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A99A8540-428C-4403-BFC5-C5D298103BCE}" xr6:coauthVersionLast="47" xr6:coauthVersionMax="47" xr10:uidLastSave="{00000000-0000-0000-0000-000000000000}"/>
  <bookViews>
    <workbookView xWindow="25890" yWindow="-18900" windowWidth="17280" windowHeight="90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4" i="15" l="1"/>
  <c r="D74" i="15"/>
  <c r="B74" i="15"/>
  <c r="E73" i="15"/>
  <c r="D73" i="15"/>
  <c r="B73" i="15"/>
  <c r="E72" i="15"/>
  <c r="D72" i="15"/>
  <c r="B72" i="15"/>
  <c r="E71" i="15"/>
  <c r="D71" i="15"/>
  <c r="B71" i="15"/>
  <c r="E70" i="15"/>
  <c r="D70" i="15"/>
  <c r="B70" i="15"/>
  <c r="E69" i="15"/>
  <c r="D69" i="15"/>
  <c r="B69" i="15"/>
  <c r="E68" i="15"/>
  <c r="D68" i="15"/>
  <c r="B68" i="15"/>
  <c r="E67" i="15"/>
  <c r="D67" i="15"/>
  <c r="B67" i="15"/>
  <c r="E66" i="15"/>
  <c r="D66" i="15"/>
  <c r="B66" i="15"/>
  <c r="E65" i="15"/>
  <c r="D65" i="15"/>
  <c r="B65" i="15"/>
  <c r="E64" i="15"/>
  <c r="D64" i="15"/>
  <c r="B64" i="15"/>
  <c r="E63" i="15"/>
  <c r="D63" i="15"/>
  <c r="B63" i="15"/>
  <c r="E62" i="15"/>
  <c r="D62" i="15"/>
  <c r="B62" i="15"/>
  <c r="E61" i="15"/>
  <c r="D61" i="15"/>
  <c r="B61" i="15"/>
  <c r="E60" i="15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D35" i="15"/>
  <c r="B35" i="15"/>
  <c r="D34" i="15"/>
  <c r="B34" i="15"/>
  <c r="D33" i="15"/>
  <c r="B33" i="15"/>
  <c r="D32" i="15"/>
  <c r="B32" i="15"/>
  <c r="D31" i="15"/>
  <c r="B31" i="15"/>
  <c r="D30" i="15"/>
  <c r="B30" i="15"/>
  <c r="D29" i="15"/>
  <c r="B29" i="15"/>
  <c r="D28" i="15"/>
  <c r="B28" i="15"/>
  <c r="D27" i="15"/>
  <c r="B27" i="15"/>
  <c r="D26" i="15"/>
  <c r="B26" i="15"/>
  <c r="D25" i="15"/>
  <c r="B25" i="15"/>
  <c r="D24" i="15"/>
  <c r="B24" i="15"/>
  <c r="E23" i="15"/>
  <c r="C23" i="15" s="1"/>
  <c r="D23" i="15" s="1"/>
  <c r="B23" i="15"/>
  <c r="I22" i="15"/>
  <c r="E22" i="15"/>
  <c r="C22" i="15"/>
  <c r="B22" i="15"/>
  <c r="I21" i="15"/>
  <c r="E21" i="15"/>
  <c r="C21" i="15" s="1"/>
  <c r="D21" i="15" s="1"/>
  <c r="B21" i="15"/>
  <c r="I20" i="15"/>
  <c r="E20" i="15"/>
  <c r="C20" i="15" s="1"/>
  <c r="D20" i="15" s="1"/>
  <c r="B20" i="15"/>
  <c r="I19" i="15"/>
  <c r="E19" i="15"/>
  <c r="C19" i="15" s="1"/>
  <c r="B19" i="15"/>
  <c r="I18" i="15"/>
  <c r="E18" i="15"/>
  <c r="C18" i="15" s="1"/>
  <c r="D18" i="15" s="1"/>
  <c r="B18" i="15"/>
  <c r="I17" i="15"/>
  <c r="E17" i="15"/>
  <c r="C17" i="15"/>
  <c r="B17" i="15"/>
  <c r="I16" i="15"/>
  <c r="C16" i="15" s="1"/>
  <c r="D16" i="15" s="1"/>
  <c r="E16" i="15"/>
  <c r="B16" i="15"/>
  <c r="I15" i="15"/>
  <c r="E15" i="15"/>
  <c r="C15" i="15"/>
  <c r="B15" i="15"/>
  <c r="I14" i="15"/>
  <c r="E14" i="15"/>
  <c r="C14" i="15"/>
  <c r="D14" i="15" s="1"/>
  <c r="B14" i="15"/>
  <c r="I13" i="15"/>
  <c r="E13" i="15"/>
  <c r="C13" i="15" s="1"/>
  <c r="D13" i="15" s="1"/>
  <c r="B13" i="15"/>
  <c r="I12" i="15"/>
  <c r="E12" i="15"/>
  <c r="C12" i="15" s="1"/>
  <c r="B12" i="15"/>
  <c r="I11" i="15"/>
  <c r="C11" i="15" s="1"/>
  <c r="D11" i="15" s="1"/>
  <c r="E11" i="15"/>
  <c r="B11" i="15"/>
  <c r="I10" i="15"/>
  <c r="E10" i="15"/>
  <c r="C10" i="15" s="1"/>
  <c r="B10" i="15"/>
  <c r="I9" i="15"/>
  <c r="E9" i="15"/>
  <c r="C9" i="15"/>
  <c r="D9" i="15" s="1"/>
  <c r="B9" i="15"/>
  <c r="I8" i="15"/>
  <c r="C8" i="15" s="1"/>
  <c r="D8" i="15" s="1"/>
  <c r="E8" i="15"/>
  <c r="B8" i="15"/>
  <c r="I7" i="15"/>
  <c r="E7" i="15"/>
  <c r="C7" i="15"/>
  <c r="B7" i="15"/>
  <c r="I6" i="15"/>
  <c r="E6" i="15"/>
  <c r="C6" i="15"/>
  <c r="D6" i="15" s="1"/>
  <c r="B6" i="15"/>
  <c r="I5" i="15"/>
  <c r="E5" i="15"/>
  <c r="C5" i="15" s="1"/>
  <c r="D5" i="15" s="1"/>
  <c r="B5" i="15"/>
  <c r="I4" i="15"/>
  <c r="E4" i="15"/>
  <c r="C4" i="15" s="1"/>
  <c r="D4" i="15" s="1"/>
  <c r="B4" i="15"/>
  <c r="I1" i="15"/>
  <c r="D19" i="15" l="1"/>
  <c r="D7" i="15"/>
  <c r="D12" i="15"/>
  <c r="D17" i="15"/>
  <c r="D22" i="15"/>
  <c r="D10" i="15"/>
  <c r="D15" i="15"/>
  <c r="E17" i="11" l="1"/>
  <c r="E16" i="11"/>
  <c r="E14" i="11"/>
  <c r="B14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G2" i="10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2" authorId="0" shapeId="0" xr:uid="{3D81FD68-279D-487E-AA41-2E319BB8C2B1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20" authorId="0" shapeId="0" xr:uid="{4D8E4BB1-64A3-44E7-B36A-643012F194C1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<sst xmlns="http://schemas.openxmlformats.org/spreadsheetml/2006/main" count="49079" uniqueCount="382">
  <si>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</si>
  <si>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</si>
  <si>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</si>
  <si>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</si>
  <si>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</si>
  <si>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</si>
  <si>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</si>
  <si>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</si>
  <si>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</si>
  <si>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</si>
  <si>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</si>
  <si>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</si>
  <si>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</si>
  <si>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</si>
  <si>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</si>
  <si>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</si>
  <si>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</si>
  <si>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</si>
  <si>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</si>
  <si>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</si>
  <si>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</si>
  <si>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</si>
  <si>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</si>
  <si>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</si>
  <si>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</si>
  <si>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</si>
  <si>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</si>
  <si>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</si>
  <si>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</si>
  <si>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</si>
  <si>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</si>
  <si>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</si>
  <si>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</si>
  <si>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</si>
  <si>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</si>
  <si>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</si>
  <si>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</si>
  <si>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</si>
  <si>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</si>
  <si>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</si>
  <si>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</si>
  <si>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</si>
  <si>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</si>
  <si>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</si>
  <si>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</si>
  <si>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</si>
  <si>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</si>
  <si>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</si>
  <si>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</si>
  <si>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</si>
  <si>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</si>
  <si>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</si>
  <si>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</si>
  <si>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</si>
  <si>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</si>
  <si>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</si>
  <si>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</si>
  <si>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</si>
  <si>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</si>
  <si>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</si>
  <si>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</si>
  <si>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</si>
  <si>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</si>
  <si>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</si>
  <si>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</si>
  <si>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</si>
  <si>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</si>
  <si>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</si>
  <si>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</si>
  <si>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</si>
  <si>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</si>
  <si>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</si>
  <si>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</si>
  <si>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</si>
  <si>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</si>
  <si>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</si>
  <si>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</si>
  <si>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</si>
  <si>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</si>
  <si>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</si>
  <si>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</si>
  <si>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</si>
  <si>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</si>
  <si>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</si>
  <si>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</si>
  <si>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</si>
  <si>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</si>
  <si>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</si>
  <si>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</si>
  <si>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</si>
  <si>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</si>
  <si>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</si>
  <si>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</si>
  <si>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</si>
  <si>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</si>
  <si>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</si>
  <si>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</si>
  <si>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</si>
  <si>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</si>
  <si>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</si>
  <si>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</si>
  <si>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</si>
  <si>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</si>
  <si>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</si>
  <si>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</si>
  <si>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</si>
  <si>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</si>
  <si>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</si>
  <si>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</si>
  <si>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</si>
  <si>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</si>
  <si>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</si>
  <si>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</si>
  <si>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</si>
  <si>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</si>
  <si>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</si>
  <si>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</si>
  <si>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</si>
  <si>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</si>
  <si>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</si>
  <si>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</si>
  <si>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</si>
  <si>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</si>
  <si>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</si>
  <si>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</si>
  <si>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</si>
  <si>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</si>
  <si>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</si>
  <si>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</si>
  <si>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</si>
  <si>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</si>
  <si>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</si>
  <si>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</si>
  <si>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</si>
  <si>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</si>
  <si>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</si>
  <si>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</si>
  <si>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</si>
  <si>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</si>
  <si>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</si>
  <si>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</si>
  <si>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</si>
  <si>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</si>
  <si>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</si>
  <si>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</si>
  <si>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</si>
  <si>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</si>
  <si>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</si>
  <si>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</si>
  <si>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</si>
  <si>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</si>
  <si>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</si>
  <si>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</si>
  <si>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</si>
  <si>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</si>
  <si>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</si>
  <si>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</si>
  <si>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</si>
  <si>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</si>
  <si>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</si>
  <si>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</si>
  <si>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</si>
  <si>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</si>
  <si>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</si>
  <si>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</si>
  <si>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</si>
  <si>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</si>
  <si>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</si>
  <si>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</si>
  <si>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</si>
  <si>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</si>
  <si>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</si>
  <si>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</si>
  <si>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</si>
  <si>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</si>
  <si>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</si>
  <si>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</si>
  <si>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</si>
  <si>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</si>
  <si>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</si>
  <si>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</si>
  <si>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</si>
  <si>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</si>
  <si>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</si>
  <si>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</si>
  <si>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</si>
  <si>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</si>
  <si>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</si>
  <si>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</si>
  <si>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</si>
  <si>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</si>
  <si>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</si>
  <si>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</si>
  <si>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</si>
  <si>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</si>
  <si>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</si>
  <si>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</si>
  <si>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</si>
  <si>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</si>
  <si>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</si>
  <si>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</si>
  <si>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</si>
  <si>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</si>
  <si>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</si>
  <si>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</si>
  <si>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</si>
  <si>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</si>
  <si>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</si>
  <si>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</si>
  <si>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</si>
  <si>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</si>
  <si>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</si>
  <si>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</si>
  <si>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</si>
  <si>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</si>
  <si>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</si>
  <si>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</si>
  <si>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</si>
  <si>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</si>
  <si>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</si>
  <si>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</si>
  <si>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</si>
  <si>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</si>
  <si>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</si>
  <si>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</si>
  <si>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</si>
  <si>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</si>
  <si>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</si>
  <si>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</si>
  <si>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</si>
  <si>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</si>
  <si>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</si>
  <si>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</si>
  <si>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</si>
  <si>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</si>
  <si>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</si>
  <si>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</si>
  <si>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</si>
  <si>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</si>
  <si>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</si>
  <si>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</si>
  <si>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</si>
  <si>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</si>
  <si>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</si>
  <si>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</si>
  <si>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</si>
  <si>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</si>
  <si>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</si>
  <si>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</si>
  <si>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</si>
  <si>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</si>
  <si>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</si>
  <si>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</si>
  <si>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</si>
  <si>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</si>
  <si>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</si>
  <si>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</si>
  <si>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</si>
  <si>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</si>
  <si>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</si>
  <si>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</si>
  <si>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</si>
  <si>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</si>
  <si>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</si>
  <si>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</si>
  <si>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</si>
  <si>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</si>
  <si>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</si>
  <si>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</si>
  <si>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</si>
  <si>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</si>
  <si>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</si>
  <si>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</si>
  <si>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</si>
  <si>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</si>
  <si>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</si>
  <si>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</si>
  <si>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</si>
  <si>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</si>
  <si>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</si>
  <si>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</si>
  <si>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</si>
  <si>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</si>
  <si>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</si>
  <si>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</si>
  <si>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</si>
  <si>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</si>
  <si>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</si>
  <si>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</si>
  <si>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</si>
  <si>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</si>
  <si>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</si>
  <si>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</si>
  <si>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</si>
  <si>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</si>
  <si>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</si>
  <si>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</si>
  <si>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</si>
  <si>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</si>
  <si>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</si>
  <si>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</si>
  <si>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</si>
  <si>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</si>
  <si>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</si>
  <si>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</si>
  <si>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</si>
  <si>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</si>
  <si>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</si>
  <si>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</si>
  <si>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</si>
  <si>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</si>
  <si>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</si>
  <si>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</si>
  <si>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</si>
  <si>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</si>
  <si>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</si>
  <si>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</si>
  <si>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</si>
  <si>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</si>
  <si>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</si>
  <si>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</si>
  <si>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</si>
  <si>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</si>
  <si>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</si>
  <si>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</si>
  <si>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</si>
  <si>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</si>
  <si>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</si>
  <si>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</si>
  <si>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</si>
  <si>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</si>
  <si>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</si>
  <si>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</si>
  <si>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</si>
  <si>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</si>
  <si>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</si>
  <si>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</si>
  <si>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</si>
  <si>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</si>
  <si>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</si>
  <si>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</si>
  <si>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</si>
  <si>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</si>
  <si>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</si>
  <si>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</si>
  <si>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</si>
  <si>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</si>
  <si>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</si>
  <si>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</si>
  <si>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</si>
  <si>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</si>
  <si>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</si>
  <si>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</si>
  <si>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</si>
  <si>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</si>
  <si>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</si>
  <si>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</si>
  <si>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</si>
  <si>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</si>
  <si>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</si>
  <si>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</si>
  <si>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</si>
  <si>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</si>
  <si>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</si>
  <si>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</si>
  <si>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</si>
  <si>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</si>
  <si>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</si>
  <si>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</si>
  <si>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</si>
  <si>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</si>
  <si>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</si>
  <si>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</si>
  <si>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</si>
  <si>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</si>
  <si>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</si>
  <si>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https://www.mhlw.go.jp/stf/seisakunitsuite/bunya/0000121431_00343.html</t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</si>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</sst>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5" xfId="0" applyFont="1" applyBorder="1">
      <alignment vertical="center"/>
    </xf>
    <xf numFmtId="3" fontId="6" fillId="0" borderId="21" xfId="0" applyNumberFormat="1" applyFont="1" applyBorder="1" applyAlignment="1">
      <alignment vertical="center" wrapText="1"/>
    </xf>
    <xf numFmtId="3" fontId="0" fillId="0" borderId="1" xfId="0" applyNumberFormat="1" applyBorder="1">
      <alignment vertical="center"/>
    </xf>
    <xf numFmtId="3" fontId="6" fillId="0" borderId="16" xfId="0" applyNumberFormat="1" applyFont="1" applyBorder="1">
      <alignment vertical="center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81" fontId="27" fillId="0" borderId="12" xfId="0" applyNumberFormat="1" applyFont="1" applyBorder="1">
      <alignment vertical="center"/>
    </xf>
    <xf numFmtId="181" fontId="27" fillId="0" borderId="16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/>
      <sheetData sheetId="1"/>
      <sheetData sheetId="2"/>
      <sheetData sheetId="3">
        <row r="4">
          <cell r="E4" t="str">
            <v>武田/モデルナ社</v>
          </cell>
        </row>
        <row r="5">
          <cell r="A5">
            <v>44642</v>
          </cell>
          <cell r="B5" t="str">
            <v>(火)</v>
          </cell>
          <cell r="C5">
            <v>44633</v>
          </cell>
          <cell r="D5" t="str">
            <v>(日)</v>
          </cell>
          <cell r="E5">
            <v>856581</v>
          </cell>
        </row>
        <row r="6">
          <cell r="A6">
            <v>44638</v>
          </cell>
          <cell r="B6" t="str">
            <v>(金)</v>
          </cell>
          <cell r="C6">
            <v>44633</v>
          </cell>
          <cell r="D6" t="str">
            <v>(日)</v>
          </cell>
          <cell r="E6">
            <v>773202</v>
          </cell>
        </row>
        <row r="7">
          <cell r="A7">
            <v>44637</v>
          </cell>
          <cell r="B7" t="str">
            <v>(木)</v>
          </cell>
          <cell r="C7">
            <v>44633</v>
          </cell>
          <cell r="D7" t="str">
            <v>(日)</v>
          </cell>
          <cell r="E7">
            <v>748623</v>
          </cell>
        </row>
        <row r="8">
          <cell r="A8">
            <v>44636</v>
          </cell>
          <cell r="B8" t="str">
            <v>(水)</v>
          </cell>
          <cell r="C8">
            <v>44633</v>
          </cell>
          <cell r="D8" t="str">
            <v>(日)</v>
          </cell>
          <cell r="E8">
            <v>719637</v>
          </cell>
        </row>
        <row r="9">
          <cell r="A9">
            <v>44635</v>
          </cell>
          <cell r="B9" t="str">
            <v>(火)</v>
          </cell>
          <cell r="C9">
            <v>44626</v>
          </cell>
          <cell r="D9" t="str">
            <v>(日)</v>
          </cell>
          <cell r="E9">
            <v>358832</v>
          </cell>
        </row>
        <row r="10">
          <cell r="A10">
            <v>44634</v>
          </cell>
          <cell r="B10" t="str">
            <v>(月)</v>
          </cell>
          <cell r="C10">
            <v>44626</v>
          </cell>
          <cell r="D10" t="str">
            <v>(日)</v>
          </cell>
          <cell r="E10">
            <v>350360</v>
          </cell>
        </row>
        <row r="11">
          <cell r="A11">
            <v>44631</v>
          </cell>
          <cell r="B11" t="str">
            <v>(金)</v>
          </cell>
          <cell r="C11">
            <v>44626</v>
          </cell>
          <cell r="D11" t="str">
            <v>(日)</v>
          </cell>
          <cell r="E11">
            <v>338261</v>
          </cell>
        </row>
        <row r="12">
          <cell r="A12">
            <v>44630</v>
          </cell>
          <cell r="B12" t="str">
            <v>(木)</v>
          </cell>
          <cell r="C12">
            <v>44626</v>
          </cell>
          <cell r="D12" t="str">
            <v>(日)</v>
          </cell>
          <cell r="E12">
            <v>324138</v>
          </cell>
        </row>
        <row r="13">
          <cell r="A13">
            <v>44629</v>
          </cell>
          <cell r="B13" t="str">
            <v>(水)</v>
          </cell>
          <cell r="C13">
            <v>44626</v>
          </cell>
          <cell r="D13" t="str">
            <v>(日)</v>
          </cell>
          <cell r="E13">
            <v>309484</v>
          </cell>
        </row>
        <row r="14">
          <cell r="A14">
            <v>44628</v>
          </cell>
          <cell r="B14" t="str">
            <v>(火)</v>
          </cell>
          <cell r="C14">
            <v>44619</v>
          </cell>
          <cell r="D14" t="str">
            <v>(日)</v>
          </cell>
          <cell r="E14">
            <v>55977</v>
          </cell>
        </row>
        <row r="15">
          <cell r="A15">
            <v>44627</v>
          </cell>
          <cell r="B15" t="str">
            <v>(月)</v>
          </cell>
          <cell r="C15">
            <v>44619</v>
          </cell>
          <cell r="D15" t="str">
            <v>(日)</v>
          </cell>
          <cell r="E15">
            <v>54270</v>
          </cell>
        </row>
        <row r="16">
          <cell r="A16">
            <v>44624</v>
          </cell>
          <cell r="B16" t="str">
            <v>(金)</v>
          </cell>
          <cell r="C16">
            <v>44619</v>
          </cell>
          <cell r="D16" t="str">
            <v>(日)</v>
          </cell>
          <cell r="E16">
            <v>50176</v>
          </cell>
        </row>
        <row r="17">
          <cell r="A17">
            <v>44623</v>
          </cell>
          <cell r="B17" t="str">
            <v>(木)</v>
          </cell>
          <cell r="C17">
            <v>44619</v>
          </cell>
          <cell r="D17" t="str">
            <v>(日)</v>
          </cell>
          <cell r="E17">
            <v>43595</v>
          </cell>
        </row>
        <row r="18">
          <cell r="A18">
            <v>44622</v>
          </cell>
          <cell r="B18" t="str">
            <v>(水)</v>
          </cell>
          <cell r="C18">
            <v>44619</v>
          </cell>
          <cell r="D18" t="str">
            <v>(日)</v>
          </cell>
          <cell r="E18">
            <v>40987</v>
          </cell>
        </row>
        <row r="19">
          <cell r="A19">
            <v>44621</v>
          </cell>
          <cell r="B19" t="str">
            <v>(火)</v>
          </cell>
          <cell r="C19">
            <v>44612</v>
          </cell>
          <cell r="D19" t="str">
            <v>(日)</v>
          </cell>
          <cell r="E19">
            <v>7729</v>
          </cell>
        </row>
        <row r="20">
          <cell r="A20">
            <v>44620</v>
          </cell>
          <cell r="B20" t="str">
            <v>(月)</v>
          </cell>
          <cell r="C20">
            <v>44612</v>
          </cell>
          <cell r="D20" t="str">
            <v>(日)</v>
          </cell>
          <cell r="E20">
            <v>7695</v>
          </cell>
        </row>
        <row r="21">
          <cell r="A21">
            <v>44617</v>
          </cell>
          <cell r="B21" t="str">
            <v>(金)</v>
          </cell>
          <cell r="C21">
            <v>44612</v>
          </cell>
          <cell r="D21" t="str">
            <v>(日)</v>
          </cell>
          <cell r="E21">
            <v>6325</v>
          </cell>
        </row>
        <row r="22">
          <cell r="A22">
            <v>44616</v>
          </cell>
          <cell r="B22" t="str">
            <v>(木)</v>
          </cell>
          <cell r="C22">
            <v>44612</v>
          </cell>
          <cell r="D22" t="str">
            <v>(日)</v>
          </cell>
          <cell r="E22">
            <v>6304</v>
          </cell>
        </row>
        <row r="23">
          <cell r="A23">
            <v>44614</v>
          </cell>
          <cell r="B23" t="str">
            <v>(火)</v>
          </cell>
          <cell r="C23">
            <v>44612</v>
          </cell>
          <cell r="D23" t="str">
            <v>(日)</v>
          </cell>
          <cell r="E23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3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91"/>
  <sheetViews>
    <sheetView workbookViewId="0">
      <pane ySplit="1" topLeftCell="A1234" activePane="bottomLeft" state="frozen"/>
      <selection activeCell="O1257" sqref="O1257:Q2291"/>
      <selection pane="bottomLeft" activeCell="O1257" sqref="O1257:Q2291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360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31538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18200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14847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25447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40357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7656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8382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95276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145923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182461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182828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198807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35148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25463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276908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245744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273943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20179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288059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40149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27297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7445</v>
      </c>
      <c r="P1320" s="26">
        <v>790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8511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9861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316538</v>
      </c>
      <c r="P1329" s="26">
        <v>72029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147537</v>
      </c>
      <c r="P1332" s="26">
        <v>54730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62893</v>
      </c>
      <c r="P1335" s="26">
        <v>7640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75849</v>
      </c>
      <c r="P1338" s="26">
        <v>8190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260871</v>
      </c>
      <c r="P1341" s="26">
        <v>96612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223277</v>
      </c>
      <c r="P1344" s="26">
        <v>122847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245940</v>
      </c>
      <c r="P1347" s="26">
        <v>151525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253101</v>
      </c>
      <c r="P1350" s="26">
        <v>177151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235694</v>
      </c>
      <c r="P1353" s="26">
        <v>193403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139591</v>
      </c>
      <c r="P1356" s="26">
        <v>34652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190189</v>
      </c>
      <c r="P1359" s="26">
        <v>24182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345333</v>
      </c>
      <c r="P1362" s="26">
        <v>267268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352139</v>
      </c>
      <c r="P1365" s="26">
        <v>223003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400954</v>
      </c>
      <c r="P1368" s="26">
        <v>250742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408029</v>
      </c>
      <c r="P1371" s="26">
        <v>137058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384204</v>
      </c>
      <c r="P1374" s="26">
        <v>208973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287968</v>
      </c>
      <c r="P1377" s="26">
        <v>42480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327473</v>
      </c>
      <c r="P1380" s="26">
        <v>28010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590828</v>
      </c>
      <c r="P1383" s="26">
        <v>204089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612663</v>
      </c>
      <c r="P1386" s="26">
        <v>63026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674948</v>
      </c>
      <c r="P1389" s="26">
        <v>61797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647106</v>
      </c>
      <c r="P1392" s="26">
        <v>105992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624892</v>
      </c>
      <c r="P1395" s="26">
        <v>124741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478738</v>
      </c>
      <c r="P1398" s="26">
        <v>59814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465235</v>
      </c>
      <c r="P1401" s="26">
        <v>67764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670437</v>
      </c>
      <c r="P1404" s="26">
        <v>236664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725933</v>
      </c>
      <c r="P1407" s="26">
        <v>214542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752692</v>
      </c>
      <c r="P1410" s="26">
        <v>236842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745430</v>
      </c>
      <c r="P1413" s="26">
        <v>231197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730908</v>
      </c>
      <c r="P1416" s="26">
        <v>221156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625961</v>
      </c>
      <c r="P1419" s="26">
        <v>130975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570139</v>
      </c>
      <c r="P1422" s="26">
        <v>182875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781998</v>
      </c>
      <c r="P1425" s="26">
        <v>328373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812109</v>
      </c>
      <c r="P1428" s="26">
        <v>328062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794005</v>
      </c>
      <c r="P1431" s="26">
        <v>392534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761755</v>
      </c>
      <c r="P1434" s="26">
        <v>393508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772537</v>
      </c>
      <c r="P1437" s="26">
        <v>365016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671112</v>
      </c>
      <c r="P1440" s="26">
        <v>278699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610565</v>
      </c>
      <c r="P1443" s="26">
        <v>318550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710614</v>
      </c>
      <c r="P1446" s="26">
        <v>545973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712516</v>
      </c>
      <c r="P1449" s="26">
        <v>562719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696307</v>
      </c>
      <c r="P1452" s="26">
        <v>615626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707984</v>
      </c>
      <c r="P1455" s="26">
        <v>607686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690941</v>
      </c>
      <c r="P1458" s="26">
        <v>581266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675050</v>
      </c>
      <c r="P1461" s="26">
        <v>448179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675622</v>
      </c>
      <c r="P1464" s="26">
        <v>441785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780789</v>
      </c>
      <c r="P1467" s="26">
        <v>630878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788636</v>
      </c>
      <c r="P1470" s="26">
        <v>665180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805750</v>
      </c>
      <c r="P1473" s="26">
        <v>698783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777081</v>
      </c>
      <c r="P1476" s="26">
        <v>703420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773518</v>
      </c>
      <c r="P1479" s="26">
        <v>707934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759390</v>
      </c>
      <c r="P1482" s="26">
        <v>591509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786470</v>
      </c>
      <c r="P1485" s="26">
        <v>543830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812764</v>
      </c>
      <c r="P1488" s="26">
        <v>711510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828751</v>
      </c>
      <c r="P1491" s="26">
        <v>748681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864177</v>
      </c>
      <c r="P1494" s="26">
        <v>737402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674506</v>
      </c>
      <c r="P1497" s="26">
        <v>717638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625221</v>
      </c>
      <c r="P1500" s="26">
        <v>727916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891158</v>
      </c>
      <c r="P1503" s="26">
        <v>614861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842300</v>
      </c>
      <c r="P1506" s="26">
        <v>545455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1004829</v>
      </c>
      <c r="P1509" s="26">
        <v>661937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1043036</v>
      </c>
      <c r="P1512" s="26">
        <v>678376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1055439</v>
      </c>
      <c r="P1515" s="26">
        <v>652757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1062653</v>
      </c>
      <c r="P1518" s="26">
        <v>649674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1069384</v>
      </c>
      <c r="P1521" s="26">
        <v>649118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1041438</v>
      </c>
      <c r="P1524" s="26">
        <v>623315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766913</v>
      </c>
      <c r="P1527" s="26">
        <v>632073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872496</v>
      </c>
      <c r="P1530" s="26">
        <v>686259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907532</v>
      </c>
      <c r="P1533" s="26">
        <v>673691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882449</v>
      </c>
      <c r="P1536" s="26">
        <v>682255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866062</v>
      </c>
      <c r="P1539" s="26">
        <v>658650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899636</v>
      </c>
      <c r="P1542" s="26">
        <v>649694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829296</v>
      </c>
      <c r="P1545" s="26">
        <v>649795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616186</v>
      </c>
      <c r="P1548" s="26">
        <v>665909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543943</v>
      </c>
      <c r="P1551" s="26">
        <v>643303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816925</v>
      </c>
      <c r="P1554" s="26">
        <v>659641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748310</v>
      </c>
      <c r="P1557" s="26">
        <v>706843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323671</v>
      </c>
      <c r="P1560" s="26">
        <v>279858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253014</v>
      </c>
      <c r="P1563" s="26">
        <v>199656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466287</v>
      </c>
      <c r="P1566" s="26">
        <v>749368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420361</v>
      </c>
      <c r="P1569" s="26">
        <v>692411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585502</v>
      </c>
      <c r="P1572" s="26">
        <v>787265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625611</v>
      </c>
      <c r="P1575" s="26">
        <v>787881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613872</v>
      </c>
      <c r="P1578" s="26">
        <v>794240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615840</v>
      </c>
      <c r="P1581" s="26">
        <v>780595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646638</v>
      </c>
      <c r="P1584" s="26">
        <v>787744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641494</v>
      </c>
      <c r="P1587" s="26">
        <v>805465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5015561</v>
      </c>
      <c r="P1590" s="26">
        <v>1706340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570225</v>
      </c>
      <c r="P1593" s="26">
        <v>574028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587897</v>
      </c>
      <c r="P1596" s="26">
        <v>611077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575835</v>
      </c>
      <c r="P1599" s="26">
        <v>604531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563293</v>
      </c>
      <c r="P1602" s="26">
        <v>593329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583595</v>
      </c>
      <c r="P1605" s="26">
        <v>629279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699804</v>
      </c>
      <c r="P1608" s="26">
        <v>641217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4777574</v>
      </c>
      <c r="P1611" s="26">
        <v>2337700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169113</v>
      </c>
      <c r="P1614" s="26">
        <v>103426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488958</v>
      </c>
      <c r="P1617" s="26">
        <v>585751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498997</v>
      </c>
      <c r="P1620" s="26">
        <v>508486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492039</v>
      </c>
      <c r="P1623" s="26">
        <v>230563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345799</v>
      </c>
      <c r="P1626" s="26">
        <v>139035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354538</v>
      </c>
      <c r="P1629" s="26">
        <v>257401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4009256</v>
      </c>
      <c r="P1632" s="26">
        <v>2545436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435231</v>
      </c>
      <c r="P1635" s="26">
        <v>369908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546853</v>
      </c>
      <c r="P1638" s="26">
        <v>457501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577479</v>
      </c>
      <c r="P1641" s="26">
        <v>444941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576774</v>
      </c>
      <c r="P1644" s="26">
        <v>435035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615382</v>
      </c>
      <c r="P1647" s="26">
        <v>480815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721410</v>
      </c>
      <c r="P1650" s="26">
        <v>539173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3702380</v>
      </c>
      <c r="P1653" s="26">
        <v>3038654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547960</v>
      </c>
      <c r="P1656" s="26">
        <v>446746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611238</v>
      </c>
      <c r="P1659" s="26">
        <v>466770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602824</v>
      </c>
      <c r="P1662" s="26">
        <v>459395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568382</v>
      </c>
      <c r="P1665" s="26">
        <v>444112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640670</v>
      </c>
      <c r="P1668" s="26">
        <v>490680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729688</v>
      </c>
      <c r="P1671" s="26">
        <v>606268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3319112</v>
      </c>
      <c r="P1674" s="26">
        <v>2993881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388995</v>
      </c>
      <c r="P1677" s="26">
        <v>139693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650101</v>
      </c>
      <c r="P1680" s="26">
        <v>398049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644386</v>
      </c>
      <c r="P1683" s="26">
        <v>379851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420428</v>
      </c>
      <c r="P1686" s="26">
        <v>380482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739309</v>
      </c>
      <c r="P1689" s="26">
        <v>291324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955304</v>
      </c>
      <c r="P1692" s="26">
        <v>331907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3175679</v>
      </c>
      <c r="P1695" s="26">
        <v>2350416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617090</v>
      </c>
      <c r="P1698" s="26">
        <v>342921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629801</v>
      </c>
      <c r="P1701" s="26">
        <v>436777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596814</v>
      </c>
      <c r="P1704" s="26">
        <v>464806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583902</v>
      </c>
      <c r="P1707" s="26">
        <v>450631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648065</v>
      </c>
      <c r="P1710" s="26">
        <v>518670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785117</v>
      </c>
      <c r="P1713" s="26">
        <v>625851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2766798</v>
      </c>
      <c r="P1716" s="26">
        <v>2262341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508959</v>
      </c>
      <c r="P1719" s="26">
        <v>439681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535340</v>
      </c>
      <c r="P1722" s="26">
        <v>470167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512910</v>
      </c>
      <c r="P1725" s="26">
        <v>468792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498863</v>
      </c>
      <c r="P1728" s="26">
        <v>458352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575683</v>
      </c>
      <c r="P1731" s="26">
        <v>536984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737296</v>
      </c>
      <c r="P1734" s="26">
        <v>618349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2389155</v>
      </c>
      <c r="P1737" s="26">
        <v>1961208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155565</v>
      </c>
      <c r="P1740" s="26">
        <v>81287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410931</v>
      </c>
      <c r="P1743" s="26">
        <v>564355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419600</v>
      </c>
      <c r="P1746" s="26">
        <v>529855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193948</v>
      </c>
      <c r="P1749" s="26">
        <v>149542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435453</v>
      </c>
      <c r="P1752" s="26">
        <v>636454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574109</v>
      </c>
      <c r="P1755" s="26">
        <v>795692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1963948</v>
      </c>
      <c r="P1758" s="26">
        <v>1953631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376748</v>
      </c>
      <c r="P1761" s="26">
        <v>479286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406955</v>
      </c>
      <c r="P1764" s="26">
        <v>487186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403141</v>
      </c>
      <c r="P1767" s="26">
        <v>451342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388491</v>
      </c>
      <c r="P1770" s="26">
        <v>440494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439562</v>
      </c>
      <c r="P1773" s="26">
        <v>480125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597728</v>
      </c>
      <c r="P1776" s="26">
        <v>597795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1777896</v>
      </c>
      <c r="P1779" s="26">
        <v>1638944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331035</v>
      </c>
      <c r="P1782" s="26">
        <v>385681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346059</v>
      </c>
      <c r="P1785" s="26">
        <v>410521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331075</v>
      </c>
      <c r="P1788" s="26">
        <v>394217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317495</v>
      </c>
      <c r="P1791" s="26">
        <v>383894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377149</v>
      </c>
      <c r="P1794" s="26">
        <v>475876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508706</v>
      </c>
      <c r="P1797" s="26">
        <v>619920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1476542</v>
      </c>
      <c r="P1800" s="26">
        <v>1449324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284940</v>
      </c>
      <c r="P1803" s="26">
        <v>115714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270493</v>
      </c>
      <c r="P1806" s="26">
        <v>341726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141935</v>
      </c>
      <c r="P1809" s="26">
        <v>342758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263255</v>
      </c>
      <c r="P1812" s="26">
        <v>149902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304121</v>
      </c>
      <c r="P1815" s="26">
        <v>385886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398790</v>
      </c>
      <c r="P1818" s="26">
        <v>508656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1167627</v>
      </c>
      <c r="P1821" s="26">
        <v>1141595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176952</v>
      </c>
      <c r="P1824" s="26">
        <v>327706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173645</v>
      </c>
      <c r="P1827" s="26">
        <v>355812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165792</v>
      </c>
      <c r="P1830" s="26">
        <v>352529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148795</v>
      </c>
      <c r="P1833" s="26">
        <v>337676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194732</v>
      </c>
      <c r="P1836" s="26">
        <v>415390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265938</v>
      </c>
      <c r="P1839" s="26">
        <v>554587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966506</v>
      </c>
      <c r="P1842" s="26">
        <v>1020205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110087</v>
      </c>
      <c r="P1845" s="26">
        <v>309472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113463</v>
      </c>
      <c r="P1848" s="26">
        <v>318068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105806</v>
      </c>
      <c r="P1851" s="26">
        <v>302363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102612</v>
      </c>
      <c r="P1854" s="26">
        <v>290490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131304</v>
      </c>
      <c r="P1857" s="26">
        <v>372194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182052</v>
      </c>
      <c r="P1860" s="26">
        <v>495461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812405</v>
      </c>
      <c r="P1863" s="26">
        <v>829341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57142</v>
      </c>
      <c r="P1866" s="26">
        <v>251180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38588</v>
      </c>
      <c r="P1869" s="26">
        <v>246460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21702</v>
      </c>
      <c r="P1872" s="26">
        <v>55412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54826</v>
      </c>
      <c r="P1875" s="26">
        <v>245816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84568</v>
      </c>
      <c r="P1878" s="26">
        <v>294986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116244</v>
      </c>
      <c r="P1881" s="26">
        <v>388993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710052</v>
      </c>
      <c r="P1884" s="26">
        <v>682156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48159</v>
      </c>
      <c r="P1887" s="26">
        <v>162569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50230</v>
      </c>
      <c r="P1890" s="26">
        <v>159940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33932</v>
      </c>
      <c r="P1893" s="26">
        <v>154628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30567</v>
      </c>
      <c r="P1896" s="26">
        <v>135466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50742</v>
      </c>
      <c r="P1899" s="26">
        <v>196470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67553</v>
      </c>
      <c r="P1902" s="26">
        <v>260294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600688</v>
      </c>
      <c r="P1905" s="26">
        <v>550006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25888</v>
      </c>
      <c r="P1908" s="26">
        <v>109417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25281</v>
      </c>
      <c r="P1911" s="26">
        <v>111677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24893</v>
      </c>
      <c r="P1914" s="26">
        <v>102806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23301</v>
      </c>
      <c r="P1917" s="26">
        <v>97352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42078</v>
      </c>
      <c r="P1920" s="26">
        <v>142057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55881</v>
      </c>
      <c r="P1923" s="26">
        <v>194591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533500</v>
      </c>
      <c r="P1926" s="26">
        <v>409781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22558</v>
      </c>
      <c r="P1929" s="26">
        <v>63237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4963</v>
      </c>
      <c r="P1932" s="26">
        <v>16146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22415</v>
      </c>
      <c r="P1935" s="26">
        <v>40793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20168</v>
      </c>
      <c r="P1938" s="26">
        <v>59285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38279</v>
      </c>
      <c r="P1941" s="26">
        <v>102031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51463</v>
      </c>
      <c r="P1944" s="26">
        <v>140885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481235</v>
      </c>
      <c r="P1947" s="26">
        <v>336412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18284</v>
      </c>
      <c r="P1950" s="26">
        <v>54260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17966</v>
      </c>
      <c r="P1953" s="26">
        <v>58791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16063</v>
      </c>
      <c r="P1956" s="26">
        <v>31335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15183</v>
      </c>
      <c r="P1959" s="26">
        <v>28219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29026</v>
      </c>
      <c r="P1962" s="26">
        <v>51213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44460</v>
      </c>
      <c r="P1965" s="26">
        <v>73013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437928</v>
      </c>
      <c r="P1968" s="26">
        <v>257977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13966</v>
      </c>
      <c r="P1971" s="26">
        <v>24526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11720</v>
      </c>
      <c r="P1974" s="26">
        <v>23648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6769</v>
      </c>
      <c r="P1977" s="26">
        <v>22529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4794</v>
      </c>
      <c r="P1980" s="26">
        <v>20796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7882</v>
      </c>
      <c r="P1983" s="26">
        <v>42542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10955</v>
      </c>
      <c r="P1986" s="26">
        <v>59723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407049</v>
      </c>
      <c r="P1989" s="26">
        <v>245457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4646</v>
      </c>
      <c r="P1992" s="26">
        <v>21024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7242</v>
      </c>
      <c r="P1995" s="26">
        <v>7048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9580</v>
      </c>
      <c r="P1998" s="26">
        <v>21290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10114</v>
      </c>
      <c r="P2001" s="26">
        <v>19374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22842</v>
      </c>
      <c r="P2004" s="26">
        <v>39106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35171</v>
      </c>
      <c r="P2007" s="26">
        <v>56972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402568</v>
      </c>
      <c r="P2010" s="26">
        <v>232797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6426</v>
      </c>
      <c r="P2013" s="26">
        <v>18442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12375</v>
      </c>
      <c r="P2016" s="26">
        <v>18331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12649</v>
      </c>
      <c r="P2019" s="26">
        <v>17784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10404</v>
      </c>
      <c r="P2022" s="26">
        <v>15768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18317</v>
      </c>
      <c r="P2025" s="26">
        <v>30455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27758</v>
      </c>
      <c r="P2028" s="26">
        <v>50183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261188</v>
      </c>
      <c r="P2031" s="26">
        <v>102523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8884</v>
      </c>
      <c r="P2034" s="26">
        <v>15663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7098</v>
      </c>
      <c r="P2037" s="26">
        <v>12335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2909</v>
      </c>
      <c r="P2040" s="26">
        <v>4452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923</v>
      </c>
      <c r="P2043" s="26">
        <v>1126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204</v>
      </c>
      <c r="P2046" s="26">
        <v>136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15</v>
      </c>
      <c r="P2049" s="26">
        <v>24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242612</v>
      </c>
      <c r="P2052" s="26">
        <v>82418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3251</v>
      </c>
      <c r="P2058" s="26">
        <v>6330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5944</v>
      </c>
      <c r="P2061" s="26">
        <v>9873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6619</v>
      </c>
      <c r="P2064" s="26">
        <v>10231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16244</v>
      </c>
      <c r="P2067" s="26">
        <v>24329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27009</v>
      </c>
      <c r="P2070" s="26">
        <v>39251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224153</v>
      </c>
      <c r="P2073" s="26">
        <v>80688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1310</v>
      </c>
      <c r="P2076" s="26">
        <v>2169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8901</v>
      </c>
      <c r="P2079" s="26">
        <v>14736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9066</v>
      </c>
      <c r="P2082" s="26">
        <v>13160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8168</v>
      </c>
      <c r="P2085" s="26">
        <v>10472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17245</v>
      </c>
      <c r="P2088" s="26">
        <v>19278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26964</v>
      </c>
      <c r="P2091" s="26">
        <v>30830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10743</v>
      </c>
      <c r="P2094" s="26">
        <v>11792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10918</v>
      </c>
      <c r="P2097" s="26">
        <v>9923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11290</v>
      </c>
      <c r="P2100" s="26">
        <v>7289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10641</v>
      </c>
      <c r="P2103" s="26">
        <v>4755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10190</v>
      </c>
      <c r="P2106" s="26">
        <v>3150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12048</v>
      </c>
      <c r="P2109" s="26">
        <v>5279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27490</v>
      </c>
      <c r="P2112" s="26">
        <v>6118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9976</v>
      </c>
      <c r="P2115" s="26">
        <v>2959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10863</v>
      </c>
      <c r="P2118" s="26">
        <v>2237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10882</v>
      </c>
      <c r="P2121" s="26">
        <v>3917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10248</v>
      </c>
      <c r="P2124" s="26">
        <v>5765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9493</v>
      </c>
      <c r="P2127" s="26">
        <v>6388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19057</v>
      </c>
      <c r="P2130" s="26">
        <v>15783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26007</v>
      </c>
      <c r="P2133" s="26">
        <v>26996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66830</v>
      </c>
      <c r="P2136" s="26">
        <v>95158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9417</v>
      </c>
      <c r="P2139" s="26">
        <v>2746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12192</v>
      </c>
      <c r="P2142" s="26">
        <v>7071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7006</v>
      </c>
      <c r="P2145" s="26">
        <v>7344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9440</v>
      </c>
      <c r="P2148" s="26">
        <v>7187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18351</v>
      </c>
      <c r="P2151" s="26">
        <v>15284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25054</v>
      </c>
      <c r="P2154" s="26">
        <v>23448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9294</v>
      </c>
      <c r="P2157" s="26">
        <v>9360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11542</v>
      </c>
      <c r="P2160" s="26">
        <v>9290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9580</v>
      </c>
      <c r="P2163" s="26">
        <v>10091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9205</v>
      </c>
      <c r="P2166" s="26">
        <v>9211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8699</v>
      </c>
      <c r="P2169" s="26">
        <v>9980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4259</v>
      </c>
      <c r="P2172" s="26">
        <v>2719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17824</v>
      </c>
      <c r="P2175" s="26">
        <v>24873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7372</v>
      </c>
      <c r="P2178" s="26">
        <v>8590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7822</v>
      </c>
      <c r="P2181" s="26">
        <v>9934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9076</v>
      </c>
      <c r="P2184" s="26">
        <v>10255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8860</v>
      </c>
      <c r="P2187" s="26">
        <v>8946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8288</v>
      </c>
      <c r="P2190" s="26">
        <v>8445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15117</v>
      </c>
      <c r="P2193" s="26">
        <v>18368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19928</v>
      </c>
      <c r="P2196" s="26">
        <v>24251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63507</v>
      </c>
      <c r="P2199" s="26">
        <v>96003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7443</v>
      </c>
      <c r="P2202" s="26">
        <v>9109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8448</v>
      </c>
      <c r="P2205" s="26">
        <v>12195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2404</v>
      </c>
      <c r="P2208" s="26">
        <v>1963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7192</v>
      </c>
      <c r="P2211" s="26">
        <v>10126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11682</v>
      </c>
      <c r="P2214" s="26">
        <v>18127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16646</v>
      </c>
      <c r="P2217" s="26">
        <v>24384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60692</v>
      </c>
      <c r="P2220" s="26">
        <v>98953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5298</v>
      </c>
      <c r="P2223" s="26">
        <v>10922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7780</v>
      </c>
      <c r="P2226" s="26">
        <v>7690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6662</v>
      </c>
      <c r="P2229" s="26">
        <v>7211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7054</v>
      </c>
      <c r="P2232" s="26">
        <v>6482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13744</v>
      </c>
      <c r="P2235" s="26">
        <v>5652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 s="26">
        <v>25965</v>
      </c>
      <c r="P2238" s="26">
        <v>16888</v>
      </c>
      <c r="Q2238" s="26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 s="26">
        <v>0</v>
      </c>
      <c r="P2239" s="26">
        <v>0</v>
      </c>
      <c r="Q2239" s="26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 s="26">
        <v>0</v>
      </c>
      <c r="P2240" s="26">
        <v>0</v>
      </c>
      <c r="Q2240" s="26">
        <v>0</v>
      </c>
    </row>
    <row r="2241" spans="1:17">
      <c r="A2241" s="32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 s="26">
        <v>64210</v>
      </c>
      <c r="P2241" s="26">
        <v>93150</v>
      </c>
      <c r="Q2241" s="26">
        <v>0</v>
      </c>
    </row>
    <row r="2242" spans="1:17">
      <c r="A2242" s="32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 s="26">
        <v>0</v>
      </c>
      <c r="P2242" s="26">
        <v>0</v>
      </c>
      <c r="Q2242" s="26">
        <v>0</v>
      </c>
    </row>
    <row r="2243" spans="1:17">
      <c r="A2243" s="32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 s="26">
        <v>0</v>
      </c>
      <c r="P2243" s="26">
        <v>0</v>
      </c>
      <c r="Q2243" s="26">
        <v>0</v>
      </c>
    </row>
    <row r="2244" spans="1:17">
      <c r="A2244" s="32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 s="26">
        <v>11478</v>
      </c>
      <c r="P2244" s="26">
        <v>6414</v>
      </c>
      <c r="Q2244" s="26">
        <v>2439271</v>
      </c>
    </row>
    <row r="2245" spans="1:17">
      <c r="A2245" s="32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 s="26">
        <v>0</v>
      </c>
      <c r="P2245" s="26">
        <v>0</v>
      </c>
      <c r="Q2245" s="26">
        <v>0</v>
      </c>
    </row>
    <row r="2246" spans="1:17">
      <c r="A2246" s="32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 s="26">
        <v>0</v>
      </c>
      <c r="P2246" s="26">
        <v>0</v>
      </c>
      <c r="Q2246" s="26">
        <v>0</v>
      </c>
    </row>
    <row r="2247" spans="1:17">
      <c r="A2247" s="32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 s="26">
        <v>12881</v>
      </c>
      <c r="P2247" s="26">
        <v>6999</v>
      </c>
      <c r="Q2247" s="26">
        <v>1250239</v>
      </c>
    </row>
    <row r="2248" spans="1:17">
      <c r="A2248" s="32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 s="26">
        <v>0</v>
      </c>
      <c r="P2248" s="26">
        <v>0</v>
      </c>
      <c r="Q2248" s="26">
        <v>0</v>
      </c>
    </row>
    <row r="2249" spans="1:17">
      <c r="A2249" s="32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 s="26">
        <v>0</v>
      </c>
      <c r="P2249" s="26">
        <v>0</v>
      </c>
      <c r="Q2249" s="26">
        <v>0</v>
      </c>
    </row>
    <row r="2250" spans="1:17">
      <c r="A2250" s="32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 s="26">
        <v>12476</v>
      </c>
      <c r="P2250" s="26">
        <v>6841</v>
      </c>
      <c r="Q2250" s="26">
        <v>1146598</v>
      </c>
    </row>
    <row r="2251" spans="1:17">
      <c r="A2251" s="32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 s="26">
        <v>0</v>
      </c>
      <c r="P2251" s="26">
        <v>0</v>
      </c>
      <c r="Q2251" s="26">
        <v>0</v>
      </c>
    </row>
    <row r="2252" spans="1:17">
      <c r="A2252" s="32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 s="26">
        <v>0</v>
      </c>
      <c r="P2252" s="26">
        <v>0</v>
      </c>
      <c r="Q2252" s="26">
        <v>0</v>
      </c>
    </row>
    <row r="2253" spans="1:17">
      <c r="A2253" s="32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 s="26">
        <v>13392</v>
      </c>
      <c r="P2253" s="26">
        <v>6523</v>
      </c>
      <c r="Q2253" s="26">
        <v>959917</v>
      </c>
    </row>
    <row r="2254" spans="1:17">
      <c r="A2254" s="32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 s="26">
        <v>0</v>
      </c>
      <c r="P2254" s="26">
        <v>0</v>
      </c>
      <c r="Q2254" s="26">
        <v>0</v>
      </c>
    </row>
    <row r="2255" spans="1:17">
      <c r="A2255" s="32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 s="26">
        <v>0</v>
      </c>
      <c r="P2255" s="26">
        <v>0</v>
      </c>
      <c r="Q2255" s="26">
        <v>0</v>
      </c>
    </row>
    <row r="2256" spans="1:17">
      <c r="A2256" s="32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 s="26">
        <v>22264</v>
      </c>
      <c r="P2256" s="26">
        <v>11943</v>
      </c>
      <c r="Q2256" s="26">
        <v>928596</v>
      </c>
    </row>
    <row r="2257" spans="1:17">
      <c r="A2257" s="32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 s="26">
        <v>0</v>
      </c>
      <c r="P2257" s="26">
        <v>0</v>
      </c>
      <c r="Q2257" s="26">
        <v>0</v>
      </c>
    </row>
    <row r="2258" spans="1:17">
      <c r="A2258" s="32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 s="26">
        <v>0</v>
      </c>
      <c r="P2258" s="26">
        <v>0</v>
      </c>
      <c r="Q2258" s="26">
        <v>0</v>
      </c>
    </row>
    <row r="2259" spans="1:17">
      <c r="A2259" s="32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 s="26">
        <v>49685</v>
      </c>
      <c r="P2259" s="26">
        <v>16818</v>
      </c>
      <c r="Q2259" s="26">
        <v>0</v>
      </c>
    </row>
    <row r="2260" spans="1:17">
      <c r="A2260" s="32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 s="26">
        <v>0</v>
      </c>
      <c r="P2260" s="26">
        <v>0</v>
      </c>
      <c r="Q2260" s="26">
        <v>0</v>
      </c>
    </row>
    <row r="2261" spans="1:17">
      <c r="A2261" s="32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 s="26">
        <v>0</v>
      </c>
      <c r="P2261" s="26">
        <v>0</v>
      </c>
      <c r="Q2261" s="26">
        <v>0</v>
      </c>
    </row>
    <row r="2262" spans="1:17">
      <c r="A2262" s="32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 s="26">
        <v>71642</v>
      </c>
      <c r="P2262" s="26">
        <v>91441</v>
      </c>
      <c r="Q2262" s="26">
        <v>0</v>
      </c>
    </row>
    <row r="2263" spans="1:17">
      <c r="A2263" s="32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 s="26">
        <v>0</v>
      </c>
      <c r="P2263" s="26">
        <v>0</v>
      </c>
      <c r="Q2263" s="26">
        <v>0</v>
      </c>
    </row>
    <row r="2264" spans="1:17">
      <c r="A2264" s="32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 s="26">
        <v>0</v>
      </c>
      <c r="P2264" s="26">
        <v>0</v>
      </c>
      <c r="Q2264" s="26">
        <v>0</v>
      </c>
    </row>
    <row r="2265" spans="1:17">
      <c r="A2265" s="32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 s="26">
        <v>15780</v>
      </c>
      <c r="P2265" s="26">
        <v>5547</v>
      </c>
      <c r="Q2265" s="26">
        <v>2282166</v>
      </c>
    </row>
    <row r="2266" spans="1:17">
      <c r="A2266" s="32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 s="26">
        <v>0</v>
      </c>
      <c r="P2266" s="26">
        <v>0</v>
      </c>
      <c r="Q2266" s="26">
        <v>0</v>
      </c>
    </row>
    <row r="2267" spans="1:17">
      <c r="A2267" s="32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 s="26">
        <v>0</v>
      </c>
      <c r="P2267" s="26">
        <v>0</v>
      </c>
      <c r="Q2267" s="26">
        <v>0</v>
      </c>
    </row>
    <row r="2268" spans="1:17">
      <c r="A2268" s="32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 s="26">
        <v>17975</v>
      </c>
      <c r="P2268" s="26">
        <v>5525</v>
      </c>
      <c r="Q2268" s="26">
        <v>1193393</v>
      </c>
    </row>
    <row r="2269" spans="1:17">
      <c r="A2269" s="32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 s="26">
        <v>0</v>
      </c>
      <c r="P2269" s="26">
        <v>0</v>
      </c>
      <c r="Q2269" s="26">
        <v>0</v>
      </c>
    </row>
    <row r="2270" spans="1:17">
      <c r="A2270" s="32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 s="26">
        <v>0</v>
      </c>
      <c r="P2270" s="26">
        <v>0</v>
      </c>
      <c r="Q2270" s="26">
        <v>0</v>
      </c>
    </row>
    <row r="2271" spans="1:17">
      <c r="A2271" s="32">
        <v>44636</v>
      </c>
      <c r="B2271" t="s">
        <v>153</v>
      </c>
      <c r="C2271">
        <v>5899237</v>
      </c>
      <c r="D2271">
        <v>39934116</v>
      </c>
      <c r="F2271" t="s">
        <v>276</v>
      </c>
      <c r="G2271" t="s">
        <v>276</v>
      </c>
      <c r="H2271">
        <v>522454</v>
      </c>
      <c r="I2271" t="s">
        <v>276</v>
      </c>
      <c r="J2271">
        <v>1090</v>
      </c>
      <c r="K2271" t="s">
        <v>276</v>
      </c>
      <c r="L2271" t="s">
        <v>276</v>
      </c>
      <c r="M2271">
        <v>5332832</v>
      </c>
      <c r="N2271">
        <v>26592</v>
      </c>
      <c r="O2271" s="26">
        <v>14672</v>
      </c>
      <c r="P2271" s="26">
        <v>2853</v>
      </c>
      <c r="Q2271" s="26">
        <v>1199470</v>
      </c>
    </row>
    <row r="2272" spans="1:17">
      <c r="A2272" s="32">
        <v>44636</v>
      </c>
      <c r="B2272" t="s">
        <v>154</v>
      </c>
      <c r="C2272">
        <v>12561</v>
      </c>
      <c r="D2272">
        <v>1574532</v>
      </c>
      <c r="E2272" t="s">
        <v>276</v>
      </c>
      <c r="F2272" t="s">
        <v>276</v>
      </c>
      <c r="G2272" t="s">
        <v>276</v>
      </c>
      <c r="H2272">
        <v>641</v>
      </c>
      <c r="I2272" t="s">
        <v>276</v>
      </c>
      <c r="J2272">
        <v>0</v>
      </c>
      <c r="K2272" t="s">
        <v>276</v>
      </c>
      <c r="L2272" t="s">
        <v>276</v>
      </c>
      <c r="M2272">
        <v>11912</v>
      </c>
      <c r="N2272">
        <v>8</v>
      </c>
      <c r="O2272" s="26">
        <v>0</v>
      </c>
      <c r="P2272" s="26">
        <v>0</v>
      </c>
      <c r="Q2272" s="26">
        <v>0</v>
      </c>
    </row>
    <row r="2273" spans="1:17">
      <c r="A2273" s="32">
        <v>44636</v>
      </c>
      <c r="B2273" t="s">
        <v>155</v>
      </c>
      <c r="C2273">
        <v>15</v>
      </c>
      <c r="D2273">
        <v>829</v>
      </c>
      <c r="E2273" t="s">
        <v>276</v>
      </c>
      <c r="F2273" t="s">
        <v>276</v>
      </c>
      <c r="G2273" t="s">
        <v>276</v>
      </c>
      <c r="H2273">
        <v>0</v>
      </c>
      <c r="I2273" t="s">
        <v>276</v>
      </c>
      <c r="J2273">
        <v>0</v>
      </c>
      <c r="K2273" t="s">
        <v>276</v>
      </c>
      <c r="L2273" t="s">
        <v>276</v>
      </c>
      <c r="M2273">
        <v>15</v>
      </c>
      <c r="N2273">
        <v>0</v>
      </c>
      <c r="O2273" s="26">
        <v>0</v>
      </c>
      <c r="P2273" s="26">
        <v>0</v>
      </c>
      <c r="Q2273" s="26">
        <v>0</v>
      </c>
    </row>
    <row r="2274" spans="1:17">
      <c r="A2274" s="32">
        <v>44637</v>
      </c>
      <c r="B2274" t="s">
        <v>153</v>
      </c>
      <c r="C2274">
        <v>5842754</v>
      </c>
      <c r="D2274">
        <v>39763579</v>
      </c>
      <c r="F2274" t="s">
        <v>276</v>
      </c>
      <c r="G2274" t="s">
        <v>276</v>
      </c>
      <c r="H2274">
        <v>529120</v>
      </c>
      <c r="I2274" t="s">
        <v>276</v>
      </c>
      <c r="J2274">
        <v>1140</v>
      </c>
      <c r="K2274" t="s">
        <v>276</v>
      </c>
      <c r="L2274" t="s">
        <v>276</v>
      </c>
      <c r="M2274">
        <v>5272942</v>
      </c>
      <c r="N2274">
        <v>26434</v>
      </c>
      <c r="O2274" s="26">
        <v>12824</v>
      </c>
      <c r="P2274" s="26">
        <v>4083</v>
      </c>
      <c r="Q2274" s="26">
        <v>874369</v>
      </c>
    </row>
    <row r="2275" spans="1:17">
      <c r="A2275" s="32">
        <v>44637</v>
      </c>
      <c r="B2275" t="s">
        <v>154</v>
      </c>
      <c r="C2275">
        <v>12471</v>
      </c>
      <c r="D2275">
        <v>1569630</v>
      </c>
      <c r="E2275" t="s">
        <v>276</v>
      </c>
      <c r="F2275" t="s">
        <v>276</v>
      </c>
      <c r="G2275" t="s">
        <v>276</v>
      </c>
      <c r="H2275">
        <v>586</v>
      </c>
      <c r="I2275" t="s">
        <v>276</v>
      </c>
      <c r="J2275">
        <v>0</v>
      </c>
      <c r="K2275" t="s">
        <v>276</v>
      </c>
      <c r="L2275" t="s">
        <v>276</v>
      </c>
      <c r="M2275">
        <v>11877</v>
      </c>
      <c r="N2275">
        <v>8</v>
      </c>
      <c r="O2275" s="26">
        <v>0</v>
      </c>
      <c r="P2275" s="26">
        <v>0</v>
      </c>
      <c r="Q2275" s="26">
        <v>0</v>
      </c>
    </row>
    <row r="2276" spans="1:17">
      <c r="A2276" s="32">
        <v>44637</v>
      </c>
      <c r="B2276" t="s">
        <v>155</v>
      </c>
      <c r="C2276">
        <v>15</v>
      </c>
      <c r="D2276">
        <v>829</v>
      </c>
      <c r="E2276" t="s">
        <v>276</v>
      </c>
      <c r="F2276" t="s">
        <v>276</v>
      </c>
      <c r="G2276" t="s">
        <v>276</v>
      </c>
      <c r="H2276">
        <v>0</v>
      </c>
      <c r="I2276" t="s">
        <v>276</v>
      </c>
      <c r="J2276">
        <v>0</v>
      </c>
      <c r="K2276" t="s">
        <v>276</v>
      </c>
      <c r="L2276" t="s">
        <v>276</v>
      </c>
      <c r="M2276">
        <v>15</v>
      </c>
      <c r="N2276">
        <v>0</v>
      </c>
      <c r="O2276" s="26">
        <v>0</v>
      </c>
      <c r="P2276" s="26">
        <v>0</v>
      </c>
      <c r="Q2276" s="26">
        <v>0</v>
      </c>
    </row>
    <row r="2277" spans="1:17">
      <c r="A2277" s="32">
        <v>44638</v>
      </c>
      <c r="B2277" t="s">
        <v>153</v>
      </c>
      <c r="C2277">
        <v>5954311</v>
      </c>
      <c r="D2277">
        <v>40090459</v>
      </c>
      <c r="F2277" t="s">
        <v>276</v>
      </c>
      <c r="G2277" t="s">
        <v>276</v>
      </c>
      <c r="H2277">
        <v>521174</v>
      </c>
      <c r="I2277" t="s">
        <v>276</v>
      </c>
      <c r="J2277">
        <v>991</v>
      </c>
      <c r="K2277" t="s">
        <v>276</v>
      </c>
      <c r="L2277" t="s">
        <v>276</v>
      </c>
      <c r="M2277">
        <v>5389612</v>
      </c>
      <c r="N2277">
        <v>26756</v>
      </c>
      <c r="O2277" s="26">
        <v>22007</v>
      </c>
      <c r="P2277" s="26">
        <v>6491</v>
      </c>
      <c r="Q2277" s="26">
        <v>842824</v>
      </c>
    </row>
    <row r="2278" spans="1:17">
      <c r="A2278" s="32">
        <v>44638</v>
      </c>
      <c r="B2278" t="s">
        <v>154</v>
      </c>
      <c r="C2278">
        <v>12634</v>
      </c>
      <c r="D2278">
        <v>1581699</v>
      </c>
      <c r="E2278" t="s">
        <v>276</v>
      </c>
      <c r="F2278" t="s">
        <v>276</v>
      </c>
      <c r="G2278" t="s">
        <v>276</v>
      </c>
      <c r="H2278">
        <v>642</v>
      </c>
      <c r="I2278" t="s">
        <v>276</v>
      </c>
      <c r="J2278">
        <v>0</v>
      </c>
      <c r="K2278" t="s">
        <v>276</v>
      </c>
      <c r="L2278" t="s">
        <v>276</v>
      </c>
      <c r="M2278">
        <v>11984</v>
      </c>
      <c r="N2278">
        <v>8</v>
      </c>
      <c r="O2278" s="26">
        <v>0</v>
      </c>
      <c r="P2278" s="26">
        <v>0</v>
      </c>
      <c r="Q2278" s="26">
        <v>0</v>
      </c>
    </row>
    <row r="2279" spans="1:17">
      <c r="A2279" s="32">
        <v>44638</v>
      </c>
      <c r="B2279" t="s">
        <v>155</v>
      </c>
      <c r="C2279">
        <v>15</v>
      </c>
      <c r="D2279">
        <v>829</v>
      </c>
      <c r="E2279" t="s">
        <v>276</v>
      </c>
      <c r="F2279" t="s">
        <v>276</v>
      </c>
      <c r="G2279" t="s">
        <v>276</v>
      </c>
      <c r="H2279">
        <v>0</v>
      </c>
      <c r="I2279" t="s">
        <v>276</v>
      </c>
      <c r="J2279">
        <v>0</v>
      </c>
      <c r="K2279" t="s">
        <v>276</v>
      </c>
      <c r="L2279" t="s">
        <v>276</v>
      </c>
      <c r="M2279">
        <v>15</v>
      </c>
      <c r="N2279">
        <v>0</v>
      </c>
      <c r="O2279" s="26">
        <v>0</v>
      </c>
      <c r="P2279" s="26">
        <v>0</v>
      </c>
      <c r="Q2279" s="26">
        <v>0</v>
      </c>
    </row>
    <row r="2280" spans="1:17">
      <c r="A2280" s="32">
        <v>44639</v>
      </c>
      <c r="B2280" t="s">
        <v>153</v>
      </c>
      <c r="C2280">
        <v>6003483</v>
      </c>
      <c r="D2280">
        <v>40267367</v>
      </c>
      <c r="F2280" t="s">
        <v>276</v>
      </c>
      <c r="G2280" t="s">
        <v>276</v>
      </c>
      <c r="H2280">
        <v>515459</v>
      </c>
      <c r="I2280" t="s">
        <v>276</v>
      </c>
      <c r="J2280">
        <v>983</v>
      </c>
      <c r="K2280" t="s">
        <v>276</v>
      </c>
      <c r="L2280" t="s">
        <v>276</v>
      </c>
      <c r="M2280">
        <v>5448178</v>
      </c>
      <c r="N2280">
        <v>26911</v>
      </c>
      <c r="O2280" s="26">
        <v>42005</v>
      </c>
      <c r="P2280" s="26">
        <v>9060</v>
      </c>
      <c r="Q2280" s="26">
        <v>0</v>
      </c>
    </row>
    <row r="2281" spans="1:17">
      <c r="A2281" s="32">
        <v>44639</v>
      </c>
      <c r="B2281" t="s">
        <v>154</v>
      </c>
      <c r="C2281">
        <v>12708</v>
      </c>
      <c r="D2281">
        <v>1587663</v>
      </c>
      <c r="E2281" t="s">
        <v>276</v>
      </c>
      <c r="F2281" t="s">
        <v>276</v>
      </c>
      <c r="G2281" t="s">
        <v>276</v>
      </c>
      <c r="H2281">
        <v>644</v>
      </c>
      <c r="I2281" t="s">
        <v>276</v>
      </c>
      <c r="J2281">
        <v>0</v>
      </c>
      <c r="K2281" t="s">
        <v>276</v>
      </c>
      <c r="L2281" t="s">
        <v>276</v>
      </c>
      <c r="M2281">
        <v>12056</v>
      </c>
      <c r="N2281">
        <v>8</v>
      </c>
      <c r="O2281" s="26">
        <v>0</v>
      </c>
      <c r="P2281" s="26">
        <v>0</v>
      </c>
      <c r="Q2281" s="26">
        <v>0</v>
      </c>
    </row>
    <row r="2282" spans="1:17">
      <c r="A2282" s="32">
        <v>44639</v>
      </c>
      <c r="B2282" t="s">
        <v>155</v>
      </c>
      <c r="C2282">
        <v>15</v>
      </c>
      <c r="D2282">
        <v>829</v>
      </c>
      <c r="E2282" t="s">
        <v>276</v>
      </c>
      <c r="F2282" t="s">
        <v>276</v>
      </c>
      <c r="G2282" t="s">
        <v>276</v>
      </c>
      <c r="H2282">
        <v>0</v>
      </c>
      <c r="I2282" t="s">
        <v>276</v>
      </c>
      <c r="J2282">
        <v>0</v>
      </c>
      <c r="K2282" t="s">
        <v>276</v>
      </c>
      <c r="L2282" t="s">
        <v>276</v>
      </c>
      <c r="M2282">
        <v>15</v>
      </c>
      <c r="N2282">
        <v>0</v>
      </c>
      <c r="O2282" s="26">
        <v>0</v>
      </c>
      <c r="P2282" s="26">
        <v>0</v>
      </c>
      <c r="Q2282" s="26">
        <v>0</v>
      </c>
    </row>
    <row r="2283" spans="1:17">
      <c r="A2283" s="32">
        <v>44640</v>
      </c>
      <c r="B2283" t="s">
        <v>153</v>
      </c>
      <c r="C2283">
        <v>6049116</v>
      </c>
      <c r="D2283">
        <v>40362176</v>
      </c>
      <c r="F2283" t="s">
        <v>276</v>
      </c>
      <c r="G2283" t="s">
        <v>276</v>
      </c>
      <c r="H2283">
        <v>503950</v>
      </c>
      <c r="I2283" t="s">
        <v>276</v>
      </c>
      <c r="J2283">
        <v>955</v>
      </c>
      <c r="K2283" t="s">
        <v>276</v>
      </c>
      <c r="L2283" t="s">
        <v>276</v>
      </c>
      <c r="M2283">
        <v>5504446</v>
      </c>
      <c r="N2283">
        <v>27037</v>
      </c>
      <c r="O2283" s="26">
        <v>17315</v>
      </c>
      <c r="P2283" s="26">
        <v>3180</v>
      </c>
      <c r="Q2283" s="26">
        <v>0</v>
      </c>
    </row>
    <row r="2284" spans="1:17">
      <c r="A2284" s="32">
        <v>44640</v>
      </c>
      <c r="B2284" t="s">
        <v>154</v>
      </c>
      <c r="C2284">
        <v>12808</v>
      </c>
      <c r="D2284">
        <v>1594718</v>
      </c>
      <c r="E2284" t="s">
        <v>276</v>
      </c>
      <c r="F2284" t="s">
        <v>276</v>
      </c>
      <c r="G2284" t="s">
        <v>276</v>
      </c>
      <c r="H2284">
        <v>671</v>
      </c>
      <c r="I2284" t="s">
        <v>276</v>
      </c>
      <c r="J2284">
        <v>0</v>
      </c>
      <c r="K2284" t="s">
        <v>276</v>
      </c>
      <c r="L2284" t="s">
        <v>276</v>
      </c>
      <c r="M2284">
        <v>12129</v>
      </c>
      <c r="N2284">
        <v>8</v>
      </c>
      <c r="O2284" s="26">
        <v>0</v>
      </c>
      <c r="P2284" s="26">
        <v>0</v>
      </c>
      <c r="Q2284" s="26">
        <v>0</v>
      </c>
    </row>
    <row r="2285" spans="1:17">
      <c r="A2285" s="32">
        <v>44640</v>
      </c>
      <c r="B2285" t="s">
        <v>155</v>
      </c>
      <c r="C2285">
        <v>15</v>
      </c>
      <c r="D2285">
        <v>829</v>
      </c>
      <c r="E2285" t="s">
        <v>276</v>
      </c>
      <c r="F2285" t="s">
        <v>276</v>
      </c>
      <c r="G2285" t="s">
        <v>276</v>
      </c>
      <c r="H2285">
        <v>0</v>
      </c>
      <c r="I2285" t="s">
        <v>276</v>
      </c>
      <c r="J2285">
        <v>0</v>
      </c>
      <c r="K2285" t="s">
        <v>276</v>
      </c>
      <c r="L2285" t="s">
        <v>276</v>
      </c>
      <c r="M2285">
        <v>15</v>
      </c>
      <c r="N2285">
        <v>0</v>
      </c>
      <c r="O2285" s="26">
        <v>0</v>
      </c>
      <c r="P2285" s="26">
        <v>0</v>
      </c>
      <c r="Q2285" s="26">
        <v>0</v>
      </c>
    </row>
    <row r="2286" spans="1:17">
      <c r="A2286" s="32">
        <v>44641</v>
      </c>
      <c r="B2286" t="s">
        <v>153</v>
      </c>
      <c r="C2286">
        <v>6089228</v>
      </c>
      <c r="D2286">
        <v>40415542</v>
      </c>
      <c r="F2286" t="s">
        <v>276</v>
      </c>
      <c r="G2286" t="s">
        <v>276</v>
      </c>
      <c r="H2286">
        <v>492387</v>
      </c>
      <c r="I2286" t="s">
        <v>276</v>
      </c>
      <c r="J2286">
        <v>951</v>
      </c>
      <c r="K2286" t="s">
        <v>276</v>
      </c>
      <c r="L2286" t="s">
        <v>276</v>
      </c>
      <c r="M2286">
        <v>5555561</v>
      </c>
      <c r="N2286">
        <v>27111</v>
      </c>
      <c r="O2286" s="26">
        <v>1452</v>
      </c>
      <c r="P2286" s="26">
        <v>385</v>
      </c>
      <c r="Q2286" s="26">
        <v>0</v>
      </c>
    </row>
    <row r="2287" spans="1:17">
      <c r="A2287" s="32">
        <v>44641</v>
      </c>
      <c r="B2287" t="s">
        <v>154</v>
      </c>
      <c r="C2287">
        <v>12891</v>
      </c>
      <c r="D2287">
        <v>1600951</v>
      </c>
      <c r="E2287" t="s">
        <v>276</v>
      </c>
      <c r="F2287" t="s">
        <v>276</v>
      </c>
      <c r="G2287" t="s">
        <v>276</v>
      </c>
      <c r="H2287">
        <v>736</v>
      </c>
      <c r="I2287" t="s">
        <v>276</v>
      </c>
      <c r="J2287">
        <v>0</v>
      </c>
      <c r="K2287" t="s">
        <v>276</v>
      </c>
      <c r="L2287" t="s">
        <v>276</v>
      </c>
      <c r="M2287">
        <v>12147</v>
      </c>
      <c r="N2287">
        <v>8</v>
      </c>
      <c r="O2287" s="26">
        <v>0</v>
      </c>
      <c r="P2287" s="26">
        <v>0</v>
      </c>
      <c r="Q2287" s="26">
        <v>0</v>
      </c>
    </row>
    <row r="2288" spans="1:17">
      <c r="A2288" s="32">
        <v>44641</v>
      </c>
      <c r="B2288" t="s">
        <v>155</v>
      </c>
      <c r="C2288">
        <v>15</v>
      </c>
      <c r="D2288">
        <v>829</v>
      </c>
      <c r="E2288" t="s">
        <v>276</v>
      </c>
      <c r="F2288" t="s">
        <v>276</v>
      </c>
      <c r="G2288" t="s">
        <v>276</v>
      </c>
      <c r="H2288">
        <v>0</v>
      </c>
      <c r="I2288" t="s">
        <v>276</v>
      </c>
      <c r="J2288">
        <v>0</v>
      </c>
      <c r="K2288" t="s">
        <v>276</v>
      </c>
      <c r="L2288" t="s">
        <v>276</v>
      </c>
      <c r="M2288">
        <v>15</v>
      </c>
      <c r="N2288">
        <v>0</v>
      </c>
      <c r="O2288" s="26">
        <v>0</v>
      </c>
      <c r="P2288" s="26">
        <v>0</v>
      </c>
      <c r="Q2288" s="26">
        <v>0</v>
      </c>
    </row>
    <row r="2289" spans="1:17">
      <c r="A2289" s="32">
        <v>44642</v>
      </c>
      <c r="B2289" t="s">
        <v>153</v>
      </c>
      <c r="C2289">
        <v>6118771</v>
      </c>
      <c r="D2289">
        <v>40452972</v>
      </c>
      <c r="F2289" t="s">
        <v>276</v>
      </c>
      <c r="G2289" t="s">
        <v>276</v>
      </c>
      <c r="H2289">
        <v>471374</v>
      </c>
      <c r="I2289" t="s">
        <v>276</v>
      </c>
      <c r="J2289">
        <v>937</v>
      </c>
      <c r="K2289" t="s">
        <v>276</v>
      </c>
      <c r="L2289" t="s">
        <v>276</v>
      </c>
      <c r="M2289">
        <v>5607479</v>
      </c>
      <c r="N2289">
        <v>27168</v>
      </c>
      <c r="O2289" s="26">
        <v>0</v>
      </c>
      <c r="P2289" s="26">
        <v>0</v>
      </c>
      <c r="Q2289" s="26">
        <v>2295768</v>
      </c>
    </row>
    <row r="2290" spans="1:17">
      <c r="A2290" s="32">
        <v>44642</v>
      </c>
      <c r="B2290" t="s">
        <v>154</v>
      </c>
      <c r="C2290">
        <v>13005</v>
      </c>
      <c r="D2290">
        <v>1609475</v>
      </c>
      <c r="E2290" t="s">
        <v>276</v>
      </c>
      <c r="F2290" t="s">
        <v>276</v>
      </c>
      <c r="G2290" t="s">
        <v>276</v>
      </c>
      <c r="H2290">
        <v>810</v>
      </c>
      <c r="I2290" t="s">
        <v>276</v>
      </c>
      <c r="J2290">
        <v>0</v>
      </c>
      <c r="K2290" t="s">
        <v>276</v>
      </c>
      <c r="L2290" t="s">
        <v>276</v>
      </c>
      <c r="M2290">
        <v>12187</v>
      </c>
      <c r="N2290">
        <v>8</v>
      </c>
      <c r="O2290" s="26">
        <v>0</v>
      </c>
      <c r="P2290" s="26">
        <v>0</v>
      </c>
      <c r="Q2290" s="26">
        <v>0</v>
      </c>
    </row>
    <row r="2291" spans="1:17">
      <c r="A2291" s="32">
        <v>44642</v>
      </c>
      <c r="B2291" t="s">
        <v>155</v>
      </c>
      <c r="C2291">
        <v>15</v>
      </c>
      <c r="D2291">
        <v>829</v>
      </c>
      <c r="E2291" t="s">
        <v>276</v>
      </c>
      <c r="F2291" t="s">
        <v>276</v>
      </c>
      <c r="G2291" t="s">
        <v>276</v>
      </c>
      <c r="H2291">
        <v>0</v>
      </c>
      <c r="I2291" t="s">
        <v>276</v>
      </c>
      <c r="J2291">
        <v>0</v>
      </c>
      <c r="K2291" t="s">
        <v>276</v>
      </c>
      <c r="L2291" t="s">
        <v>276</v>
      </c>
      <c r="M2291">
        <v>15</v>
      </c>
      <c r="N2291">
        <v>0</v>
      </c>
      <c r="O2291" s="26">
        <v>0</v>
      </c>
      <c r="P2291" s="26">
        <v>0</v>
      </c>
      <c r="Q2291" s="2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4499"/>
  <sheetViews>
    <sheetView workbookViewId="0">
      <pane xSplit="1" ySplit="1" topLeftCell="B34452" activePane="bottomRight" state="frozen"/>
      <selection activeCell="O1257" sqref="O1257:Q2291"/>
      <selection pane="topRight" activeCell="O1257" sqref="O1257:Q2291"/>
      <selection pane="bottomLeft" activeCell="O1257" sqref="O1257:Q2291"/>
      <selection pane="bottomRight" activeCell="O1257" sqref="O1257:Q2291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  <row r="33701" spans="1:8">
      <c r="A33701" s="32">
        <v>44625</v>
      </c>
      <c r="B33701" s="1" t="s">
        <v>7</v>
      </c>
      <c r="C33701">
        <v>182018</v>
      </c>
      <c r="D33701">
        <v>1690754</v>
      </c>
      <c r="E33701" s="31">
        <v>158434</v>
      </c>
      <c r="F33701">
        <v>1807</v>
      </c>
      <c r="G33701" s="31">
        <v>22174</v>
      </c>
      <c r="H33701" s="31">
        <v>6</v>
      </c>
    </row>
    <row r="33702" spans="1:8">
      <c r="A33702" s="32">
        <v>44625</v>
      </c>
      <c r="B33702" s="1" t="s">
        <v>11</v>
      </c>
      <c r="C33702">
        <v>23523</v>
      </c>
      <c r="D33702">
        <v>168300</v>
      </c>
      <c r="E33702" s="31">
        <v>19845</v>
      </c>
      <c r="F33702">
        <v>68</v>
      </c>
      <c r="G33702" s="31">
        <v>3610</v>
      </c>
      <c r="H33702" s="31">
        <v>0</v>
      </c>
    </row>
    <row r="33703" spans="1:8">
      <c r="A33703" s="32">
        <v>44625</v>
      </c>
      <c r="B33703" s="1" t="s">
        <v>12</v>
      </c>
      <c r="C33703">
        <v>12230</v>
      </c>
      <c r="D33703">
        <v>186924</v>
      </c>
      <c r="E33703" s="31">
        <v>9565</v>
      </c>
      <c r="F33703">
        <v>62</v>
      </c>
      <c r="G33703" s="31">
        <v>2603</v>
      </c>
      <c r="H33703" s="31">
        <v>0</v>
      </c>
    </row>
    <row r="33704" spans="1:8">
      <c r="A33704" s="32">
        <v>44625</v>
      </c>
      <c r="B33704" s="1" t="s">
        <v>13</v>
      </c>
      <c r="C33704">
        <v>43796</v>
      </c>
      <c r="D33704">
        <v>402368</v>
      </c>
      <c r="E33704" s="31">
        <v>36865</v>
      </c>
      <c r="F33704">
        <v>150</v>
      </c>
      <c r="G33704" s="31">
        <v>6117</v>
      </c>
      <c r="H33704" s="31">
        <v>10</v>
      </c>
    </row>
    <row r="33705" spans="1:8">
      <c r="A33705" s="32">
        <v>44625</v>
      </c>
      <c r="B33705" s="1" t="s">
        <v>14</v>
      </c>
      <c r="C33705">
        <v>10769</v>
      </c>
      <c r="D33705">
        <v>44494</v>
      </c>
      <c r="E33705" s="31">
        <v>8864</v>
      </c>
      <c r="F33705">
        <v>35</v>
      </c>
      <c r="G33705" s="31">
        <v>1870</v>
      </c>
      <c r="H33705" s="31">
        <v>1</v>
      </c>
    </row>
    <row r="33706" spans="1:8">
      <c r="A33706" s="32">
        <v>44625</v>
      </c>
      <c r="B33706" s="1" t="s">
        <v>15</v>
      </c>
      <c r="C33706">
        <v>12639</v>
      </c>
      <c r="D33706">
        <v>154739</v>
      </c>
      <c r="E33706" s="31">
        <v>10635</v>
      </c>
      <c r="F33706">
        <v>69</v>
      </c>
      <c r="G33706" s="31">
        <v>1935</v>
      </c>
      <c r="H33706" s="31">
        <v>2</v>
      </c>
    </row>
    <row r="33707" spans="1:8">
      <c r="A33707" s="32">
        <v>44625</v>
      </c>
      <c r="B33707" s="1" t="s">
        <v>16</v>
      </c>
      <c r="C33707">
        <v>25897</v>
      </c>
      <c r="D33707">
        <v>618725</v>
      </c>
      <c r="E33707" s="31">
        <v>22854</v>
      </c>
      <c r="F33707">
        <v>188</v>
      </c>
      <c r="G33707" s="31">
        <v>2855</v>
      </c>
      <c r="H33707" s="31">
        <v>5</v>
      </c>
    </row>
    <row r="33708" spans="1:8">
      <c r="A33708" s="32">
        <v>44625</v>
      </c>
      <c r="B33708" s="1" t="s">
        <v>17</v>
      </c>
      <c r="C33708">
        <v>80320</v>
      </c>
      <c r="D33708">
        <v>44100</v>
      </c>
      <c r="E33708" s="31">
        <v>71053</v>
      </c>
      <c r="F33708">
        <v>306</v>
      </c>
      <c r="G33708" s="31">
        <v>8961</v>
      </c>
      <c r="H33708" s="31">
        <v>13</v>
      </c>
    </row>
    <row r="33709" spans="1:8">
      <c r="A33709" s="32">
        <v>44625</v>
      </c>
      <c r="B33709" s="1" t="s">
        <v>18</v>
      </c>
      <c r="C33709">
        <v>48747</v>
      </c>
      <c r="D33709">
        <v>630115</v>
      </c>
      <c r="E33709" s="31">
        <v>41398</v>
      </c>
      <c r="F33709">
        <v>207</v>
      </c>
      <c r="G33709" s="31">
        <v>7142</v>
      </c>
      <c r="H33709" s="31">
        <v>8</v>
      </c>
    </row>
    <row r="33710" spans="1:8">
      <c r="A33710" s="32">
        <v>44625</v>
      </c>
      <c r="B33710" s="1" t="s">
        <v>19</v>
      </c>
      <c r="C33710">
        <v>55100</v>
      </c>
      <c r="D33710">
        <v>490745</v>
      </c>
      <c r="E33710" s="31">
        <v>49114</v>
      </c>
      <c r="F33710">
        <v>257</v>
      </c>
      <c r="G33710" s="31">
        <v>5729</v>
      </c>
      <c r="H33710" s="31">
        <v>6</v>
      </c>
    </row>
    <row r="33711" spans="1:8">
      <c r="A33711" s="32">
        <v>44625</v>
      </c>
      <c r="B33711" s="1" t="s">
        <v>20</v>
      </c>
      <c r="C33711">
        <v>336353</v>
      </c>
      <c r="D33711">
        <v>2240462</v>
      </c>
      <c r="E33711" s="31">
        <v>302003</v>
      </c>
      <c r="F33711">
        <v>1218</v>
      </c>
      <c r="G33711" s="31">
        <v>33132</v>
      </c>
      <c r="H33711" s="31">
        <v>48</v>
      </c>
    </row>
    <row r="33712" spans="1:8">
      <c r="A33712" s="32">
        <v>44625</v>
      </c>
      <c r="B33712" s="1" t="s">
        <v>21</v>
      </c>
      <c r="C33712">
        <v>287097</v>
      </c>
      <c r="D33712">
        <v>1656834</v>
      </c>
      <c r="E33712" s="31">
        <v>254157</v>
      </c>
      <c r="F33712">
        <v>1407</v>
      </c>
      <c r="G33712" s="31">
        <v>27964</v>
      </c>
      <c r="H33712" s="31">
        <v>20</v>
      </c>
    </row>
    <row r="33713" spans="1:8">
      <c r="A33713" s="32">
        <v>44625</v>
      </c>
      <c r="B33713" s="1" t="s">
        <v>22</v>
      </c>
      <c r="C33713">
        <v>1052108</v>
      </c>
      <c r="D33713">
        <v>5559414</v>
      </c>
      <c r="E33713" s="31">
        <v>900476</v>
      </c>
      <c r="F33713">
        <v>3797</v>
      </c>
      <c r="G33713" s="31">
        <v>147835</v>
      </c>
      <c r="H33713" s="31">
        <v>70</v>
      </c>
    </row>
    <row r="33714" spans="1:8">
      <c r="A33714" s="32">
        <v>44625</v>
      </c>
      <c r="B33714" s="1" t="s">
        <v>23</v>
      </c>
      <c r="C33714">
        <v>483712</v>
      </c>
      <c r="D33714">
        <v>2180686</v>
      </c>
      <c r="E33714" s="31">
        <v>434530</v>
      </c>
      <c r="F33714">
        <v>1775</v>
      </c>
      <c r="G33714" s="31">
        <v>47407</v>
      </c>
      <c r="H33714" s="31">
        <v>96</v>
      </c>
    </row>
    <row r="33715" spans="1:8">
      <c r="A33715" s="32">
        <v>44625</v>
      </c>
      <c r="B33715" s="1" t="s">
        <v>24</v>
      </c>
      <c r="C33715">
        <v>31336</v>
      </c>
      <c r="D33715">
        <v>471816</v>
      </c>
      <c r="E33715" s="31">
        <v>27993</v>
      </c>
      <c r="F33715">
        <v>73</v>
      </c>
      <c r="G33715" s="31">
        <v>3270</v>
      </c>
      <c r="H33715" s="31">
        <v>1</v>
      </c>
    </row>
    <row r="33716" spans="1:8">
      <c r="A33716" s="32">
        <v>44625</v>
      </c>
      <c r="B33716" s="1" t="s">
        <v>25</v>
      </c>
      <c r="C33716">
        <v>20273</v>
      </c>
      <c r="D33716">
        <v>188277</v>
      </c>
      <c r="E33716" s="31">
        <v>14302</v>
      </c>
      <c r="F33716">
        <v>67</v>
      </c>
      <c r="G33716" s="31">
        <v>5904</v>
      </c>
      <c r="H33716" s="31">
        <v>6</v>
      </c>
    </row>
    <row r="33717" spans="1:8">
      <c r="A33717" s="32">
        <v>44625</v>
      </c>
      <c r="B33717" s="1" t="s">
        <v>26</v>
      </c>
      <c r="C33717">
        <v>26944</v>
      </c>
      <c r="D33717">
        <v>302571</v>
      </c>
      <c r="E33717" s="31">
        <v>22854</v>
      </c>
      <c r="F33717">
        <v>173</v>
      </c>
      <c r="G33717" s="31">
        <v>3900</v>
      </c>
      <c r="H33717" s="31">
        <v>6</v>
      </c>
    </row>
    <row r="33718" spans="1:8">
      <c r="A33718" s="32">
        <v>44625</v>
      </c>
      <c r="B33718" s="1" t="s">
        <v>27</v>
      </c>
      <c r="C33718">
        <v>14323</v>
      </c>
      <c r="D33718">
        <v>224049</v>
      </c>
      <c r="E33718" s="31">
        <v>12341</v>
      </c>
      <c r="F33718">
        <v>40</v>
      </c>
      <c r="G33718" s="31">
        <v>1942</v>
      </c>
      <c r="H33718" s="31">
        <v>3</v>
      </c>
    </row>
    <row r="33719" spans="1:8">
      <c r="A33719" s="32">
        <v>44625</v>
      </c>
      <c r="B33719" s="1" t="s">
        <v>28</v>
      </c>
      <c r="C33719">
        <v>17628</v>
      </c>
      <c r="D33719">
        <v>207892</v>
      </c>
      <c r="E33719" s="31">
        <v>15544</v>
      </c>
      <c r="F33719">
        <v>50</v>
      </c>
      <c r="G33719" s="31">
        <v>2048</v>
      </c>
      <c r="H33719" s="31">
        <v>2</v>
      </c>
    </row>
    <row r="33720" spans="1:8">
      <c r="A33720" s="32">
        <v>44625</v>
      </c>
      <c r="B33720" s="1" t="s">
        <v>29</v>
      </c>
      <c r="C33720">
        <v>32854</v>
      </c>
      <c r="D33720">
        <v>515515</v>
      </c>
      <c r="E33720" s="31">
        <v>28624</v>
      </c>
      <c r="F33720">
        <v>151</v>
      </c>
      <c r="G33720" s="31">
        <v>3931</v>
      </c>
      <c r="H33720" s="31">
        <v>2</v>
      </c>
    </row>
    <row r="33721" spans="1:8">
      <c r="A33721" s="32">
        <v>44625</v>
      </c>
      <c r="B33721" s="1" t="s">
        <v>30</v>
      </c>
      <c r="C33721">
        <v>56402</v>
      </c>
      <c r="D33721">
        <v>665725</v>
      </c>
      <c r="E33721" s="31">
        <v>49920</v>
      </c>
      <c r="F33721">
        <v>286</v>
      </c>
      <c r="G33721" s="31">
        <v>5585</v>
      </c>
      <c r="H33721" s="31">
        <v>4</v>
      </c>
    </row>
    <row r="33722" spans="1:8">
      <c r="A33722" s="32">
        <v>44625</v>
      </c>
      <c r="B33722" s="1" t="s">
        <v>31</v>
      </c>
      <c r="C33722">
        <v>95249</v>
      </c>
      <c r="D33722">
        <v>972780</v>
      </c>
      <c r="E33722" s="31">
        <v>80517</v>
      </c>
      <c r="F33722">
        <v>346</v>
      </c>
      <c r="G33722" s="31">
        <v>12025</v>
      </c>
      <c r="H33722" s="31">
        <v>5</v>
      </c>
    </row>
    <row r="33723" spans="1:8">
      <c r="A33723" s="32">
        <v>44625</v>
      </c>
      <c r="B33723" s="1" t="s">
        <v>32</v>
      </c>
      <c r="C33723">
        <v>338075</v>
      </c>
      <c r="D33723">
        <v>2107798</v>
      </c>
      <c r="E33723" s="31">
        <v>300946</v>
      </c>
      <c r="F33723">
        <v>1720</v>
      </c>
      <c r="G33723" s="31">
        <v>35409</v>
      </c>
      <c r="H33723" s="31">
        <v>49</v>
      </c>
    </row>
    <row r="33724" spans="1:8">
      <c r="A33724" s="32">
        <v>44625</v>
      </c>
      <c r="B33724" s="1" t="s">
        <v>33</v>
      </c>
      <c r="C33724">
        <v>43907</v>
      </c>
      <c r="D33724">
        <v>381621</v>
      </c>
      <c r="E33724" s="31">
        <v>39983</v>
      </c>
      <c r="F33724">
        <v>249</v>
      </c>
      <c r="G33724" s="31">
        <v>4902</v>
      </c>
      <c r="H33724" s="31">
        <v>9</v>
      </c>
    </row>
    <row r="33725" spans="1:8">
      <c r="A33725" s="32">
        <v>44625</v>
      </c>
      <c r="B33725" s="1" t="s">
        <v>34</v>
      </c>
      <c r="C33725">
        <v>53364</v>
      </c>
      <c r="D33725">
        <v>439476</v>
      </c>
      <c r="E33725" s="31">
        <v>45264</v>
      </c>
      <c r="F33725">
        <v>150</v>
      </c>
      <c r="G33725" s="31">
        <v>7950</v>
      </c>
      <c r="H33725" s="31">
        <v>5</v>
      </c>
    </row>
    <row r="33726" spans="1:8">
      <c r="A33726" s="32">
        <v>44625</v>
      </c>
      <c r="B33726" s="1" t="s">
        <v>35</v>
      </c>
      <c r="C33726">
        <v>131281</v>
      </c>
      <c r="D33726">
        <v>667219</v>
      </c>
      <c r="E33726" s="31">
        <v>116056</v>
      </c>
      <c r="F33726">
        <v>475</v>
      </c>
      <c r="G33726" s="31">
        <v>13499</v>
      </c>
      <c r="H33726" s="31">
        <v>75</v>
      </c>
    </row>
    <row r="33727" spans="1:8">
      <c r="A33727" s="32">
        <v>44625</v>
      </c>
      <c r="B33727" s="1" t="s">
        <v>36</v>
      </c>
      <c r="C33727">
        <v>686927</v>
      </c>
      <c r="D33727">
        <v>5731491</v>
      </c>
      <c r="E33727" s="31">
        <v>595192</v>
      </c>
      <c r="F33727">
        <v>4076</v>
      </c>
      <c r="G33727" s="31">
        <v>87600</v>
      </c>
      <c r="H33727" s="31">
        <v>758</v>
      </c>
    </row>
    <row r="33728" spans="1:8">
      <c r="A33728" s="32">
        <v>44625</v>
      </c>
      <c r="B33728" s="1" t="s">
        <v>37</v>
      </c>
      <c r="C33728">
        <v>274976</v>
      </c>
      <c r="D33728">
        <v>1254955</v>
      </c>
      <c r="E33728" s="31">
        <v>243960</v>
      </c>
      <c r="F33728">
        <v>1887</v>
      </c>
      <c r="G33728" s="31">
        <v>29142</v>
      </c>
      <c r="H33728" s="31">
        <v>38</v>
      </c>
    </row>
    <row r="33729" spans="1:8">
      <c r="A33729" s="32">
        <v>44625</v>
      </c>
      <c r="B33729" s="1" t="s">
        <v>38</v>
      </c>
      <c r="C33729">
        <v>60960</v>
      </c>
      <c r="D33729">
        <v>408171</v>
      </c>
      <c r="E33729" s="31">
        <v>46395</v>
      </c>
      <c r="F33729">
        <v>288</v>
      </c>
      <c r="G33729" s="31">
        <v>14277</v>
      </c>
      <c r="H33729" s="31">
        <v>18</v>
      </c>
    </row>
    <row r="33730" spans="1:8">
      <c r="A33730" s="32">
        <v>44625</v>
      </c>
      <c r="B33730" s="1" t="s">
        <v>39</v>
      </c>
      <c r="C33730">
        <v>23837</v>
      </c>
      <c r="D33730">
        <v>121678</v>
      </c>
      <c r="E33730" s="31">
        <v>22340</v>
      </c>
      <c r="F33730">
        <v>105</v>
      </c>
      <c r="G33730" s="31">
        <v>1239</v>
      </c>
      <c r="H33730" s="31">
        <v>5</v>
      </c>
    </row>
    <row r="33731" spans="1:8">
      <c r="A33731" s="32">
        <v>44625</v>
      </c>
      <c r="B33731" s="1" t="s">
        <v>40</v>
      </c>
      <c r="C33731">
        <v>7206</v>
      </c>
      <c r="D33731">
        <v>265649</v>
      </c>
      <c r="E33731" s="31">
        <v>5774</v>
      </c>
      <c r="F33731">
        <v>9</v>
      </c>
      <c r="G33731" s="31">
        <v>1333</v>
      </c>
      <c r="H33731" s="31">
        <v>0</v>
      </c>
    </row>
    <row r="33732" spans="1:8">
      <c r="A33732" s="32">
        <v>44625</v>
      </c>
      <c r="B33732" s="1" t="s">
        <v>41</v>
      </c>
      <c r="C33732">
        <v>6886</v>
      </c>
      <c r="D33732">
        <v>115413</v>
      </c>
      <c r="E33732" s="31">
        <v>5962</v>
      </c>
      <c r="F33732">
        <v>8</v>
      </c>
      <c r="G33732" s="31">
        <v>916</v>
      </c>
      <c r="H33732" s="31">
        <v>0</v>
      </c>
    </row>
    <row r="33733" spans="1:8">
      <c r="A33733" s="32">
        <v>44625</v>
      </c>
      <c r="B33733" s="1" t="s">
        <v>42</v>
      </c>
      <c r="C33733">
        <v>51690</v>
      </c>
      <c r="D33733">
        <v>437779</v>
      </c>
      <c r="E33733" s="31">
        <v>44862</v>
      </c>
      <c r="F33733">
        <v>206</v>
      </c>
      <c r="G33733" s="31">
        <v>4589</v>
      </c>
      <c r="H33733" s="31">
        <v>11</v>
      </c>
    </row>
    <row r="33734" spans="1:8">
      <c r="A33734" s="32">
        <v>44625</v>
      </c>
      <c r="B33734" s="1" t="s">
        <v>43</v>
      </c>
      <c r="C33734">
        <v>77132</v>
      </c>
      <c r="D33734">
        <v>1414188</v>
      </c>
      <c r="E33734" s="31">
        <v>66028</v>
      </c>
      <c r="F33734">
        <v>405</v>
      </c>
      <c r="G33734" s="31">
        <v>10699</v>
      </c>
      <c r="H33734" s="31">
        <v>10</v>
      </c>
    </row>
    <row r="33735" spans="1:8">
      <c r="A33735" s="32">
        <v>44625</v>
      </c>
      <c r="B33735" s="1" t="s">
        <v>44</v>
      </c>
      <c r="C33735">
        <v>22503</v>
      </c>
      <c r="D33735">
        <v>407169</v>
      </c>
      <c r="E33735" s="31">
        <v>19901</v>
      </c>
      <c r="F33735">
        <v>137</v>
      </c>
      <c r="G33735" s="31">
        <v>2465</v>
      </c>
      <c r="H33735" s="31">
        <v>2</v>
      </c>
    </row>
    <row r="33736" spans="1:8">
      <c r="A33736" s="32">
        <v>44625</v>
      </c>
      <c r="B33736" s="1" t="s">
        <v>45</v>
      </c>
      <c r="C33736">
        <v>12277</v>
      </c>
      <c r="D33736">
        <v>161142</v>
      </c>
      <c r="E33736" s="31">
        <v>10038</v>
      </c>
      <c r="F33736">
        <v>75</v>
      </c>
      <c r="G33736" s="31">
        <v>2171</v>
      </c>
      <c r="H33736" s="31">
        <v>5</v>
      </c>
    </row>
    <row r="33737" spans="1:8">
      <c r="A33737" s="32">
        <v>44625</v>
      </c>
      <c r="B33737" s="1" t="s">
        <v>46</v>
      </c>
      <c r="C33737">
        <v>20683</v>
      </c>
      <c r="D33737">
        <v>202649</v>
      </c>
      <c r="E33737" s="31">
        <v>17243</v>
      </c>
      <c r="F33737">
        <v>80</v>
      </c>
      <c r="G33737" s="31">
        <v>3360</v>
      </c>
      <c r="H33737" s="31">
        <v>8</v>
      </c>
    </row>
    <row r="33738" spans="1:8">
      <c r="A33738" s="32">
        <v>44625</v>
      </c>
      <c r="B33738" s="1" t="s">
        <v>47</v>
      </c>
      <c r="C33738">
        <v>18346</v>
      </c>
      <c r="D33738">
        <v>263286</v>
      </c>
      <c r="E33738" s="31">
        <v>15936</v>
      </c>
      <c r="F33738">
        <v>119</v>
      </c>
      <c r="G33738" s="31">
        <v>2291</v>
      </c>
      <c r="H33738" s="31">
        <v>2</v>
      </c>
    </row>
    <row r="33739" spans="1:8">
      <c r="A33739" s="32">
        <v>44625</v>
      </c>
      <c r="B33739" s="1" t="s">
        <v>48</v>
      </c>
      <c r="C33739">
        <v>12990</v>
      </c>
      <c r="D33739">
        <v>183035</v>
      </c>
      <c r="E33739" s="31">
        <v>11128</v>
      </c>
      <c r="F33739">
        <v>82</v>
      </c>
      <c r="G33739" s="31">
        <v>1780</v>
      </c>
      <c r="H33739" s="31">
        <v>7</v>
      </c>
    </row>
    <row r="33740" spans="1:8">
      <c r="A33740" s="32">
        <v>44625</v>
      </c>
      <c r="B33740" s="1" t="s">
        <v>49</v>
      </c>
      <c r="C33740">
        <v>247494</v>
      </c>
      <c r="D33740">
        <v>2045338</v>
      </c>
      <c r="E33740" s="31">
        <v>207131</v>
      </c>
      <c r="F33740">
        <v>993</v>
      </c>
      <c r="G33740" s="31">
        <v>33679</v>
      </c>
      <c r="H33740" s="31">
        <v>17</v>
      </c>
    </row>
    <row r="33741" spans="1:8">
      <c r="A33741" s="32">
        <v>44625</v>
      </c>
      <c r="B33741" s="1" t="s">
        <v>50</v>
      </c>
      <c r="C33741">
        <v>24995</v>
      </c>
      <c r="D33741">
        <v>193005</v>
      </c>
      <c r="E33741" s="31">
        <v>19081</v>
      </c>
      <c r="F33741">
        <v>67</v>
      </c>
      <c r="G33741" s="31">
        <v>2829</v>
      </c>
      <c r="H33741" s="31">
        <v>3</v>
      </c>
    </row>
    <row r="33742" spans="1:8">
      <c r="A33742" s="32">
        <v>44625</v>
      </c>
      <c r="B33742" s="1" t="s">
        <v>51</v>
      </c>
      <c r="C33742">
        <v>26789</v>
      </c>
      <c r="D33742">
        <v>283118</v>
      </c>
      <c r="E33742" s="31">
        <v>23726</v>
      </c>
      <c r="F33742">
        <v>109</v>
      </c>
      <c r="G33742" s="31">
        <v>4046</v>
      </c>
      <c r="H33742" s="31">
        <v>2</v>
      </c>
    </row>
    <row r="33743" spans="1:8">
      <c r="A33743" s="32">
        <v>44625</v>
      </c>
      <c r="B33743" s="1" t="s">
        <v>52</v>
      </c>
      <c r="C33743">
        <v>51791</v>
      </c>
      <c r="D33743">
        <v>202142</v>
      </c>
      <c r="E33743" s="31">
        <v>46034</v>
      </c>
      <c r="F33743">
        <v>244</v>
      </c>
      <c r="G33743" s="31">
        <v>5513</v>
      </c>
      <c r="H33743" s="31">
        <v>8</v>
      </c>
    </row>
    <row r="33744" spans="1:8">
      <c r="A33744" s="32">
        <v>44625</v>
      </c>
      <c r="B33744" s="1" t="s">
        <v>53</v>
      </c>
      <c r="C33744">
        <v>25448</v>
      </c>
      <c r="D33744">
        <v>434521</v>
      </c>
      <c r="E33744" s="31">
        <v>22693</v>
      </c>
      <c r="F33744">
        <v>106</v>
      </c>
      <c r="G33744" s="31">
        <v>2649</v>
      </c>
      <c r="H33744" s="31">
        <v>0</v>
      </c>
    </row>
    <row r="33745" spans="1:8">
      <c r="A33745" s="32">
        <v>44625</v>
      </c>
      <c r="B33745" s="1" t="s">
        <v>54</v>
      </c>
      <c r="C33745">
        <v>19771</v>
      </c>
      <c r="D33745">
        <v>134766</v>
      </c>
      <c r="E33745" s="31">
        <v>17613</v>
      </c>
      <c r="F33745">
        <v>99</v>
      </c>
      <c r="G33745" s="31">
        <v>2124</v>
      </c>
      <c r="H33745" s="31">
        <v>0</v>
      </c>
    </row>
    <row r="33746" spans="1:8">
      <c r="A33746" s="32">
        <v>44625</v>
      </c>
      <c r="B33746" s="1" t="s">
        <v>55</v>
      </c>
      <c r="C33746">
        <v>33291</v>
      </c>
      <c r="D33746">
        <v>271929</v>
      </c>
      <c r="E33746" s="31">
        <v>29315</v>
      </c>
      <c r="F33746">
        <v>131</v>
      </c>
      <c r="G33746" s="31">
        <v>3471</v>
      </c>
      <c r="H33746" s="31">
        <v>1</v>
      </c>
    </row>
    <row r="33747" spans="1:8">
      <c r="A33747" s="32">
        <v>44625</v>
      </c>
      <c r="B33747" s="1" t="s">
        <v>56</v>
      </c>
      <c r="C33747">
        <v>104240</v>
      </c>
      <c r="D33747">
        <v>603891</v>
      </c>
      <c r="E33747" s="31">
        <v>96908</v>
      </c>
      <c r="F33747">
        <v>429</v>
      </c>
      <c r="G33747" s="31">
        <v>6889</v>
      </c>
      <c r="H33747" s="31">
        <v>15</v>
      </c>
    </row>
    <row r="33748" spans="1:8">
      <c r="A33748" s="32">
        <v>44626</v>
      </c>
      <c r="B33748" s="1" t="s">
        <v>7</v>
      </c>
      <c r="C33748">
        <v>183822</v>
      </c>
      <c r="D33748">
        <v>1696430</v>
      </c>
      <c r="E33748" s="31">
        <v>160811</v>
      </c>
      <c r="F33748">
        <v>1814</v>
      </c>
      <c r="G33748" s="31">
        <v>21777</v>
      </c>
      <c r="H33748" s="31">
        <v>7</v>
      </c>
    </row>
    <row r="33749" spans="1:8">
      <c r="A33749" s="32">
        <v>44626</v>
      </c>
      <c r="B33749" s="1" t="s">
        <v>11</v>
      </c>
      <c r="C33749">
        <v>23946</v>
      </c>
      <c r="D33749">
        <v>168828</v>
      </c>
      <c r="E33749" s="31">
        <v>20064</v>
      </c>
      <c r="F33749">
        <v>71</v>
      </c>
      <c r="G33749" s="31">
        <v>3811</v>
      </c>
      <c r="H33749" s="31">
        <v>0</v>
      </c>
    </row>
    <row r="33750" spans="1:8">
      <c r="A33750" s="32">
        <v>44626</v>
      </c>
      <c r="B33750" s="1" t="s">
        <v>12</v>
      </c>
      <c r="C33750">
        <v>12455</v>
      </c>
      <c r="D33750">
        <v>188446</v>
      </c>
      <c r="E33750" s="31">
        <v>9837</v>
      </c>
      <c r="F33750">
        <v>62</v>
      </c>
      <c r="G33750" s="31">
        <v>2556</v>
      </c>
      <c r="H33750" s="31">
        <v>0</v>
      </c>
    </row>
    <row r="33751" spans="1:8">
      <c r="A33751" s="32">
        <v>44626</v>
      </c>
      <c r="B33751" s="1" t="s">
        <v>13</v>
      </c>
      <c r="C33751">
        <v>44414</v>
      </c>
      <c r="D33751">
        <v>403972</v>
      </c>
      <c r="E33751" s="31">
        <v>37376</v>
      </c>
      <c r="F33751">
        <v>151</v>
      </c>
      <c r="G33751" s="31">
        <v>6270</v>
      </c>
      <c r="H33751" s="31">
        <v>9</v>
      </c>
    </row>
    <row r="33752" spans="1:8">
      <c r="A33752" s="32">
        <v>44626</v>
      </c>
      <c r="B33752" s="1" t="s">
        <v>14</v>
      </c>
      <c r="C33752">
        <v>10926</v>
      </c>
      <c r="D33752">
        <v>44494</v>
      </c>
      <c r="E33752" s="31">
        <v>8980</v>
      </c>
      <c r="F33752">
        <v>37</v>
      </c>
      <c r="G33752" s="31">
        <v>1909</v>
      </c>
      <c r="H33752" s="31">
        <v>1</v>
      </c>
    </row>
    <row r="33753" spans="1:8">
      <c r="A33753" s="32">
        <v>44626</v>
      </c>
      <c r="B33753" s="1" t="s">
        <v>15</v>
      </c>
      <c r="C33753">
        <v>12799</v>
      </c>
      <c r="D33753">
        <v>154767</v>
      </c>
      <c r="E33753" s="31">
        <v>10927</v>
      </c>
      <c r="F33753">
        <v>70</v>
      </c>
      <c r="G33753" s="31">
        <v>1802</v>
      </c>
      <c r="H33753" s="31">
        <v>2</v>
      </c>
    </row>
    <row r="33754" spans="1:8">
      <c r="A33754" s="32">
        <v>44626</v>
      </c>
      <c r="B33754" s="1" t="s">
        <v>16</v>
      </c>
      <c r="C33754">
        <v>26242</v>
      </c>
      <c r="D33754">
        <v>618725</v>
      </c>
      <c r="E33754" s="31">
        <v>23155</v>
      </c>
      <c r="F33754">
        <v>188</v>
      </c>
      <c r="G33754" s="31">
        <v>2899</v>
      </c>
      <c r="H33754" s="31">
        <v>5</v>
      </c>
    </row>
    <row r="33755" spans="1:8">
      <c r="A33755" s="32">
        <v>44626</v>
      </c>
      <c r="B33755" s="1" t="s">
        <v>17</v>
      </c>
      <c r="C33755">
        <v>81805</v>
      </c>
      <c r="D33755">
        <v>44100</v>
      </c>
      <c r="E33755" s="31">
        <v>72223</v>
      </c>
      <c r="F33755">
        <v>310</v>
      </c>
      <c r="G33755" s="31">
        <v>9272</v>
      </c>
      <c r="H33755" s="31">
        <v>14</v>
      </c>
    </row>
    <row r="33756" spans="1:8">
      <c r="A33756" s="32">
        <v>44626</v>
      </c>
      <c r="B33756" s="1" t="s">
        <v>18</v>
      </c>
      <c r="C33756">
        <v>49180</v>
      </c>
      <c r="D33756">
        <v>631607</v>
      </c>
      <c r="E33756" s="31">
        <v>41964</v>
      </c>
      <c r="F33756">
        <v>207</v>
      </c>
      <c r="G33756" s="31">
        <v>7009</v>
      </c>
      <c r="H33756" s="31">
        <v>7</v>
      </c>
    </row>
    <row r="33757" spans="1:8">
      <c r="A33757" s="32">
        <v>44626</v>
      </c>
      <c r="B33757" s="1" t="s">
        <v>19</v>
      </c>
      <c r="C33757">
        <v>55631</v>
      </c>
      <c r="D33757">
        <v>490745</v>
      </c>
      <c r="E33757" s="31">
        <v>49723</v>
      </c>
      <c r="F33757">
        <v>259</v>
      </c>
      <c r="G33757" s="31">
        <v>5649</v>
      </c>
      <c r="H33757" s="31">
        <v>6</v>
      </c>
    </row>
    <row r="33758" spans="1:8">
      <c r="A33758" s="32">
        <v>44626</v>
      </c>
      <c r="B33758" s="1" t="s">
        <v>20</v>
      </c>
      <c r="C33758">
        <v>340527</v>
      </c>
      <c r="D33758">
        <v>2243515</v>
      </c>
      <c r="E33758" s="31">
        <v>307898</v>
      </c>
      <c r="F33758">
        <v>1219</v>
      </c>
      <c r="G33758" s="31">
        <v>31410</v>
      </c>
      <c r="H33758" s="31">
        <v>47</v>
      </c>
    </row>
    <row r="33759" spans="1:8">
      <c r="A33759" s="32">
        <v>44626</v>
      </c>
      <c r="B33759" s="1" t="s">
        <v>21</v>
      </c>
      <c r="C33759">
        <v>290278</v>
      </c>
      <c r="D33759">
        <v>1662994</v>
      </c>
      <c r="E33759" s="31">
        <v>258679</v>
      </c>
      <c r="F33759">
        <v>1417</v>
      </c>
      <c r="G33759" s="31">
        <v>27011</v>
      </c>
      <c r="H33759" s="31">
        <v>20</v>
      </c>
    </row>
    <row r="33760" spans="1:8">
      <c r="A33760" s="32">
        <v>44626</v>
      </c>
      <c r="B33760" s="1" t="s">
        <v>22</v>
      </c>
      <c r="C33760">
        <v>1061397</v>
      </c>
      <c r="D33760">
        <v>5559414</v>
      </c>
      <c r="E33760" s="31">
        <v>909016</v>
      </c>
      <c r="F33760">
        <v>3809</v>
      </c>
      <c r="G33760" s="31">
        <v>148572</v>
      </c>
      <c r="H33760" s="31">
        <v>71</v>
      </c>
    </row>
    <row r="33761" spans="1:8">
      <c r="A33761" s="32">
        <v>44626</v>
      </c>
      <c r="B33761" s="1" t="s">
        <v>23</v>
      </c>
      <c r="C33761">
        <v>489105</v>
      </c>
      <c r="D33761">
        <v>2180686</v>
      </c>
      <c r="E33761" s="31">
        <v>438537</v>
      </c>
      <c r="F33761">
        <v>1785</v>
      </c>
      <c r="G33761" s="31">
        <v>48783</v>
      </c>
      <c r="H33761" s="31">
        <v>103</v>
      </c>
    </row>
    <row r="33762" spans="1:8">
      <c r="A33762" s="32">
        <v>44626</v>
      </c>
      <c r="B33762" s="1" t="s">
        <v>24</v>
      </c>
      <c r="C33762">
        <v>31597</v>
      </c>
      <c r="D33762">
        <v>472256</v>
      </c>
      <c r="E33762" s="31">
        <v>28373</v>
      </c>
      <c r="F33762">
        <v>73</v>
      </c>
      <c r="G33762" s="31">
        <v>3151</v>
      </c>
      <c r="H33762" s="31">
        <v>1</v>
      </c>
    </row>
    <row r="33763" spans="1:8">
      <c r="A33763" s="32">
        <v>44626</v>
      </c>
      <c r="B33763" s="1" t="s">
        <v>25</v>
      </c>
      <c r="C33763">
        <v>20640</v>
      </c>
      <c r="D33763">
        <v>188277</v>
      </c>
      <c r="E33763" s="31">
        <v>14854</v>
      </c>
      <c r="F33763">
        <v>67</v>
      </c>
      <c r="G33763" s="31">
        <v>5719</v>
      </c>
      <c r="H33763" s="31">
        <v>7</v>
      </c>
    </row>
    <row r="33764" spans="1:8">
      <c r="A33764" s="32">
        <v>44626</v>
      </c>
      <c r="B33764" s="1" t="s">
        <v>26</v>
      </c>
      <c r="C33764">
        <v>27347</v>
      </c>
      <c r="D33764">
        <v>303411</v>
      </c>
      <c r="E33764" s="31">
        <v>23047</v>
      </c>
      <c r="F33764">
        <v>175</v>
      </c>
      <c r="G33764" s="31">
        <v>4108</v>
      </c>
      <c r="H33764" s="31">
        <v>5</v>
      </c>
    </row>
    <row r="33765" spans="1:8">
      <c r="A33765" s="32">
        <v>44626</v>
      </c>
      <c r="B33765" s="1" t="s">
        <v>27</v>
      </c>
      <c r="C33765">
        <v>14662</v>
      </c>
      <c r="D33765">
        <v>225393</v>
      </c>
      <c r="E33765" s="31">
        <v>12632</v>
      </c>
      <c r="F33765">
        <v>40</v>
      </c>
      <c r="G33765" s="31">
        <v>1990</v>
      </c>
      <c r="H33765" s="31">
        <v>4</v>
      </c>
    </row>
    <row r="33766" spans="1:8">
      <c r="A33766" s="32">
        <v>44626</v>
      </c>
      <c r="B33766" s="1" t="s">
        <v>28</v>
      </c>
      <c r="C33766">
        <v>17628</v>
      </c>
      <c r="D33766">
        <v>207892</v>
      </c>
      <c r="E33766" s="31">
        <v>15544</v>
      </c>
      <c r="F33766">
        <v>50</v>
      </c>
      <c r="G33766" s="31">
        <v>2048</v>
      </c>
      <c r="H33766" s="31">
        <v>2</v>
      </c>
    </row>
    <row r="33767" spans="1:8">
      <c r="A33767" s="32">
        <v>44626</v>
      </c>
      <c r="B33767" s="1" t="s">
        <v>29</v>
      </c>
      <c r="C33767">
        <v>33189</v>
      </c>
      <c r="D33767">
        <v>515515</v>
      </c>
      <c r="E33767" s="31">
        <v>28891</v>
      </c>
      <c r="F33767">
        <v>151</v>
      </c>
      <c r="G33767" s="31">
        <v>3940</v>
      </c>
      <c r="H33767" s="31">
        <v>3</v>
      </c>
    </row>
    <row r="33768" spans="1:8">
      <c r="A33768" s="32">
        <v>44626</v>
      </c>
      <c r="B33768" s="1" t="s">
        <v>30</v>
      </c>
      <c r="C33768">
        <v>56759</v>
      </c>
      <c r="D33768">
        <v>666503</v>
      </c>
      <c r="E33768" s="31">
        <v>50711</v>
      </c>
      <c r="F33768">
        <v>288</v>
      </c>
      <c r="G33768" s="31">
        <v>5403</v>
      </c>
      <c r="H33768" s="31">
        <v>5</v>
      </c>
    </row>
    <row r="33769" spans="1:8">
      <c r="A33769" s="32">
        <v>44626</v>
      </c>
      <c r="B33769" s="1" t="s">
        <v>31</v>
      </c>
      <c r="C33769">
        <v>96499</v>
      </c>
      <c r="D33769">
        <v>972780</v>
      </c>
      <c r="E33769" s="31">
        <v>80517</v>
      </c>
      <c r="F33769">
        <v>347</v>
      </c>
      <c r="G33769" s="31">
        <v>12007</v>
      </c>
      <c r="H33769" s="31">
        <v>4</v>
      </c>
    </row>
    <row r="33770" spans="1:8">
      <c r="A33770" s="32">
        <v>44626</v>
      </c>
      <c r="B33770" s="1" t="s">
        <v>32</v>
      </c>
      <c r="C33770">
        <v>342305</v>
      </c>
      <c r="D33770">
        <v>2107798</v>
      </c>
      <c r="E33770" s="31">
        <v>304524</v>
      </c>
      <c r="F33770">
        <v>1733</v>
      </c>
      <c r="G33770" s="31">
        <v>36048</v>
      </c>
      <c r="H33770" s="31">
        <v>45</v>
      </c>
    </row>
    <row r="33771" spans="1:8">
      <c r="A33771" s="32">
        <v>44626</v>
      </c>
      <c r="B33771" s="1" t="s">
        <v>33</v>
      </c>
      <c r="C33771">
        <v>44463</v>
      </c>
      <c r="D33771">
        <v>381621</v>
      </c>
      <c r="E33771" s="31">
        <v>40618</v>
      </c>
      <c r="F33771">
        <v>250</v>
      </c>
      <c r="G33771" s="31">
        <v>4840</v>
      </c>
      <c r="H33771" s="31">
        <v>9</v>
      </c>
    </row>
    <row r="33772" spans="1:8">
      <c r="A33772" s="32">
        <v>44626</v>
      </c>
      <c r="B33772" s="1" t="s">
        <v>34</v>
      </c>
      <c r="C33772">
        <v>54084</v>
      </c>
      <c r="D33772">
        <v>444025</v>
      </c>
      <c r="E33772" s="31">
        <v>45947</v>
      </c>
      <c r="F33772">
        <v>152</v>
      </c>
      <c r="G33772" s="31">
        <v>7985</v>
      </c>
      <c r="H33772" s="31">
        <v>5</v>
      </c>
    </row>
    <row r="33773" spans="1:8">
      <c r="A33773" s="32">
        <v>44626</v>
      </c>
      <c r="B33773" s="1" t="s">
        <v>35</v>
      </c>
      <c r="C33773">
        <v>132589</v>
      </c>
      <c r="D33773">
        <v>669556</v>
      </c>
      <c r="E33773" s="31">
        <v>117831</v>
      </c>
      <c r="F33773">
        <v>483</v>
      </c>
      <c r="G33773" s="31">
        <v>12975</v>
      </c>
      <c r="H33773" s="31">
        <v>69</v>
      </c>
    </row>
    <row r="33774" spans="1:8">
      <c r="A33774" s="32">
        <v>44626</v>
      </c>
      <c r="B33774" s="1" t="s">
        <v>36</v>
      </c>
      <c r="C33774">
        <v>692352</v>
      </c>
      <c r="D33774">
        <v>5749115</v>
      </c>
      <c r="E33774" s="31">
        <v>603844</v>
      </c>
      <c r="F33774">
        <v>4105</v>
      </c>
      <c r="G33774" s="31">
        <v>84336</v>
      </c>
      <c r="H33774" s="31">
        <v>753</v>
      </c>
    </row>
    <row r="33775" spans="1:8">
      <c r="A33775" s="32">
        <v>44626</v>
      </c>
      <c r="B33775" s="1" t="s">
        <v>37</v>
      </c>
      <c r="C33775">
        <v>278466</v>
      </c>
      <c r="D33775">
        <v>1260425</v>
      </c>
      <c r="E33775" s="31">
        <v>247559</v>
      </c>
      <c r="F33775">
        <v>1893</v>
      </c>
      <c r="G33775" s="31">
        <v>29020</v>
      </c>
      <c r="H33775" s="31">
        <v>36</v>
      </c>
    </row>
    <row r="33776" spans="1:8">
      <c r="A33776" s="32">
        <v>44626</v>
      </c>
      <c r="B33776" s="1" t="s">
        <v>38</v>
      </c>
      <c r="C33776">
        <v>61696</v>
      </c>
      <c r="D33776">
        <v>408171</v>
      </c>
      <c r="E33776" s="31">
        <v>47445</v>
      </c>
      <c r="F33776">
        <v>290</v>
      </c>
      <c r="G33776" s="31">
        <v>13961</v>
      </c>
      <c r="H33776" s="31">
        <v>19</v>
      </c>
    </row>
    <row r="33777" spans="1:8">
      <c r="A33777" s="32">
        <v>44626</v>
      </c>
      <c r="B33777" s="1" t="s">
        <v>39</v>
      </c>
      <c r="C33777">
        <v>24058</v>
      </c>
      <c r="D33777">
        <v>122192</v>
      </c>
      <c r="E33777" s="31">
        <v>22624</v>
      </c>
      <c r="F33777">
        <v>105</v>
      </c>
      <c r="G33777" s="31">
        <v>1175</v>
      </c>
      <c r="H33777" s="31">
        <v>5</v>
      </c>
    </row>
    <row r="33778" spans="1:8">
      <c r="A33778" s="32">
        <v>44626</v>
      </c>
      <c r="B33778" s="1" t="s">
        <v>40</v>
      </c>
      <c r="C33778">
        <v>7294</v>
      </c>
      <c r="D33778">
        <v>267171</v>
      </c>
      <c r="E33778" s="31">
        <v>5912</v>
      </c>
      <c r="F33778">
        <v>10</v>
      </c>
      <c r="G33778" s="31">
        <v>1283</v>
      </c>
      <c r="H33778" s="31">
        <v>0</v>
      </c>
    </row>
    <row r="33779" spans="1:8">
      <c r="A33779" s="32">
        <v>44626</v>
      </c>
      <c r="B33779" s="1" t="s">
        <v>41</v>
      </c>
      <c r="C33779">
        <v>6992</v>
      </c>
      <c r="D33779">
        <v>115413</v>
      </c>
      <c r="E33779" s="31">
        <v>6049</v>
      </c>
      <c r="F33779">
        <v>8</v>
      </c>
      <c r="G33779" s="31">
        <v>935</v>
      </c>
      <c r="H33779" s="31">
        <v>0</v>
      </c>
    </row>
    <row r="33780" spans="1:8">
      <c r="A33780" s="32">
        <v>44626</v>
      </c>
      <c r="B33780" s="1" t="s">
        <v>42</v>
      </c>
      <c r="C33780">
        <v>52175</v>
      </c>
      <c r="D33780">
        <v>437779</v>
      </c>
      <c r="E33780" s="31">
        <v>44862</v>
      </c>
      <c r="F33780">
        <v>209</v>
      </c>
      <c r="G33780" s="31">
        <v>4589</v>
      </c>
      <c r="H33780" s="31">
        <v>11</v>
      </c>
    </row>
    <row r="33781" spans="1:8">
      <c r="A33781" s="32">
        <v>44626</v>
      </c>
      <c r="B33781" s="1" t="s">
        <v>43</v>
      </c>
      <c r="C33781">
        <v>77746</v>
      </c>
      <c r="D33781">
        <v>1414188</v>
      </c>
      <c r="E33781" s="31">
        <v>66214</v>
      </c>
      <c r="F33781">
        <v>408</v>
      </c>
      <c r="G33781" s="31">
        <v>11124</v>
      </c>
      <c r="H33781" s="31">
        <v>10</v>
      </c>
    </row>
    <row r="33782" spans="1:8">
      <c r="A33782" s="32">
        <v>44626</v>
      </c>
      <c r="B33782" s="1" t="s">
        <v>44</v>
      </c>
      <c r="C33782">
        <v>22788</v>
      </c>
      <c r="D33782">
        <v>407169</v>
      </c>
      <c r="E33782" s="31">
        <v>20124</v>
      </c>
      <c r="F33782">
        <v>138</v>
      </c>
      <c r="G33782" s="31">
        <v>2526</v>
      </c>
      <c r="H33782" s="31">
        <v>2</v>
      </c>
    </row>
    <row r="33783" spans="1:8">
      <c r="A33783" s="32">
        <v>44626</v>
      </c>
      <c r="B33783" s="1" t="s">
        <v>45</v>
      </c>
      <c r="C33783">
        <v>12502</v>
      </c>
      <c r="D33783">
        <v>161628</v>
      </c>
      <c r="E33783" s="31">
        <v>10296</v>
      </c>
      <c r="F33783">
        <v>76</v>
      </c>
      <c r="G33783" s="31">
        <v>2136</v>
      </c>
      <c r="H33783" s="31">
        <v>5</v>
      </c>
    </row>
    <row r="33784" spans="1:8">
      <c r="A33784" s="32">
        <v>44626</v>
      </c>
      <c r="B33784" s="1" t="s">
        <v>46</v>
      </c>
      <c r="C33784">
        <v>21016</v>
      </c>
      <c r="D33784">
        <v>202771</v>
      </c>
      <c r="E33784" s="31">
        <v>17578</v>
      </c>
      <c r="F33784">
        <v>82</v>
      </c>
      <c r="G33784" s="31">
        <v>3356</v>
      </c>
      <c r="H33784" s="31">
        <v>6</v>
      </c>
    </row>
    <row r="33785" spans="1:8">
      <c r="A33785" s="32">
        <v>44626</v>
      </c>
      <c r="B33785" s="1" t="s">
        <v>47</v>
      </c>
      <c r="C33785">
        <v>18590</v>
      </c>
      <c r="D33785">
        <v>263930</v>
      </c>
      <c r="E33785" s="31">
        <v>16165</v>
      </c>
      <c r="F33785">
        <v>120</v>
      </c>
      <c r="G33785" s="31">
        <v>2305</v>
      </c>
      <c r="H33785" s="31">
        <v>4</v>
      </c>
    </row>
    <row r="33786" spans="1:8">
      <c r="A33786" s="32">
        <v>44626</v>
      </c>
      <c r="B33786" s="1" t="s">
        <v>48</v>
      </c>
      <c r="C33786">
        <v>13159</v>
      </c>
      <c r="D33786">
        <v>183331</v>
      </c>
      <c r="E33786" s="31">
        <v>11278</v>
      </c>
      <c r="F33786">
        <v>82</v>
      </c>
      <c r="G33786" s="31">
        <v>1799</v>
      </c>
      <c r="H33786" s="31">
        <v>8</v>
      </c>
    </row>
    <row r="33787" spans="1:8">
      <c r="A33787" s="32">
        <v>44626</v>
      </c>
      <c r="B33787" s="1" t="s">
        <v>49</v>
      </c>
      <c r="C33787">
        <v>249883</v>
      </c>
      <c r="D33787">
        <v>2053239</v>
      </c>
      <c r="E33787" s="31">
        <v>209671</v>
      </c>
      <c r="F33787">
        <v>1003</v>
      </c>
      <c r="G33787" s="31">
        <v>33719</v>
      </c>
      <c r="H33787" s="31">
        <v>17</v>
      </c>
    </row>
    <row r="33788" spans="1:8">
      <c r="A33788" s="32">
        <v>44626</v>
      </c>
      <c r="B33788" s="1" t="s">
        <v>50</v>
      </c>
      <c r="C33788">
        <v>25179</v>
      </c>
      <c r="D33788">
        <v>193940</v>
      </c>
      <c r="E33788" s="31">
        <v>19381</v>
      </c>
      <c r="F33788">
        <v>67</v>
      </c>
      <c r="G33788" s="31">
        <v>2973</v>
      </c>
      <c r="H33788" s="31">
        <v>4</v>
      </c>
    </row>
    <row r="33789" spans="1:8">
      <c r="A33789" s="32">
        <v>44626</v>
      </c>
      <c r="B33789" s="1" t="s">
        <v>51</v>
      </c>
      <c r="C33789">
        <v>27022</v>
      </c>
      <c r="D33789">
        <v>283820</v>
      </c>
      <c r="E33789" s="31">
        <v>24199</v>
      </c>
      <c r="F33789">
        <v>110</v>
      </c>
      <c r="G33789" s="31">
        <v>3830</v>
      </c>
      <c r="H33789" s="31">
        <v>2</v>
      </c>
    </row>
    <row r="33790" spans="1:8">
      <c r="A33790" s="32">
        <v>44626</v>
      </c>
      <c r="B33790" s="1" t="s">
        <v>52</v>
      </c>
      <c r="C33790">
        <v>52299</v>
      </c>
      <c r="D33790">
        <v>203682</v>
      </c>
      <c r="E33790" s="31">
        <v>46497</v>
      </c>
      <c r="F33790">
        <v>247</v>
      </c>
      <c r="G33790" s="31">
        <v>5555</v>
      </c>
      <c r="H33790" s="31">
        <v>5</v>
      </c>
    </row>
    <row r="33791" spans="1:8">
      <c r="A33791" s="32">
        <v>44626</v>
      </c>
      <c r="B33791" s="1" t="s">
        <v>53</v>
      </c>
      <c r="C33791">
        <v>25712</v>
      </c>
      <c r="D33791">
        <v>435319</v>
      </c>
      <c r="E33791" s="31">
        <v>22979</v>
      </c>
      <c r="F33791">
        <v>106</v>
      </c>
      <c r="G33791" s="31">
        <v>2627</v>
      </c>
      <c r="H33791" s="31">
        <v>0</v>
      </c>
    </row>
    <row r="33792" spans="1:8">
      <c r="A33792" s="32">
        <v>44626</v>
      </c>
      <c r="B33792" s="1" t="s">
        <v>54</v>
      </c>
      <c r="C33792">
        <v>19939</v>
      </c>
      <c r="D33792">
        <v>135574</v>
      </c>
      <c r="E33792" s="31">
        <v>17847</v>
      </c>
      <c r="F33792">
        <v>99</v>
      </c>
      <c r="G33792" s="31">
        <v>2058</v>
      </c>
      <c r="H33792" s="31">
        <v>0</v>
      </c>
    </row>
    <row r="33793" spans="1:8">
      <c r="A33793" s="32">
        <v>44626</v>
      </c>
      <c r="B33793" s="1" t="s">
        <v>55</v>
      </c>
      <c r="C33793">
        <v>33600</v>
      </c>
      <c r="D33793">
        <v>272926</v>
      </c>
      <c r="E33793" s="31">
        <v>29657</v>
      </c>
      <c r="F33793">
        <v>132</v>
      </c>
      <c r="G33793" s="31">
        <v>3502</v>
      </c>
      <c r="H33793" s="31">
        <v>1</v>
      </c>
    </row>
    <row r="33794" spans="1:8">
      <c r="A33794" s="32">
        <v>44626</v>
      </c>
      <c r="B33794" s="1" t="s">
        <v>56</v>
      </c>
      <c r="C33794">
        <v>104776</v>
      </c>
      <c r="D33794">
        <v>605333</v>
      </c>
      <c r="E33794" s="31">
        <v>97661</v>
      </c>
      <c r="F33794">
        <v>429</v>
      </c>
      <c r="G33794" s="31">
        <v>6691</v>
      </c>
      <c r="H33794" s="31">
        <v>15</v>
      </c>
    </row>
    <row r="33795" spans="1:8">
      <c r="A33795" s="32">
        <v>44627</v>
      </c>
      <c r="B33795" s="1" t="s">
        <v>7</v>
      </c>
      <c r="C33795">
        <v>184928</v>
      </c>
      <c r="D33795">
        <v>1700486</v>
      </c>
      <c r="E33795" s="31">
        <v>162507</v>
      </c>
      <c r="F33795">
        <v>1820</v>
      </c>
      <c r="G33795" s="31">
        <v>21197</v>
      </c>
      <c r="H33795" s="31">
        <v>8</v>
      </c>
    </row>
    <row r="33796" spans="1:8">
      <c r="A33796" s="32">
        <v>44627</v>
      </c>
      <c r="B33796" s="1" t="s">
        <v>11</v>
      </c>
      <c r="C33796">
        <v>24223</v>
      </c>
      <c r="D33796">
        <v>170141</v>
      </c>
      <c r="E33796" s="31">
        <v>20726</v>
      </c>
      <c r="F33796">
        <v>71</v>
      </c>
      <c r="G33796" s="31">
        <v>3426</v>
      </c>
      <c r="H33796" s="31">
        <v>0</v>
      </c>
    </row>
    <row r="33797" spans="1:8">
      <c r="A33797" s="32">
        <v>44627</v>
      </c>
      <c r="B33797" s="1" t="s">
        <v>12</v>
      </c>
      <c r="C33797">
        <v>12623</v>
      </c>
      <c r="D33797">
        <v>189343</v>
      </c>
      <c r="E33797" s="31">
        <v>10083</v>
      </c>
      <c r="F33797">
        <v>63</v>
      </c>
      <c r="G33797" s="31">
        <v>2477</v>
      </c>
      <c r="H33797" s="31">
        <v>0</v>
      </c>
    </row>
    <row r="33798" spans="1:8">
      <c r="A33798" s="32">
        <v>44627</v>
      </c>
      <c r="B33798" s="1" t="s">
        <v>13</v>
      </c>
      <c r="C33798">
        <v>44821</v>
      </c>
      <c r="D33798">
        <v>403972</v>
      </c>
      <c r="E33798" s="31">
        <v>37805</v>
      </c>
      <c r="F33798">
        <v>152</v>
      </c>
      <c r="G33798" s="31">
        <v>6459</v>
      </c>
      <c r="H33798" s="31">
        <v>11</v>
      </c>
    </row>
    <row r="33799" spans="1:8">
      <c r="A33799" s="32">
        <v>44627</v>
      </c>
      <c r="B33799" s="1" t="s">
        <v>14</v>
      </c>
      <c r="C33799">
        <v>11039</v>
      </c>
      <c r="D33799">
        <v>45489</v>
      </c>
      <c r="E33799" s="31">
        <v>9241</v>
      </c>
      <c r="F33799">
        <v>37</v>
      </c>
      <c r="G33799" s="31">
        <v>1761</v>
      </c>
      <c r="H33799" s="31">
        <v>1</v>
      </c>
    </row>
    <row r="33800" spans="1:8">
      <c r="A33800" s="32">
        <v>44627</v>
      </c>
      <c r="B33800" s="1" t="s">
        <v>15</v>
      </c>
      <c r="C33800">
        <v>12954</v>
      </c>
      <c r="D33800">
        <v>158126</v>
      </c>
      <c r="E33800" s="31">
        <v>10926</v>
      </c>
      <c r="F33800">
        <v>70</v>
      </c>
      <c r="G33800" s="31">
        <v>1958</v>
      </c>
      <c r="H33800" s="31">
        <v>2</v>
      </c>
    </row>
    <row r="33801" spans="1:8">
      <c r="A33801" s="32">
        <v>44627</v>
      </c>
      <c r="B33801" s="1" t="s">
        <v>16</v>
      </c>
      <c r="C33801">
        <v>26491</v>
      </c>
      <c r="D33801">
        <v>624990</v>
      </c>
      <c r="E33801" s="31">
        <v>23397</v>
      </c>
      <c r="F33801">
        <v>188</v>
      </c>
      <c r="G33801" s="31">
        <v>2906</v>
      </c>
      <c r="H33801" s="31">
        <v>6</v>
      </c>
    </row>
    <row r="33802" spans="1:8">
      <c r="A33802" s="32">
        <v>44627</v>
      </c>
      <c r="B33802" s="1" t="s">
        <v>17</v>
      </c>
      <c r="C33802">
        <v>82944</v>
      </c>
      <c r="D33802">
        <v>44315</v>
      </c>
      <c r="E33802" s="31">
        <v>73508</v>
      </c>
      <c r="F33802">
        <v>315</v>
      </c>
      <c r="G33802" s="31">
        <v>9121</v>
      </c>
      <c r="H33802" s="31">
        <v>13</v>
      </c>
    </row>
    <row r="33803" spans="1:8">
      <c r="A33803" s="32">
        <v>44627</v>
      </c>
      <c r="B33803" s="1" t="s">
        <v>18</v>
      </c>
      <c r="C33803">
        <v>49492</v>
      </c>
      <c r="D33803">
        <v>632272</v>
      </c>
      <c r="E33803" s="31">
        <v>42875</v>
      </c>
      <c r="F33803">
        <v>209</v>
      </c>
      <c r="G33803" s="31">
        <v>6408</v>
      </c>
      <c r="H33803" s="31">
        <v>7</v>
      </c>
    </row>
    <row r="33804" spans="1:8">
      <c r="A33804" s="32">
        <v>44627</v>
      </c>
      <c r="B33804" s="1" t="s">
        <v>19</v>
      </c>
      <c r="C33804">
        <v>55938</v>
      </c>
      <c r="D33804">
        <v>495966</v>
      </c>
      <c r="E33804" s="31">
        <v>50412</v>
      </c>
      <c r="F33804">
        <v>259</v>
      </c>
      <c r="G33804" s="31">
        <v>5267</v>
      </c>
      <c r="H33804" s="31">
        <v>8</v>
      </c>
    </row>
    <row r="33805" spans="1:8">
      <c r="A33805" s="32">
        <v>44627</v>
      </c>
      <c r="B33805" s="1" t="s">
        <v>20</v>
      </c>
      <c r="C33805">
        <v>344063</v>
      </c>
      <c r="D33805">
        <v>2251308</v>
      </c>
      <c r="E33805" s="31">
        <v>310811</v>
      </c>
      <c r="F33805">
        <v>1221</v>
      </c>
      <c r="G33805" s="31">
        <v>32031</v>
      </c>
      <c r="H33805" s="31">
        <v>46</v>
      </c>
    </row>
    <row r="33806" spans="1:8">
      <c r="A33806" s="32">
        <v>44627</v>
      </c>
      <c r="B33806" s="1" t="s">
        <v>21</v>
      </c>
      <c r="C33806">
        <v>292684</v>
      </c>
      <c r="D33806">
        <v>1662994</v>
      </c>
      <c r="E33806" s="31">
        <v>262182</v>
      </c>
      <c r="F33806">
        <v>1431</v>
      </c>
      <c r="G33806" s="31">
        <v>26679</v>
      </c>
      <c r="H33806" s="31">
        <v>20</v>
      </c>
    </row>
    <row r="33807" spans="1:8">
      <c r="A33807" s="32">
        <v>44627</v>
      </c>
      <c r="B33807" s="1" t="s">
        <v>22</v>
      </c>
      <c r="C33807">
        <v>1066771</v>
      </c>
      <c r="D33807">
        <v>5585896</v>
      </c>
      <c r="E33807" s="31">
        <v>922935</v>
      </c>
      <c r="F33807">
        <v>3817</v>
      </c>
      <c r="G33807" s="31">
        <v>140019</v>
      </c>
      <c r="H33807" s="31">
        <v>69</v>
      </c>
    </row>
    <row r="33808" spans="1:8">
      <c r="A33808" s="32">
        <v>44627</v>
      </c>
      <c r="B33808" s="1" t="s">
        <v>23</v>
      </c>
      <c r="C33808">
        <v>494727</v>
      </c>
      <c r="D33808">
        <v>2180686</v>
      </c>
      <c r="E33808" s="31">
        <v>446046</v>
      </c>
      <c r="F33808">
        <v>1787</v>
      </c>
      <c r="G33808" s="31">
        <v>46894</v>
      </c>
      <c r="H33808" s="31">
        <v>95</v>
      </c>
    </row>
    <row r="33809" spans="1:8">
      <c r="A33809" s="32">
        <v>44627</v>
      </c>
      <c r="B33809" s="1" t="s">
        <v>24</v>
      </c>
      <c r="C33809">
        <v>31829</v>
      </c>
      <c r="D33809">
        <v>474931</v>
      </c>
      <c r="E33809" s="31">
        <v>28761</v>
      </c>
      <c r="F33809">
        <v>73</v>
      </c>
      <c r="G33809" s="31">
        <v>2995</v>
      </c>
      <c r="H33809" s="31">
        <v>2</v>
      </c>
    </row>
    <row r="33810" spans="1:8">
      <c r="A33810" s="32">
        <v>44627</v>
      </c>
      <c r="B33810" s="1" t="s">
        <v>25</v>
      </c>
      <c r="C33810">
        <v>20877</v>
      </c>
      <c r="D33810">
        <v>191421</v>
      </c>
      <c r="E33810" s="31">
        <v>15195</v>
      </c>
      <c r="F33810">
        <v>68</v>
      </c>
      <c r="G33810" s="31">
        <v>5614</v>
      </c>
      <c r="H33810" s="31">
        <v>5</v>
      </c>
    </row>
    <row r="33811" spans="1:8">
      <c r="A33811" s="32">
        <v>44627</v>
      </c>
      <c r="B33811" s="1" t="s">
        <v>26</v>
      </c>
      <c r="C33811">
        <v>27637</v>
      </c>
      <c r="D33811">
        <v>303967</v>
      </c>
      <c r="E33811" s="31">
        <v>23571</v>
      </c>
      <c r="F33811">
        <v>176</v>
      </c>
      <c r="G33811" s="31">
        <v>3873</v>
      </c>
      <c r="H33811" s="31">
        <v>4</v>
      </c>
    </row>
    <row r="33812" spans="1:8">
      <c r="A33812" s="32">
        <v>44627</v>
      </c>
      <c r="B33812" s="1" t="s">
        <v>27</v>
      </c>
      <c r="C33812">
        <v>15221</v>
      </c>
      <c r="D33812">
        <v>226774</v>
      </c>
      <c r="E33812" s="31">
        <v>13059</v>
      </c>
      <c r="F33812">
        <v>40</v>
      </c>
      <c r="G33812" s="31">
        <v>2122</v>
      </c>
      <c r="H33812" s="31">
        <v>4</v>
      </c>
    </row>
    <row r="33813" spans="1:8">
      <c r="A33813" s="32">
        <v>44627</v>
      </c>
      <c r="B33813" s="1" t="s">
        <v>28</v>
      </c>
      <c r="C33813">
        <v>18211</v>
      </c>
      <c r="D33813">
        <v>207892</v>
      </c>
      <c r="E33813" s="31">
        <v>16450</v>
      </c>
      <c r="F33813">
        <v>54</v>
      </c>
      <c r="G33813" s="31">
        <v>1721</v>
      </c>
      <c r="H33813" s="31">
        <v>2</v>
      </c>
    </row>
    <row r="33814" spans="1:8">
      <c r="A33814" s="32">
        <v>44627</v>
      </c>
      <c r="B33814" s="1" t="s">
        <v>29</v>
      </c>
      <c r="C33814">
        <v>33411</v>
      </c>
      <c r="D33814">
        <v>519199</v>
      </c>
      <c r="E33814" s="31">
        <v>29013</v>
      </c>
      <c r="F33814">
        <v>156</v>
      </c>
      <c r="G33814" s="31">
        <v>3925</v>
      </c>
      <c r="H33814" s="31">
        <v>3</v>
      </c>
    </row>
    <row r="33815" spans="1:8">
      <c r="A33815" s="32">
        <v>44627</v>
      </c>
      <c r="B33815" s="1" t="s">
        <v>30</v>
      </c>
      <c r="C33815">
        <v>57129</v>
      </c>
      <c r="D33815">
        <v>667145</v>
      </c>
      <c r="E33815" s="31">
        <v>51354</v>
      </c>
      <c r="F33815">
        <v>289</v>
      </c>
      <c r="G33815" s="31">
        <v>5116</v>
      </c>
      <c r="H33815" s="31">
        <v>5</v>
      </c>
    </row>
    <row r="33816" spans="1:8">
      <c r="A33816" s="32">
        <v>44627</v>
      </c>
      <c r="B33816" s="1" t="s">
        <v>31</v>
      </c>
      <c r="C33816">
        <v>97297</v>
      </c>
      <c r="D33816">
        <v>976906</v>
      </c>
      <c r="E33816" s="31">
        <v>84970</v>
      </c>
      <c r="F33816">
        <v>348</v>
      </c>
      <c r="G33816" s="31">
        <v>11532</v>
      </c>
      <c r="H33816" s="31">
        <v>4</v>
      </c>
    </row>
    <row r="33817" spans="1:8">
      <c r="A33817" s="32">
        <v>44627</v>
      </c>
      <c r="B33817" s="1" t="s">
        <v>32</v>
      </c>
      <c r="C33817">
        <v>345358</v>
      </c>
      <c r="D33817">
        <v>2132154</v>
      </c>
      <c r="E33817" s="31">
        <v>308731</v>
      </c>
      <c r="F33817">
        <v>1741</v>
      </c>
      <c r="G33817" s="31">
        <v>34886</v>
      </c>
      <c r="H33817" s="31">
        <v>42</v>
      </c>
    </row>
    <row r="33818" spans="1:8">
      <c r="A33818" s="32">
        <v>44627</v>
      </c>
      <c r="B33818" s="1" t="s">
        <v>33</v>
      </c>
      <c r="C33818">
        <v>44806</v>
      </c>
      <c r="D33818">
        <v>381621</v>
      </c>
      <c r="E33818" s="31">
        <v>41092</v>
      </c>
      <c r="F33818">
        <v>253</v>
      </c>
      <c r="G33818" s="31">
        <v>4721</v>
      </c>
      <c r="H33818" s="31">
        <v>9</v>
      </c>
    </row>
    <row r="33819" spans="1:8">
      <c r="A33819" s="32">
        <v>44627</v>
      </c>
      <c r="B33819" s="1" t="s">
        <v>34</v>
      </c>
      <c r="C33819">
        <v>54577</v>
      </c>
      <c r="D33819">
        <v>445243</v>
      </c>
      <c r="E33819" s="31">
        <v>46723</v>
      </c>
      <c r="F33819">
        <v>154</v>
      </c>
      <c r="G33819" s="31">
        <v>7700</v>
      </c>
      <c r="H33819" s="31">
        <v>4</v>
      </c>
    </row>
    <row r="33820" spans="1:8">
      <c r="A33820" s="32">
        <v>44627</v>
      </c>
      <c r="B33820" s="1" t="s">
        <v>35</v>
      </c>
      <c r="C33820">
        <v>133350</v>
      </c>
      <c r="D33820">
        <v>670566</v>
      </c>
      <c r="E33820" s="31">
        <v>119616</v>
      </c>
      <c r="F33820">
        <v>491</v>
      </c>
      <c r="G33820" s="31">
        <v>12490</v>
      </c>
      <c r="H33820" s="31">
        <v>61</v>
      </c>
    </row>
    <row r="33821" spans="1:8">
      <c r="A33821" s="32">
        <v>44627</v>
      </c>
      <c r="B33821" s="1" t="s">
        <v>36</v>
      </c>
      <c r="C33821">
        <v>694388</v>
      </c>
      <c r="D33821">
        <v>5767293</v>
      </c>
      <c r="E33821" s="31">
        <v>610455</v>
      </c>
      <c r="F33821">
        <v>4114</v>
      </c>
      <c r="G33821" s="31">
        <v>79759</v>
      </c>
      <c r="H33821" s="31">
        <v>757</v>
      </c>
    </row>
    <row r="33822" spans="1:8">
      <c r="A33822" s="32">
        <v>44627</v>
      </c>
      <c r="B33822" s="1" t="s">
        <v>37</v>
      </c>
      <c r="C33822">
        <v>281598</v>
      </c>
      <c r="D33822">
        <v>1265341</v>
      </c>
      <c r="E33822" s="31">
        <v>250278</v>
      </c>
      <c r="F33822">
        <v>1899</v>
      </c>
      <c r="G33822" s="31">
        <v>29427</v>
      </c>
      <c r="H33822" s="31">
        <v>37</v>
      </c>
    </row>
    <row r="33823" spans="1:8">
      <c r="A33823" s="32">
        <v>44627</v>
      </c>
      <c r="B33823" s="1" t="s">
        <v>38</v>
      </c>
      <c r="C33823">
        <v>62295</v>
      </c>
      <c r="D33823">
        <v>412526</v>
      </c>
      <c r="E33823" s="31">
        <v>48557</v>
      </c>
      <c r="F33823">
        <v>297</v>
      </c>
      <c r="G33823" s="31">
        <v>13441</v>
      </c>
      <c r="H33823" s="31">
        <v>21</v>
      </c>
    </row>
    <row r="33824" spans="1:8">
      <c r="A33824" s="32">
        <v>44627</v>
      </c>
      <c r="B33824" s="1" t="s">
        <v>39</v>
      </c>
      <c r="C33824">
        <v>24230</v>
      </c>
      <c r="D33824">
        <v>122843</v>
      </c>
      <c r="E33824" s="31">
        <v>22815</v>
      </c>
      <c r="F33824">
        <v>106</v>
      </c>
      <c r="G33824" s="31">
        <v>1155</v>
      </c>
      <c r="H33824" s="31">
        <v>5</v>
      </c>
    </row>
    <row r="33825" spans="1:8">
      <c r="A33825" s="32">
        <v>44627</v>
      </c>
      <c r="B33825" s="1" t="s">
        <v>40</v>
      </c>
      <c r="C33825">
        <v>7371</v>
      </c>
      <c r="D33825">
        <v>267693</v>
      </c>
      <c r="E33825" s="31">
        <v>6112</v>
      </c>
      <c r="F33825">
        <v>10</v>
      </c>
      <c r="G33825" s="31">
        <v>1160</v>
      </c>
      <c r="H33825" s="31">
        <v>0</v>
      </c>
    </row>
    <row r="33826" spans="1:8">
      <c r="A33826" s="32">
        <v>44627</v>
      </c>
      <c r="B33826" s="1" t="s">
        <v>41</v>
      </c>
      <c r="C33826">
        <v>7073</v>
      </c>
      <c r="D33826">
        <v>115413</v>
      </c>
      <c r="E33826" s="31">
        <v>6131</v>
      </c>
      <c r="F33826">
        <v>8</v>
      </c>
      <c r="G33826" s="31">
        <v>934</v>
      </c>
      <c r="H33826" s="31">
        <v>0</v>
      </c>
    </row>
    <row r="33827" spans="1:8">
      <c r="A33827" s="32">
        <v>44627</v>
      </c>
      <c r="B33827" s="1" t="s">
        <v>42</v>
      </c>
      <c r="C33827">
        <v>52541</v>
      </c>
      <c r="D33827">
        <v>437779</v>
      </c>
      <c r="E33827" s="31">
        <v>44862</v>
      </c>
      <c r="F33827">
        <v>209</v>
      </c>
      <c r="G33827" s="31">
        <v>4589</v>
      </c>
      <c r="H33827" s="31">
        <v>11</v>
      </c>
    </row>
    <row r="33828" spans="1:8">
      <c r="A33828" s="32">
        <v>44627</v>
      </c>
      <c r="B33828" s="1" t="s">
        <v>43</v>
      </c>
      <c r="C33828">
        <v>78425</v>
      </c>
      <c r="D33828">
        <v>1418617</v>
      </c>
      <c r="E33828" s="31">
        <v>69031</v>
      </c>
      <c r="F33828">
        <v>411</v>
      </c>
      <c r="G33828" s="31">
        <v>8983</v>
      </c>
      <c r="H33828" s="31">
        <v>10</v>
      </c>
    </row>
    <row r="33829" spans="1:8">
      <c r="A33829" s="32">
        <v>44627</v>
      </c>
      <c r="B33829" s="1" t="s">
        <v>44</v>
      </c>
      <c r="C33829">
        <v>22972</v>
      </c>
      <c r="D33829">
        <v>407169</v>
      </c>
      <c r="E33829" s="31">
        <v>20347</v>
      </c>
      <c r="F33829">
        <v>140</v>
      </c>
      <c r="G33829" s="31">
        <v>2485</v>
      </c>
      <c r="H33829" s="31">
        <v>2</v>
      </c>
    </row>
    <row r="33830" spans="1:8">
      <c r="A33830" s="32">
        <v>44627</v>
      </c>
      <c r="B33830" s="1" t="s">
        <v>45</v>
      </c>
      <c r="C33830">
        <v>12666</v>
      </c>
      <c r="D33830">
        <v>161941</v>
      </c>
      <c r="E33830" s="31">
        <v>10576</v>
      </c>
      <c r="F33830">
        <v>76</v>
      </c>
      <c r="G33830" s="31">
        <v>2020</v>
      </c>
      <c r="H33830" s="31">
        <v>5</v>
      </c>
    </row>
    <row r="33831" spans="1:8">
      <c r="A33831" s="32">
        <v>44627</v>
      </c>
      <c r="B33831" s="1" t="s">
        <v>46</v>
      </c>
      <c r="C33831">
        <v>21195</v>
      </c>
      <c r="D33831">
        <v>203665</v>
      </c>
      <c r="E33831" s="31">
        <v>17935</v>
      </c>
      <c r="F33831">
        <v>85</v>
      </c>
      <c r="G33831" s="31">
        <v>3175</v>
      </c>
      <c r="H33831" s="31">
        <v>6</v>
      </c>
    </row>
    <row r="33832" spans="1:8">
      <c r="A33832" s="32">
        <v>44627</v>
      </c>
      <c r="B33832" s="1" t="s">
        <v>47</v>
      </c>
      <c r="C33832">
        <v>18736</v>
      </c>
      <c r="D33832">
        <v>264465</v>
      </c>
      <c r="E33832" s="31">
        <v>16379</v>
      </c>
      <c r="F33832">
        <v>120</v>
      </c>
      <c r="G33832" s="31">
        <v>2237</v>
      </c>
      <c r="H33832" s="31">
        <v>4</v>
      </c>
    </row>
    <row r="33833" spans="1:8">
      <c r="A33833" s="32">
        <v>44627</v>
      </c>
      <c r="B33833" s="1" t="s">
        <v>48</v>
      </c>
      <c r="C33833">
        <v>13275</v>
      </c>
      <c r="D33833">
        <v>189750</v>
      </c>
      <c r="E33833" s="31">
        <v>11457</v>
      </c>
      <c r="F33833">
        <v>85</v>
      </c>
      <c r="G33833" s="31">
        <v>1733</v>
      </c>
      <c r="H33833" s="31">
        <v>7</v>
      </c>
    </row>
    <row r="33834" spans="1:8">
      <c r="A33834" s="32">
        <v>44627</v>
      </c>
      <c r="B33834" s="1" t="s">
        <v>49</v>
      </c>
      <c r="C33834">
        <v>251642</v>
      </c>
      <c r="D33834">
        <v>2057893</v>
      </c>
      <c r="E33834" s="31">
        <v>214685</v>
      </c>
      <c r="F33834">
        <v>1006</v>
      </c>
      <c r="G33834" s="31">
        <v>31022</v>
      </c>
      <c r="H33834" s="31">
        <v>19</v>
      </c>
    </row>
    <row r="33835" spans="1:8">
      <c r="A33835" s="32">
        <v>44627</v>
      </c>
      <c r="B33835" s="1" t="s">
        <v>50</v>
      </c>
      <c r="C33835">
        <v>25467</v>
      </c>
      <c r="D33835">
        <v>194402</v>
      </c>
      <c r="E33835" s="31">
        <v>19669</v>
      </c>
      <c r="F33835">
        <v>67</v>
      </c>
      <c r="G33835" s="31">
        <v>2966</v>
      </c>
      <c r="H33835" s="31">
        <v>3</v>
      </c>
    </row>
    <row r="33836" spans="1:8">
      <c r="A33836" s="32">
        <v>44627</v>
      </c>
      <c r="B33836" s="1" t="s">
        <v>51</v>
      </c>
      <c r="C33836">
        <v>27182</v>
      </c>
      <c r="D33836">
        <v>284333</v>
      </c>
      <c r="E33836" s="31">
        <v>24496</v>
      </c>
      <c r="F33836">
        <v>110</v>
      </c>
      <c r="G33836" s="31">
        <v>3701</v>
      </c>
      <c r="H33836" s="31">
        <v>4</v>
      </c>
    </row>
    <row r="33837" spans="1:8">
      <c r="A33837" s="32">
        <v>44627</v>
      </c>
      <c r="B33837" s="1" t="s">
        <v>52</v>
      </c>
      <c r="C33837">
        <v>52718</v>
      </c>
      <c r="D33837">
        <v>204628</v>
      </c>
      <c r="E33837" s="31">
        <v>47170</v>
      </c>
      <c r="F33837">
        <v>248</v>
      </c>
      <c r="G33837" s="31">
        <v>5300</v>
      </c>
      <c r="H33837" s="31">
        <v>6</v>
      </c>
    </row>
    <row r="33838" spans="1:8">
      <c r="A33838" s="32">
        <v>44627</v>
      </c>
      <c r="B33838" s="1" t="s">
        <v>53</v>
      </c>
      <c r="C33838">
        <v>25942</v>
      </c>
      <c r="D33838">
        <v>436056</v>
      </c>
      <c r="E33838" s="31">
        <v>23324</v>
      </c>
      <c r="F33838">
        <v>106</v>
      </c>
      <c r="G33838" s="31">
        <v>2512</v>
      </c>
      <c r="H33838" s="31">
        <v>0</v>
      </c>
    </row>
    <row r="33839" spans="1:8">
      <c r="A33839" s="32">
        <v>44627</v>
      </c>
      <c r="B33839" s="1" t="s">
        <v>54</v>
      </c>
      <c r="C33839">
        <v>20058</v>
      </c>
      <c r="D33839">
        <v>136606</v>
      </c>
      <c r="E33839" s="31">
        <v>18228</v>
      </c>
      <c r="F33839">
        <v>99</v>
      </c>
      <c r="G33839" s="31">
        <v>1796</v>
      </c>
      <c r="H33839" s="31">
        <v>0</v>
      </c>
    </row>
    <row r="33840" spans="1:8">
      <c r="A33840" s="32">
        <v>44627</v>
      </c>
      <c r="B33840" s="1" t="s">
        <v>55</v>
      </c>
      <c r="C33840">
        <v>33815</v>
      </c>
      <c r="D33840">
        <v>274047</v>
      </c>
      <c r="E33840" s="31">
        <v>30129</v>
      </c>
      <c r="F33840">
        <v>133</v>
      </c>
      <c r="G33840" s="31">
        <v>3338</v>
      </c>
      <c r="H33840" s="31">
        <v>1</v>
      </c>
    </row>
    <row r="33841" spans="1:8">
      <c r="A33841" s="32">
        <v>44627</v>
      </c>
      <c r="B33841" s="1" t="s">
        <v>56</v>
      </c>
      <c r="C33841">
        <v>105054</v>
      </c>
      <c r="D33841">
        <v>606972</v>
      </c>
      <c r="E33841" s="31">
        <v>98321</v>
      </c>
      <c r="F33841">
        <v>429</v>
      </c>
      <c r="G33841" s="31">
        <v>6299</v>
      </c>
      <c r="H33841" s="31">
        <v>19</v>
      </c>
    </row>
    <row r="33842" spans="1:8">
      <c r="A33842" s="32">
        <v>44628</v>
      </c>
      <c r="B33842" s="1" t="s">
        <v>7</v>
      </c>
      <c r="C33842">
        <v>186256</v>
      </c>
      <c r="D33842">
        <v>1706430</v>
      </c>
      <c r="E33842" s="31">
        <v>164693</v>
      </c>
      <c r="F33842">
        <v>1829</v>
      </c>
      <c r="G33842" s="31">
        <v>20601</v>
      </c>
      <c r="H33842" s="31">
        <v>8</v>
      </c>
    </row>
    <row r="33843" spans="1:8">
      <c r="A33843" s="32">
        <v>44628</v>
      </c>
      <c r="B33843" s="1" t="s">
        <v>11</v>
      </c>
      <c r="C33843">
        <v>24646</v>
      </c>
      <c r="D33843">
        <v>170894</v>
      </c>
      <c r="E33843" s="31">
        <v>21212</v>
      </c>
      <c r="F33843">
        <v>71</v>
      </c>
      <c r="G33843" s="31">
        <v>3363</v>
      </c>
      <c r="H33843" s="31">
        <v>0</v>
      </c>
    </row>
    <row r="33844" spans="1:8">
      <c r="A33844" s="32">
        <v>44628</v>
      </c>
      <c r="B33844" s="1" t="s">
        <v>12</v>
      </c>
      <c r="C33844">
        <v>12623</v>
      </c>
      <c r="D33844">
        <v>189343</v>
      </c>
      <c r="E33844" s="31">
        <v>10083</v>
      </c>
      <c r="F33844">
        <v>63</v>
      </c>
      <c r="G33844" s="31">
        <v>2477</v>
      </c>
      <c r="H33844" s="31">
        <v>0</v>
      </c>
    </row>
    <row r="33845" spans="1:8">
      <c r="A33845" s="32">
        <v>44628</v>
      </c>
      <c r="B33845" s="1" t="s">
        <v>13</v>
      </c>
      <c r="C33845">
        <v>45457</v>
      </c>
      <c r="D33845">
        <v>409437</v>
      </c>
      <c r="E33845" s="31">
        <v>38389</v>
      </c>
      <c r="F33845">
        <v>154</v>
      </c>
      <c r="G33845" s="31">
        <v>6284</v>
      </c>
      <c r="H33845" s="31">
        <v>10</v>
      </c>
    </row>
    <row r="33846" spans="1:8">
      <c r="A33846" s="32">
        <v>44628</v>
      </c>
      <c r="B33846" s="1" t="s">
        <v>14</v>
      </c>
      <c r="C33846">
        <v>11289</v>
      </c>
      <c r="D33846">
        <v>45673</v>
      </c>
      <c r="E33846" s="31">
        <v>9497</v>
      </c>
      <c r="F33846">
        <v>40</v>
      </c>
      <c r="G33846" s="31">
        <v>1752</v>
      </c>
      <c r="H33846" s="31">
        <v>1</v>
      </c>
    </row>
    <row r="33847" spans="1:8">
      <c r="A33847" s="32">
        <v>44628</v>
      </c>
      <c r="B33847" s="1" t="s">
        <v>15</v>
      </c>
      <c r="C33847">
        <v>13207</v>
      </c>
      <c r="D33847">
        <v>158490</v>
      </c>
      <c r="E33847" s="31">
        <v>11158</v>
      </c>
      <c r="F33847">
        <v>73</v>
      </c>
      <c r="G33847" s="31">
        <v>1976</v>
      </c>
      <c r="H33847" s="31">
        <v>2</v>
      </c>
    </row>
    <row r="33848" spans="1:8">
      <c r="A33848" s="32">
        <v>44628</v>
      </c>
      <c r="B33848" s="1" t="s">
        <v>16</v>
      </c>
      <c r="C33848">
        <v>26899</v>
      </c>
      <c r="D33848">
        <v>626712</v>
      </c>
      <c r="E33848" s="31">
        <v>23728</v>
      </c>
      <c r="F33848">
        <v>189</v>
      </c>
      <c r="G33848" s="31">
        <v>2982</v>
      </c>
      <c r="H33848" s="31">
        <v>5</v>
      </c>
    </row>
    <row r="33849" spans="1:8">
      <c r="A33849" s="32">
        <v>44628</v>
      </c>
      <c r="B33849" s="1" t="s">
        <v>17</v>
      </c>
      <c r="C33849">
        <v>83990</v>
      </c>
      <c r="D33849">
        <v>44315</v>
      </c>
      <c r="E33849" s="31">
        <v>74806</v>
      </c>
      <c r="F33849">
        <v>322</v>
      </c>
      <c r="G33849" s="31">
        <v>8862</v>
      </c>
      <c r="H33849" s="31">
        <v>9</v>
      </c>
    </row>
    <row r="33850" spans="1:8">
      <c r="A33850" s="32">
        <v>44628</v>
      </c>
      <c r="B33850" s="1" t="s">
        <v>18</v>
      </c>
      <c r="C33850">
        <v>50122</v>
      </c>
      <c r="D33850">
        <v>632959</v>
      </c>
      <c r="E33850" s="31">
        <v>43661</v>
      </c>
      <c r="F33850">
        <v>212</v>
      </c>
      <c r="G33850" s="31">
        <v>6249</v>
      </c>
      <c r="H33850" s="31">
        <v>7</v>
      </c>
    </row>
    <row r="33851" spans="1:8">
      <c r="A33851" s="32">
        <v>44628</v>
      </c>
      <c r="B33851" s="1" t="s">
        <v>19</v>
      </c>
      <c r="C33851">
        <v>56584</v>
      </c>
      <c r="D33851">
        <v>499607</v>
      </c>
      <c r="E33851" s="31">
        <v>51050</v>
      </c>
      <c r="F33851">
        <v>264</v>
      </c>
      <c r="G33851" s="31">
        <v>5270</v>
      </c>
      <c r="H33851" s="31">
        <v>7</v>
      </c>
    </row>
    <row r="33852" spans="1:8">
      <c r="A33852" s="32">
        <v>44628</v>
      </c>
      <c r="B33852" s="1" t="s">
        <v>20</v>
      </c>
      <c r="C33852">
        <v>346514</v>
      </c>
      <c r="D33852">
        <v>2264539</v>
      </c>
      <c r="E33852" s="31">
        <v>315474</v>
      </c>
      <c r="F33852">
        <v>1227</v>
      </c>
      <c r="G33852" s="31">
        <v>29813</v>
      </c>
      <c r="H33852" s="31">
        <v>44</v>
      </c>
    </row>
    <row r="33853" spans="1:8">
      <c r="A33853" s="32">
        <v>44628</v>
      </c>
      <c r="B33853" s="1" t="s">
        <v>21</v>
      </c>
      <c r="C33853">
        <v>295619</v>
      </c>
      <c r="D33853">
        <v>1678766</v>
      </c>
      <c r="E33853" s="31">
        <v>265705</v>
      </c>
      <c r="F33853">
        <v>1442</v>
      </c>
      <c r="G33853" s="31">
        <v>25538</v>
      </c>
      <c r="H33853" s="31">
        <v>21</v>
      </c>
    </row>
    <row r="33854" spans="1:8">
      <c r="A33854" s="32">
        <v>44628</v>
      </c>
      <c r="B33854" s="1" t="s">
        <v>22</v>
      </c>
      <c r="C33854">
        <v>1075696</v>
      </c>
      <c r="D33854">
        <v>5606996</v>
      </c>
      <c r="E33854" s="31">
        <v>934589</v>
      </c>
      <c r="F33854">
        <v>3839</v>
      </c>
      <c r="G33854" s="31">
        <v>137268</v>
      </c>
      <c r="H33854" s="31">
        <v>67</v>
      </c>
    </row>
    <row r="33855" spans="1:8">
      <c r="A33855" s="32">
        <v>44628</v>
      </c>
      <c r="B33855" s="1" t="s">
        <v>23</v>
      </c>
      <c r="C33855">
        <v>499385</v>
      </c>
      <c r="D33855">
        <v>2180686</v>
      </c>
      <c r="E33855" s="31">
        <v>451744</v>
      </c>
      <c r="F33855">
        <v>1798</v>
      </c>
      <c r="G33855" s="31">
        <v>45843</v>
      </c>
      <c r="H33855" s="31">
        <v>81</v>
      </c>
    </row>
    <row r="33856" spans="1:8">
      <c r="A33856" s="32">
        <v>44628</v>
      </c>
      <c r="B33856" s="1" t="s">
        <v>24</v>
      </c>
      <c r="C33856">
        <v>32160</v>
      </c>
      <c r="D33856">
        <v>477417</v>
      </c>
      <c r="E33856" s="31">
        <v>29273</v>
      </c>
      <c r="F33856">
        <v>80</v>
      </c>
      <c r="G33856" s="31">
        <v>2807</v>
      </c>
      <c r="H33856" s="31">
        <v>2</v>
      </c>
    </row>
    <row r="33857" spans="1:8">
      <c r="A33857" s="32">
        <v>44628</v>
      </c>
      <c r="B33857" s="1" t="s">
        <v>25</v>
      </c>
      <c r="C33857">
        <v>21299</v>
      </c>
      <c r="D33857">
        <v>193666</v>
      </c>
      <c r="E33857" s="31">
        <v>15444</v>
      </c>
      <c r="F33857">
        <v>68</v>
      </c>
      <c r="G33857" s="31">
        <v>5787</v>
      </c>
      <c r="H33857" s="31">
        <v>5</v>
      </c>
    </row>
    <row r="33858" spans="1:8">
      <c r="A33858" s="32">
        <v>44628</v>
      </c>
      <c r="B33858" s="1" t="s">
        <v>26</v>
      </c>
      <c r="C33858">
        <v>27802</v>
      </c>
      <c r="D33858">
        <v>304649</v>
      </c>
      <c r="E33858" s="31">
        <v>24137</v>
      </c>
      <c r="F33858">
        <v>176</v>
      </c>
      <c r="G33858" s="31">
        <v>3472</v>
      </c>
      <c r="H33858" s="31">
        <v>4</v>
      </c>
    </row>
    <row r="33859" spans="1:8">
      <c r="A33859" s="32">
        <v>44628</v>
      </c>
      <c r="B33859" s="1" t="s">
        <v>27</v>
      </c>
      <c r="C33859">
        <v>15654</v>
      </c>
      <c r="D33859">
        <v>233358</v>
      </c>
      <c r="E33859" s="31">
        <v>13368</v>
      </c>
      <c r="F33859">
        <v>40</v>
      </c>
      <c r="G33859" s="31">
        <v>2246</v>
      </c>
      <c r="H33859" s="31">
        <v>3</v>
      </c>
    </row>
    <row r="33860" spans="1:8">
      <c r="A33860" s="32">
        <v>44628</v>
      </c>
      <c r="B33860" s="1" t="s">
        <v>28</v>
      </c>
      <c r="C33860">
        <v>18337</v>
      </c>
      <c r="D33860">
        <v>207892</v>
      </c>
      <c r="E33860" s="31">
        <v>16655</v>
      </c>
      <c r="F33860">
        <v>54</v>
      </c>
      <c r="G33860" s="31">
        <v>1641</v>
      </c>
      <c r="H33860" s="31">
        <v>1</v>
      </c>
    </row>
    <row r="33861" spans="1:8">
      <c r="A33861" s="32">
        <v>44628</v>
      </c>
      <c r="B33861" s="1" t="s">
        <v>29</v>
      </c>
      <c r="C33861">
        <v>33725</v>
      </c>
      <c r="D33861">
        <v>524535</v>
      </c>
      <c r="E33861" s="31">
        <v>29296</v>
      </c>
      <c r="F33861">
        <v>156</v>
      </c>
      <c r="G33861" s="31">
        <v>4109</v>
      </c>
      <c r="H33861" s="31">
        <v>3</v>
      </c>
    </row>
    <row r="33862" spans="1:8">
      <c r="A33862" s="32">
        <v>44628</v>
      </c>
      <c r="B33862" s="1" t="s">
        <v>30</v>
      </c>
      <c r="C33862">
        <v>57903</v>
      </c>
      <c r="D33862">
        <v>672838</v>
      </c>
      <c r="E33862" s="31">
        <v>52014</v>
      </c>
      <c r="F33862">
        <v>290</v>
      </c>
      <c r="G33862" s="31">
        <v>4825</v>
      </c>
      <c r="H33862" s="31">
        <v>4</v>
      </c>
    </row>
    <row r="33863" spans="1:8">
      <c r="A33863" s="32">
        <v>44628</v>
      </c>
      <c r="B33863" s="1" t="s">
        <v>31</v>
      </c>
      <c r="C33863">
        <v>98374</v>
      </c>
      <c r="D33863">
        <v>984918</v>
      </c>
      <c r="E33863" s="31">
        <v>86371</v>
      </c>
      <c r="F33863">
        <v>352</v>
      </c>
      <c r="G33863" s="31">
        <v>10784</v>
      </c>
      <c r="H33863" s="31">
        <v>4</v>
      </c>
    </row>
    <row r="33864" spans="1:8">
      <c r="A33864" s="32">
        <v>44628</v>
      </c>
      <c r="B33864" s="1" t="s">
        <v>32</v>
      </c>
      <c r="C33864">
        <v>347556</v>
      </c>
      <c r="D33864">
        <v>2141234</v>
      </c>
      <c r="E33864" s="31">
        <v>312595</v>
      </c>
      <c r="F33864">
        <v>1751</v>
      </c>
      <c r="G33864" s="31">
        <v>33210</v>
      </c>
      <c r="H33864" s="31">
        <v>42</v>
      </c>
    </row>
    <row r="33865" spans="1:8">
      <c r="A33865" s="32">
        <v>44628</v>
      </c>
      <c r="B33865" s="1" t="s">
        <v>33</v>
      </c>
      <c r="C33865">
        <v>45265</v>
      </c>
      <c r="D33865">
        <v>381621</v>
      </c>
      <c r="E33865" s="31">
        <v>41841</v>
      </c>
      <c r="F33865">
        <v>255</v>
      </c>
      <c r="G33865" s="31">
        <v>4455</v>
      </c>
      <c r="H33865" s="31">
        <v>8</v>
      </c>
    </row>
    <row r="33866" spans="1:8">
      <c r="A33866" s="32">
        <v>44628</v>
      </c>
      <c r="B33866" s="1" t="s">
        <v>34</v>
      </c>
      <c r="C33866">
        <v>55320</v>
      </c>
      <c r="D33866">
        <v>452699</v>
      </c>
      <c r="E33866" s="31">
        <v>47667</v>
      </c>
      <c r="F33866">
        <v>158</v>
      </c>
      <c r="G33866" s="31">
        <v>7495</v>
      </c>
      <c r="H33866" s="31">
        <v>4</v>
      </c>
    </row>
    <row r="33867" spans="1:8">
      <c r="A33867" s="32">
        <v>44628</v>
      </c>
      <c r="B33867" s="1" t="s">
        <v>35</v>
      </c>
      <c r="C33867">
        <v>134182</v>
      </c>
      <c r="D33867">
        <v>672867</v>
      </c>
      <c r="E33867" s="31">
        <v>120832</v>
      </c>
      <c r="F33867">
        <v>500</v>
      </c>
      <c r="G33867" s="31">
        <v>12027</v>
      </c>
      <c r="H33867" s="31">
        <v>62</v>
      </c>
    </row>
    <row r="33868" spans="1:8">
      <c r="A33868" s="32">
        <v>44628</v>
      </c>
      <c r="B33868" s="1" t="s">
        <v>36</v>
      </c>
      <c r="C33868">
        <v>700896</v>
      </c>
      <c r="D33868">
        <v>5774967</v>
      </c>
      <c r="E33868" s="31">
        <v>619466</v>
      </c>
      <c r="F33868">
        <v>4166</v>
      </c>
      <c r="G33868" s="31">
        <v>77205</v>
      </c>
      <c r="H33868" s="31">
        <v>764</v>
      </c>
    </row>
    <row r="33869" spans="1:8">
      <c r="A33869" s="32">
        <v>44628</v>
      </c>
      <c r="B33869" s="1" t="s">
        <v>37</v>
      </c>
      <c r="C33869">
        <v>282956</v>
      </c>
      <c r="D33869">
        <v>1267498</v>
      </c>
      <c r="E33869" s="31">
        <v>253425</v>
      </c>
      <c r="F33869">
        <v>1918</v>
      </c>
      <c r="G33869" s="31">
        <v>27632</v>
      </c>
      <c r="H33869" s="31">
        <v>33</v>
      </c>
    </row>
    <row r="33870" spans="1:8">
      <c r="A33870" s="32">
        <v>44628</v>
      </c>
      <c r="B33870" s="1" t="s">
        <v>38</v>
      </c>
      <c r="C33870">
        <v>62693</v>
      </c>
      <c r="D33870">
        <v>415009</v>
      </c>
      <c r="E33870" s="31">
        <v>49556</v>
      </c>
      <c r="F33870">
        <v>299</v>
      </c>
      <c r="G33870" s="31">
        <v>12838</v>
      </c>
      <c r="H33870" s="31">
        <v>21</v>
      </c>
    </row>
    <row r="33871" spans="1:8">
      <c r="A33871" s="32">
        <v>44628</v>
      </c>
      <c r="B33871" s="1" t="s">
        <v>39</v>
      </c>
      <c r="C33871">
        <v>24433</v>
      </c>
      <c r="D33871">
        <v>123554</v>
      </c>
      <c r="E33871" s="31">
        <v>23048</v>
      </c>
      <c r="F33871">
        <v>106</v>
      </c>
      <c r="G33871" s="31">
        <v>1123</v>
      </c>
      <c r="H33871" s="31">
        <v>5</v>
      </c>
    </row>
    <row r="33872" spans="1:8">
      <c r="A33872" s="32">
        <v>44628</v>
      </c>
      <c r="B33872" s="1" t="s">
        <v>40</v>
      </c>
      <c r="C33872">
        <v>7427</v>
      </c>
      <c r="D33872">
        <v>270735</v>
      </c>
      <c r="E33872" s="31">
        <v>6322</v>
      </c>
      <c r="F33872">
        <v>10</v>
      </c>
      <c r="G33872" s="31">
        <v>1005</v>
      </c>
      <c r="H33872" s="31">
        <v>0</v>
      </c>
    </row>
    <row r="33873" spans="1:8">
      <c r="A33873" s="32">
        <v>44628</v>
      </c>
      <c r="B33873" s="1" t="s">
        <v>41</v>
      </c>
      <c r="C33873">
        <v>7197</v>
      </c>
      <c r="D33873">
        <v>115413</v>
      </c>
      <c r="E33873" s="31">
        <v>6214</v>
      </c>
      <c r="F33873">
        <v>8</v>
      </c>
      <c r="G33873" s="31">
        <v>975</v>
      </c>
      <c r="H33873" s="31">
        <v>0</v>
      </c>
    </row>
    <row r="33874" spans="1:8">
      <c r="A33874" s="32">
        <v>44628</v>
      </c>
      <c r="B33874" s="1" t="s">
        <v>42</v>
      </c>
      <c r="C33874">
        <v>52959</v>
      </c>
      <c r="D33874">
        <v>437779</v>
      </c>
      <c r="E33874" s="31">
        <v>44862</v>
      </c>
      <c r="F33874">
        <v>211</v>
      </c>
      <c r="G33874" s="31">
        <v>4589</v>
      </c>
      <c r="H33874" s="31">
        <v>11</v>
      </c>
    </row>
    <row r="33875" spans="1:8">
      <c r="A33875" s="32">
        <v>44628</v>
      </c>
      <c r="B33875" s="1" t="s">
        <v>43</v>
      </c>
      <c r="C33875">
        <v>78896</v>
      </c>
      <c r="D33875">
        <v>1427360</v>
      </c>
      <c r="E33875" s="31">
        <v>70704</v>
      </c>
      <c r="F33875">
        <v>414</v>
      </c>
      <c r="G33875" s="31">
        <v>7778</v>
      </c>
      <c r="H33875" s="31">
        <v>9</v>
      </c>
    </row>
    <row r="33876" spans="1:8">
      <c r="A33876" s="32">
        <v>44628</v>
      </c>
      <c r="B33876" s="1" t="s">
        <v>44</v>
      </c>
      <c r="C33876">
        <v>23370</v>
      </c>
      <c r="D33876">
        <v>407169</v>
      </c>
      <c r="E33876" s="31">
        <v>20522</v>
      </c>
      <c r="F33876">
        <v>144</v>
      </c>
      <c r="G33876" s="31">
        <v>2704</v>
      </c>
      <c r="H33876" s="31">
        <v>3</v>
      </c>
    </row>
    <row r="33877" spans="1:8">
      <c r="A33877" s="32">
        <v>44628</v>
      </c>
      <c r="B33877" s="1" t="s">
        <v>45</v>
      </c>
      <c r="C33877">
        <v>12853</v>
      </c>
      <c r="D33877">
        <v>163173</v>
      </c>
      <c r="E33877" s="31">
        <v>10853</v>
      </c>
      <c r="F33877">
        <v>76</v>
      </c>
      <c r="G33877" s="31">
        <v>1928</v>
      </c>
      <c r="H33877" s="31">
        <v>5</v>
      </c>
    </row>
    <row r="33878" spans="1:8">
      <c r="A33878" s="32">
        <v>44628</v>
      </c>
      <c r="B33878" s="1" t="s">
        <v>46</v>
      </c>
      <c r="C33878">
        <v>21629</v>
      </c>
      <c r="D33878">
        <v>204160</v>
      </c>
      <c r="E33878" s="31">
        <v>18411</v>
      </c>
      <c r="F33878">
        <v>85</v>
      </c>
      <c r="G33878" s="31">
        <v>3133</v>
      </c>
      <c r="H33878" s="31">
        <v>7</v>
      </c>
    </row>
    <row r="33879" spans="1:8">
      <c r="A33879" s="32">
        <v>44628</v>
      </c>
      <c r="B33879" s="1" t="s">
        <v>47</v>
      </c>
      <c r="C33879">
        <v>19088</v>
      </c>
      <c r="D33879">
        <v>265172</v>
      </c>
      <c r="E33879" s="31">
        <v>16612</v>
      </c>
      <c r="F33879">
        <v>121</v>
      </c>
      <c r="G33879" s="31">
        <v>2355</v>
      </c>
      <c r="H33879" s="31">
        <v>4</v>
      </c>
    </row>
    <row r="33880" spans="1:8">
      <c r="A33880" s="32">
        <v>44628</v>
      </c>
      <c r="B33880" s="1" t="s">
        <v>48</v>
      </c>
      <c r="C33880">
        <v>13493</v>
      </c>
      <c r="D33880">
        <v>190105</v>
      </c>
      <c r="E33880" s="31">
        <v>11629</v>
      </c>
      <c r="F33880">
        <v>88</v>
      </c>
      <c r="G33880" s="31">
        <v>1776</v>
      </c>
      <c r="H33880" s="31">
        <v>4</v>
      </c>
    </row>
    <row r="33881" spans="1:8">
      <c r="A33881" s="32">
        <v>44628</v>
      </c>
      <c r="B33881" s="1" t="s">
        <v>49</v>
      </c>
      <c r="C33881">
        <v>253947</v>
      </c>
      <c r="D33881">
        <v>2066914</v>
      </c>
      <c r="E33881" s="31">
        <v>216578</v>
      </c>
      <c r="F33881">
        <v>1020</v>
      </c>
      <c r="G33881" s="31">
        <v>30844</v>
      </c>
      <c r="H33881" s="31">
        <v>19</v>
      </c>
    </row>
    <row r="33882" spans="1:8">
      <c r="A33882" s="32">
        <v>44628</v>
      </c>
      <c r="B33882" s="1" t="s">
        <v>50</v>
      </c>
      <c r="C33882">
        <v>25874</v>
      </c>
      <c r="D33882">
        <v>196018</v>
      </c>
      <c r="E33882" s="31">
        <v>19989</v>
      </c>
      <c r="F33882">
        <v>67</v>
      </c>
      <c r="G33882" s="31">
        <v>2838</v>
      </c>
      <c r="H33882" s="31">
        <v>2</v>
      </c>
    </row>
    <row r="33883" spans="1:8">
      <c r="A33883" s="32">
        <v>44628</v>
      </c>
      <c r="B33883" s="1" t="s">
        <v>51</v>
      </c>
      <c r="C33883">
        <v>27546</v>
      </c>
      <c r="D33883">
        <v>285881</v>
      </c>
      <c r="E33883" s="31">
        <v>24829</v>
      </c>
      <c r="F33883">
        <v>111</v>
      </c>
      <c r="G33883" s="31">
        <v>3763</v>
      </c>
      <c r="H33883" s="31">
        <v>4</v>
      </c>
    </row>
    <row r="33884" spans="1:8">
      <c r="A33884" s="32">
        <v>44628</v>
      </c>
      <c r="B33884" s="1" t="s">
        <v>52</v>
      </c>
      <c r="C33884">
        <v>53580</v>
      </c>
      <c r="D33884">
        <v>205970</v>
      </c>
      <c r="E33884" s="31">
        <v>48046</v>
      </c>
      <c r="F33884">
        <v>251</v>
      </c>
      <c r="G33884" s="31">
        <v>5283</v>
      </c>
      <c r="H33884" s="31">
        <v>8</v>
      </c>
    </row>
    <row r="33885" spans="1:8">
      <c r="A33885" s="32">
        <v>44628</v>
      </c>
      <c r="B33885" s="1" t="s">
        <v>53</v>
      </c>
      <c r="C33885">
        <v>26243</v>
      </c>
      <c r="D33885">
        <v>438943</v>
      </c>
      <c r="E33885" s="31">
        <v>23630</v>
      </c>
      <c r="F33885">
        <v>109</v>
      </c>
      <c r="G33885" s="31">
        <v>2504</v>
      </c>
      <c r="H33885" s="31">
        <v>0</v>
      </c>
    </row>
    <row r="33886" spans="1:8">
      <c r="A33886" s="32">
        <v>44628</v>
      </c>
      <c r="B33886" s="1" t="s">
        <v>54</v>
      </c>
      <c r="C33886">
        <v>20267</v>
      </c>
      <c r="D33886">
        <v>137045</v>
      </c>
      <c r="E33886" s="31">
        <v>18321</v>
      </c>
      <c r="F33886">
        <v>100</v>
      </c>
      <c r="G33886" s="31">
        <v>1912</v>
      </c>
      <c r="H33886" s="31">
        <v>0</v>
      </c>
    </row>
    <row r="33887" spans="1:8">
      <c r="A33887" s="32">
        <v>44628</v>
      </c>
      <c r="B33887" s="1" t="s">
        <v>55</v>
      </c>
      <c r="C33887">
        <v>34301</v>
      </c>
      <c r="D33887">
        <v>275379</v>
      </c>
      <c r="E33887" s="31">
        <v>30597</v>
      </c>
      <c r="F33887">
        <v>136</v>
      </c>
      <c r="G33887" s="31">
        <v>3082</v>
      </c>
      <c r="H33887" s="31">
        <v>1</v>
      </c>
    </row>
    <row r="33888" spans="1:8">
      <c r="A33888" s="32">
        <v>44628</v>
      </c>
      <c r="B33888" s="1" t="s">
        <v>56</v>
      </c>
      <c r="C33888">
        <v>105878</v>
      </c>
      <c r="D33888">
        <v>608986</v>
      </c>
      <c r="E33888" s="31">
        <v>99094</v>
      </c>
      <c r="F33888">
        <v>430</v>
      </c>
      <c r="G33888" s="31">
        <v>6352</v>
      </c>
      <c r="H33888" s="31">
        <v>17</v>
      </c>
    </row>
    <row r="33889" spans="1:8">
      <c r="A33889" s="32">
        <v>44629</v>
      </c>
      <c r="B33889" s="1" t="s">
        <v>7</v>
      </c>
      <c r="C33889">
        <v>188241</v>
      </c>
      <c r="D33889">
        <v>1715116</v>
      </c>
      <c r="E33889" s="31">
        <v>166582</v>
      </c>
      <c r="F33889">
        <v>1837</v>
      </c>
      <c r="G33889" s="31">
        <v>19734</v>
      </c>
      <c r="H33889" s="31">
        <v>10</v>
      </c>
    </row>
    <row r="33890" spans="1:8">
      <c r="A33890" s="32">
        <v>44629</v>
      </c>
      <c r="B33890" s="1" t="s">
        <v>11</v>
      </c>
      <c r="C33890">
        <v>25182</v>
      </c>
      <c r="D33890">
        <v>173240</v>
      </c>
      <c r="E33890" s="31">
        <v>21449</v>
      </c>
      <c r="F33890">
        <v>72</v>
      </c>
      <c r="G33890" s="31">
        <v>3661</v>
      </c>
      <c r="H33890" s="31">
        <v>0</v>
      </c>
    </row>
    <row r="33891" spans="1:8">
      <c r="A33891" s="32">
        <v>44629</v>
      </c>
      <c r="B33891" s="1" t="s">
        <v>12</v>
      </c>
      <c r="C33891">
        <v>13149</v>
      </c>
      <c r="D33891">
        <v>192965</v>
      </c>
      <c r="E33891" s="31">
        <v>10410</v>
      </c>
      <c r="F33891">
        <v>64</v>
      </c>
      <c r="G33891" s="31">
        <v>2675</v>
      </c>
      <c r="H33891" s="31">
        <v>1</v>
      </c>
    </row>
    <row r="33892" spans="1:8">
      <c r="A33892" s="32">
        <v>44629</v>
      </c>
      <c r="B33892" s="1" t="s">
        <v>13</v>
      </c>
      <c r="C33892">
        <v>46200</v>
      </c>
      <c r="D33892">
        <v>412671</v>
      </c>
      <c r="E33892" s="31">
        <v>39216</v>
      </c>
      <c r="F33892">
        <v>154</v>
      </c>
      <c r="G33892" s="31">
        <v>6094</v>
      </c>
      <c r="H33892" s="31">
        <v>9</v>
      </c>
    </row>
    <row r="33893" spans="1:8">
      <c r="A33893" s="32">
        <v>44629</v>
      </c>
      <c r="B33893" s="1" t="s">
        <v>14</v>
      </c>
      <c r="C33893">
        <v>11519</v>
      </c>
      <c r="D33893">
        <v>45880</v>
      </c>
      <c r="E33893" s="31">
        <v>9663</v>
      </c>
      <c r="F33893">
        <v>40</v>
      </c>
      <c r="G33893" s="31">
        <v>1816</v>
      </c>
      <c r="H33893" s="31">
        <v>1</v>
      </c>
    </row>
    <row r="33894" spans="1:8">
      <c r="A33894" s="32">
        <v>44629</v>
      </c>
      <c r="B33894" s="1" t="s">
        <v>15</v>
      </c>
      <c r="C33894">
        <v>13487</v>
      </c>
      <c r="D33894">
        <v>159344</v>
      </c>
      <c r="E33894" s="31">
        <v>11338</v>
      </c>
      <c r="F33894">
        <v>74</v>
      </c>
      <c r="G33894" s="31">
        <v>2075</v>
      </c>
      <c r="H33894" s="31">
        <v>2</v>
      </c>
    </row>
    <row r="33895" spans="1:8">
      <c r="A33895" s="32">
        <v>44629</v>
      </c>
      <c r="B33895" s="1" t="s">
        <v>16</v>
      </c>
      <c r="C33895">
        <v>27461</v>
      </c>
      <c r="D33895">
        <v>630006</v>
      </c>
      <c r="E33895" s="31">
        <v>24050</v>
      </c>
      <c r="F33895">
        <v>189</v>
      </c>
      <c r="G33895" s="31">
        <v>3222</v>
      </c>
      <c r="H33895" s="31">
        <v>5</v>
      </c>
    </row>
    <row r="33896" spans="1:8">
      <c r="A33896" s="32">
        <v>44629</v>
      </c>
      <c r="B33896" s="1" t="s">
        <v>17</v>
      </c>
      <c r="C33896">
        <v>85211</v>
      </c>
      <c r="D33896">
        <v>44315</v>
      </c>
      <c r="E33896" s="31">
        <v>76060</v>
      </c>
      <c r="F33896">
        <v>329</v>
      </c>
      <c r="G33896" s="31">
        <v>8822</v>
      </c>
      <c r="H33896" s="31">
        <v>10</v>
      </c>
    </row>
    <row r="33897" spans="1:8">
      <c r="A33897" s="32">
        <v>44629</v>
      </c>
      <c r="B33897" s="1" t="s">
        <v>18</v>
      </c>
      <c r="C33897">
        <v>50739</v>
      </c>
      <c r="D33897">
        <v>635390</v>
      </c>
      <c r="E33897" s="31">
        <v>44177</v>
      </c>
      <c r="F33897">
        <v>214</v>
      </c>
      <c r="G33897" s="31">
        <v>6348</v>
      </c>
      <c r="H33897" s="31">
        <v>7</v>
      </c>
    </row>
    <row r="33898" spans="1:8">
      <c r="A33898" s="32">
        <v>44629</v>
      </c>
      <c r="B33898" s="1" t="s">
        <v>19</v>
      </c>
      <c r="C33898">
        <v>57235</v>
      </c>
      <c r="D33898">
        <v>501682</v>
      </c>
      <c r="E33898" s="31">
        <v>51637</v>
      </c>
      <c r="F33898">
        <v>264</v>
      </c>
      <c r="G33898" s="31">
        <v>5334</v>
      </c>
      <c r="H33898" s="31">
        <v>5</v>
      </c>
    </row>
    <row r="33899" spans="1:8">
      <c r="A33899" s="32">
        <v>44629</v>
      </c>
      <c r="B33899" s="1" t="s">
        <v>20</v>
      </c>
      <c r="C33899">
        <v>350096</v>
      </c>
      <c r="D33899">
        <v>2274738</v>
      </c>
      <c r="E33899" s="31">
        <v>318554</v>
      </c>
      <c r="F33899">
        <v>1227</v>
      </c>
      <c r="G33899" s="31">
        <v>30315</v>
      </c>
      <c r="H33899" s="31">
        <v>47</v>
      </c>
    </row>
    <row r="33900" spans="1:8">
      <c r="A33900" s="32">
        <v>44629</v>
      </c>
      <c r="B33900" s="1" t="s">
        <v>21</v>
      </c>
      <c r="C33900">
        <v>298996</v>
      </c>
      <c r="D33900">
        <v>1684379</v>
      </c>
      <c r="E33900" s="31">
        <v>269158</v>
      </c>
      <c r="F33900">
        <v>1455</v>
      </c>
      <c r="G33900" s="31">
        <v>25006</v>
      </c>
      <c r="H33900" s="31">
        <v>20</v>
      </c>
    </row>
    <row r="33901" spans="1:8">
      <c r="A33901" s="32">
        <v>44629</v>
      </c>
      <c r="B33901" s="1" t="s">
        <v>22</v>
      </c>
      <c r="C33901">
        <v>1086519</v>
      </c>
      <c r="D33901">
        <v>5629794</v>
      </c>
      <c r="E33901" s="31">
        <v>945981</v>
      </c>
      <c r="F33901">
        <v>3867</v>
      </c>
      <c r="G33901" s="31">
        <v>136671</v>
      </c>
      <c r="H33901" s="31">
        <v>64</v>
      </c>
    </row>
    <row r="33902" spans="1:8">
      <c r="A33902" s="32">
        <v>44629</v>
      </c>
      <c r="B33902" s="1" t="s">
        <v>23</v>
      </c>
      <c r="C33902">
        <v>505130</v>
      </c>
      <c r="D33902">
        <v>2180686</v>
      </c>
      <c r="E33902" s="31">
        <v>457925</v>
      </c>
      <c r="F33902">
        <v>1818</v>
      </c>
      <c r="G33902" s="31">
        <v>45387</v>
      </c>
      <c r="H33902" s="31">
        <v>88</v>
      </c>
    </row>
    <row r="33903" spans="1:8">
      <c r="A33903" s="32">
        <v>44629</v>
      </c>
      <c r="B33903" s="1" t="s">
        <v>24</v>
      </c>
      <c r="C33903">
        <v>32572</v>
      </c>
      <c r="D33903">
        <v>479349</v>
      </c>
      <c r="E33903" s="31">
        <v>29605</v>
      </c>
      <c r="F33903">
        <v>80</v>
      </c>
      <c r="G33903" s="31">
        <v>2887</v>
      </c>
      <c r="H33903" s="31">
        <v>2</v>
      </c>
    </row>
    <row r="33904" spans="1:8">
      <c r="A33904" s="32">
        <v>44629</v>
      </c>
      <c r="B33904" s="1" t="s">
        <v>25</v>
      </c>
      <c r="C33904">
        <v>21767</v>
      </c>
      <c r="D33904">
        <v>195461</v>
      </c>
      <c r="E33904" s="31">
        <v>15860</v>
      </c>
      <c r="F33904">
        <v>68</v>
      </c>
      <c r="G33904" s="31">
        <v>5839</v>
      </c>
      <c r="H33904" s="31">
        <v>6</v>
      </c>
    </row>
    <row r="33905" spans="1:8">
      <c r="A33905" s="32">
        <v>44629</v>
      </c>
      <c r="B33905" s="1" t="s">
        <v>26</v>
      </c>
      <c r="C33905">
        <v>28240</v>
      </c>
      <c r="D33905">
        <v>307156</v>
      </c>
      <c r="E33905" s="31">
        <v>24508</v>
      </c>
      <c r="F33905">
        <v>176</v>
      </c>
      <c r="G33905" s="31">
        <v>3538</v>
      </c>
      <c r="H33905" s="31">
        <v>4</v>
      </c>
    </row>
    <row r="33906" spans="1:8">
      <c r="A33906" s="32">
        <v>44629</v>
      </c>
      <c r="B33906" s="1" t="s">
        <v>27</v>
      </c>
      <c r="C33906">
        <v>15981</v>
      </c>
      <c r="D33906">
        <v>234778</v>
      </c>
      <c r="E33906" s="31">
        <v>13619</v>
      </c>
      <c r="F33906">
        <v>40</v>
      </c>
      <c r="G33906" s="31">
        <v>2322</v>
      </c>
      <c r="H33906" s="31">
        <v>3</v>
      </c>
    </row>
    <row r="33907" spans="1:8">
      <c r="A33907" s="32">
        <v>44629</v>
      </c>
      <c r="B33907" s="1" t="s">
        <v>28</v>
      </c>
      <c r="C33907">
        <v>18563</v>
      </c>
      <c r="D33907">
        <v>207892</v>
      </c>
      <c r="E33907" s="31">
        <v>16863</v>
      </c>
      <c r="F33907">
        <v>56</v>
      </c>
      <c r="G33907" s="31">
        <v>1661</v>
      </c>
      <c r="H33907" s="31">
        <v>1</v>
      </c>
    </row>
    <row r="33908" spans="1:8">
      <c r="A33908" s="32">
        <v>44629</v>
      </c>
      <c r="B33908" s="1" t="s">
        <v>29</v>
      </c>
      <c r="C33908">
        <v>34172</v>
      </c>
      <c r="D33908">
        <v>526733</v>
      </c>
      <c r="E33908" s="31">
        <v>29687</v>
      </c>
      <c r="F33908">
        <v>156</v>
      </c>
      <c r="G33908" s="31">
        <v>4041</v>
      </c>
      <c r="H33908" s="31">
        <v>3</v>
      </c>
    </row>
    <row r="33909" spans="1:8">
      <c r="A33909" s="32">
        <v>44629</v>
      </c>
      <c r="B33909" s="1" t="s">
        <v>30</v>
      </c>
      <c r="C33909">
        <v>58469</v>
      </c>
      <c r="D33909">
        <v>676336</v>
      </c>
      <c r="E33909" s="31">
        <v>52721</v>
      </c>
      <c r="F33909">
        <v>292</v>
      </c>
      <c r="G33909" s="31">
        <v>4890</v>
      </c>
      <c r="H33909" s="31">
        <v>5</v>
      </c>
    </row>
    <row r="33910" spans="1:8">
      <c r="A33910" s="32">
        <v>44629</v>
      </c>
      <c r="B33910" s="1" t="s">
        <v>31</v>
      </c>
      <c r="C33910">
        <v>99743</v>
      </c>
      <c r="D33910">
        <v>989580</v>
      </c>
      <c r="E33910" s="31">
        <v>87301</v>
      </c>
      <c r="F33910">
        <v>357</v>
      </c>
      <c r="G33910" s="31">
        <v>11143</v>
      </c>
      <c r="H33910" s="31">
        <v>3</v>
      </c>
    </row>
    <row r="33911" spans="1:8">
      <c r="A33911" s="32">
        <v>44629</v>
      </c>
      <c r="B33911" s="1" t="s">
        <v>32</v>
      </c>
      <c r="C33911">
        <v>351897</v>
      </c>
      <c r="D33911">
        <v>2151800</v>
      </c>
      <c r="E33911" s="31">
        <v>316457</v>
      </c>
      <c r="F33911">
        <v>1764</v>
      </c>
      <c r="G33911" s="31">
        <v>33676</v>
      </c>
      <c r="H33911" s="31">
        <v>42</v>
      </c>
    </row>
    <row r="33912" spans="1:8">
      <c r="A33912" s="32">
        <v>44629</v>
      </c>
      <c r="B33912" s="1" t="s">
        <v>33</v>
      </c>
      <c r="C33912">
        <v>45896</v>
      </c>
      <c r="D33912">
        <v>381621</v>
      </c>
      <c r="E33912" s="31">
        <v>42380</v>
      </c>
      <c r="F33912">
        <v>255</v>
      </c>
      <c r="G33912" s="31">
        <v>4563</v>
      </c>
      <c r="H33912" s="31">
        <v>7</v>
      </c>
    </row>
    <row r="33913" spans="1:8">
      <c r="A33913" s="32">
        <v>44629</v>
      </c>
      <c r="B33913" s="1" t="s">
        <v>34</v>
      </c>
      <c r="C33913">
        <v>56108</v>
      </c>
      <c r="D33913">
        <v>458810</v>
      </c>
      <c r="E33913" s="31">
        <v>48498</v>
      </c>
      <c r="F33913">
        <v>159</v>
      </c>
      <c r="G33913" s="31">
        <v>7451</v>
      </c>
      <c r="H33913" s="31">
        <v>4</v>
      </c>
    </row>
    <row r="33914" spans="1:8">
      <c r="A33914" s="32">
        <v>44629</v>
      </c>
      <c r="B33914" s="1" t="s">
        <v>35</v>
      </c>
      <c r="C33914">
        <v>135668</v>
      </c>
      <c r="D33914">
        <v>676103</v>
      </c>
      <c r="E33914" s="31">
        <v>121689</v>
      </c>
      <c r="F33914">
        <v>509</v>
      </c>
      <c r="G33914" s="31">
        <v>11993</v>
      </c>
      <c r="H33914" s="31">
        <v>53</v>
      </c>
    </row>
    <row r="33915" spans="1:8">
      <c r="A33915" s="32">
        <v>44629</v>
      </c>
      <c r="B33915" s="1" t="s">
        <v>36</v>
      </c>
      <c r="C33915">
        <v>707967</v>
      </c>
      <c r="D33915">
        <v>5799080</v>
      </c>
      <c r="E33915" s="31">
        <v>629272</v>
      </c>
      <c r="F33915">
        <v>4210</v>
      </c>
      <c r="G33915" s="31">
        <v>74417</v>
      </c>
      <c r="H33915" s="31">
        <v>768</v>
      </c>
    </row>
    <row r="33916" spans="1:8">
      <c r="A33916" s="32">
        <v>44629</v>
      </c>
      <c r="B33916" s="1" t="s">
        <v>37</v>
      </c>
      <c r="C33916">
        <v>286080</v>
      </c>
      <c r="D33916">
        <v>1272127</v>
      </c>
      <c r="E33916" s="31">
        <v>257210</v>
      </c>
      <c r="F33916">
        <v>1936</v>
      </c>
      <c r="G33916" s="31">
        <v>26952</v>
      </c>
      <c r="H33916" s="31">
        <v>31</v>
      </c>
    </row>
    <row r="33917" spans="1:8">
      <c r="A33917" s="32">
        <v>44629</v>
      </c>
      <c r="B33917" s="1" t="s">
        <v>38</v>
      </c>
      <c r="C33917">
        <v>63720</v>
      </c>
      <c r="D33917">
        <v>417097</v>
      </c>
      <c r="E33917" s="31">
        <v>49886</v>
      </c>
      <c r="F33917">
        <v>303</v>
      </c>
      <c r="G33917" s="31">
        <v>13531</v>
      </c>
      <c r="H33917" s="31">
        <v>21</v>
      </c>
    </row>
    <row r="33918" spans="1:8">
      <c r="A33918" s="32">
        <v>44629</v>
      </c>
      <c r="B33918" s="1" t="s">
        <v>39</v>
      </c>
      <c r="C33918">
        <v>24637</v>
      </c>
      <c r="D33918">
        <v>124360</v>
      </c>
      <c r="E33918" s="31">
        <v>23274</v>
      </c>
      <c r="F33918">
        <v>106</v>
      </c>
      <c r="G33918" s="31">
        <v>1101</v>
      </c>
      <c r="H33918" s="31">
        <v>4</v>
      </c>
    </row>
    <row r="33919" spans="1:8">
      <c r="A33919" s="32">
        <v>44629</v>
      </c>
      <c r="B33919" s="1" t="s">
        <v>40</v>
      </c>
      <c r="C33919">
        <v>7502</v>
      </c>
      <c r="D33919">
        <v>272550</v>
      </c>
      <c r="E33919" s="31">
        <v>6410</v>
      </c>
      <c r="F33919">
        <v>10</v>
      </c>
      <c r="G33919" s="31">
        <v>991</v>
      </c>
      <c r="H33919" s="31">
        <v>0</v>
      </c>
    </row>
    <row r="33920" spans="1:8">
      <c r="A33920" s="32">
        <v>44629</v>
      </c>
      <c r="B33920" s="1" t="s">
        <v>41</v>
      </c>
      <c r="C33920">
        <v>7290</v>
      </c>
      <c r="D33920">
        <v>115413</v>
      </c>
      <c r="E33920" s="31">
        <v>6329</v>
      </c>
      <c r="F33920">
        <v>8</v>
      </c>
      <c r="G33920" s="31">
        <v>953</v>
      </c>
      <c r="H33920" s="31">
        <v>0</v>
      </c>
    </row>
    <row r="33921" spans="1:8">
      <c r="A33921" s="32">
        <v>44629</v>
      </c>
      <c r="B33921" s="1" t="s">
        <v>42</v>
      </c>
      <c r="C33921">
        <v>53641</v>
      </c>
      <c r="D33921">
        <v>437779</v>
      </c>
      <c r="E33921" s="31">
        <v>44862</v>
      </c>
      <c r="F33921">
        <v>211</v>
      </c>
      <c r="G33921" s="31">
        <v>4589</v>
      </c>
      <c r="H33921" s="31">
        <v>11</v>
      </c>
    </row>
    <row r="33922" spans="1:8">
      <c r="A33922" s="32">
        <v>44629</v>
      </c>
      <c r="B33922" s="1" t="s">
        <v>43</v>
      </c>
      <c r="C33922">
        <v>79421</v>
      </c>
      <c r="D33922">
        <v>1439106</v>
      </c>
      <c r="E33922" s="31">
        <v>71202</v>
      </c>
      <c r="F33922">
        <v>418</v>
      </c>
      <c r="G33922" s="31">
        <v>7801</v>
      </c>
      <c r="H33922" s="31">
        <v>8</v>
      </c>
    </row>
    <row r="33923" spans="1:8">
      <c r="A33923" s="32">
        <v>44629</v>
      </c>
      <c r="B33923" s="1" t="s">
        <v>44</v>
      </c>
      <c r="C33923">
        <v>23702</v>
      </c>
      <c r="D33923">
        <v>440054</v>
      </c>
      <c r="E33923" s="31">
        <v>20742</v>
      </c>
      <c r="F33923">
        <v>147</v>
      </c>
      <c r="G33923" s="31">
        <v>2813</v>
      </c>
      <c r="H33923" s="31">
        <v>3</v>
      </c>
    </row>
    <row r="33924" spans="1:8">
      <c r="A33924" s="32">
        <v>44629</v>
      </c>
      <c r="B33924" s="1" t="s">
        <v>45</v>
      </c>
      <c r="C33924">
        <v>13030</v>
      </c>
      <c r="D33924">
        <v>164067</v>
      </c>
      <c r="E33924" s="31">
        <v>11164</v>
      </c>
      <c r="F33924">
        <v>76</v>
      </c>
      <c r="G33924" s="31">
        <v>1793</v>
      </c>
      <c r="H33924" s="31">
        <v>5</v>
      </c>
    </row>
    <row r="33925" spans="1:8">
      <c r="A33925" s="32">
        <v>44629</v>
      </c>
      <c r="B33925" s="1" t="s">
        <v>46</v>
      </c>
      <c r="C33925">
        <v>22057</v>
      </c>
      <c r="D33925">
        <v>205755</v>
      </c>
      <c r="E33925" s="31">
        <v>18793</v>
      </c>
      <c r="F33925">
        <v>86</v>
      </c>
      <c r="G33925" s="31">
        <v>3178</v>
      </c>
      <c r="H33925" s="31">
        <v>8</v>
      </c>
    </row>
    <row r="33926" spans="1:8">
      <c r="A33926" s="32">
        <v>44629</v>
      </c>
      <c r="B33926" s="1" t="s">
        <v>47</v>
      </c>
      <c r="C33926">
        <v>19383</v>
      </c>
      <c r="D33926">
        <v>265765</v>
      </c>
      <c r="E33926" s="31">
        <v>16858</v>
      </c>
      <c r="F33926">
        <v>121</v>
      </c>
      <c r="G33926" s="31">
        <v>2404</v>
      </c>
      <c r="H33926" s="31">
        <v>4</v>
      </c>
    </row>
    <row r="33927" spans="1:8">
      <c r="A33927" s="32">
        <v>44629</v>
      </c>
      <c r="B33927" s="1" t="s">
        <v>48</v>
      </c>
      <c r="C33927">
        <v>13709</v>
      </c>
      <c r="D33927">
        <v>190555</v>
      </c>
      <c r="E33927" s="31">
        <v>11780</v>
      </c>
      <c r="F33927">
        <v>89</v>
      </c>
      <c r="G33927" s="31">
        <v>1840</v>
      </c>
      <c r="H33927" s="31">
        <v>4</v>
      </c>
    </row>
    <row r="33928" spans="1:8">
      <c r="A33928" s="32">
        <v>44629</v>
      </c>
      <c r="B33928" s="1" t="s">
        <v>49</v>
      </c>
      <c r="C33928">
        <v>256765</v>
      </c>
      <c r="D33928">
        <v>2076810</v>
      </c>
      <c r="E33928" s="31">
        <v>218927</v>
      </c>
      <c r="F33928">
        <v>1030</v>
      </c>
      <c r="G33928" s="31">
        <v>30742</v>
      </c>
      <c r="H33928" s="31">
        <v>18</v>
      </c>
    </row>
    <row r="33929" spans="1:8">
      <c r="A33929" s="32">
        <v>44629</v>
      </c>
      <c r="B33929" s="1" t="s">
        <v>50</v>
      </c>
      <c r="C33929">
        <v>26238</v>
      </c>
      <c r="D33929">
        <v>197232</v>
      </c>
      <c r="E33929" s="31">
        <v>20393</v>
      </c>
      <c r="F33929">
        <v>68</v>
      </c>
      <c r="G33929" s="31">
        <v>2859</v>
      </c>
      <c r="H33929" s="31">
        <v>2</v>
      </c>
    </row>
    <row r="33930" spans="1:8">
      <c r="A33930" s="32">
        <v>44629</v>
      </c>
      <c r="B33930" s="1" t="s">
        <v>51</v>
      </c>
      <c r="C33930">
        <v>27922</v>
      </c>
      <c r="D33930">
        <v>287047</v>
      </c>
      <c r="E33930" s="31">
        <v>25179</v>
      </c>
      <c r="F33930">
        <v>111</v>
      </c>
      <c r="G33930" s="31">
        <v>3817</v>
      </c>
      <c r="H33930" s="31">
        <v>3</v>
      </c>
    </row>
    <row r="33931" spans="1:8">
      <c r="A33931" s="32">
        <v>44629</v>
      </c>
      <c r="B33931" s="1" t="s">
        <v>52</v>
      </c>
      <c r="C33931">
        <v>54361</v>
      </c>
      <c r="D33931">
        <v>207630</v>
      </c>
      <c r="E33931" s="31">
        <v>48460</v>
      </c>
      <c r="F33931">
        <v>253</v>
      </c>
      <c r="G33931" s="31">
        <v>5648</v>
      </c>
      <c r="H33931" s="31">
        <v>9</v>
      </c>
    </row>
    <row r="33932" spans="1:8">
      <c r="A33932" s="32">
        <v>44629</v>
      </c>
      <c r="B33932" s="1" t="s">
        <v>53</v>
      </c>
      <c r="C33932">
        <v>26563</v>
      </c>
      <c r="D33932">
        <v>441808</v>
      </c>
      <c r="E33932" s="31">
        <v>23963</v>
      </c>
      <c r="F33932">
        <v>111</v>
      </c>
      <c r="G33932" s="31">
        <v>2489</v>
      </c>
      <c r="H33932" s="31">
        <v>1</v>
      </c>
    </row>
    <row r="33933" spans="1:8">
      <c r="A33933" s="32">
        <v>44629</v>
      </c>
      <c r="B33933" s="1" t="s">
        <v>54</v>
      </c>
      <c r="C33933">
        <v>20511</v>
      </c>
      <c r="D33933">
        <v>137751</v>
      </c>
      <c r="E33933" s="31">
        <v>18687</v>
      </c>
      <c r="F33933">
        <v>100</v>
      </c>
      <c r="G33933" s="31">
        <v>1790</v>
      </c>
      <c r="H33933" s="31">
        <v>0</v>
      </c>
    </row>
    <row r="33934" spans="1:8">
      <c r="A33934" s="32">
        <v>44629</v>
      </c>
      <c r="B33934" s="1" t="s">
        <v>55</v>
      </c>
      <c r="C33934">
        <v>34689</v>
      </c>
      <c r="D33934">
        <v>276864</v>
      </c>
      <c r="E33934" s="31">
        <v>30963</v>
      </c>
      <c r="F33934">
        <v>138</v>
      </c>
      <c r="G33934" s="31">
        <v>3200</v>
      </c>
      <c r="H33934" s="31">
        <v>2</v>
      </c>
    </row>
    <row r="33935" spans="1:8">
      <c r="A33935" s="32">
        <v>44629</v>
      </c>
      <c r="B33935" s="1" t="s">
        <v>56</v>
      </c>
      <c r="C33935">
        <v>106661</v>
      </c>
      <c r="D33935">
        <v>610952</v>
      </c>
      <c r="E33935" s="31">
        <v>99816</v>
      </c>
      <c r="F33935">
        <v>430</v>
      </c>
      <c r="G33935" s="31">
        <v>6416</v>
      </c>
      <c r="H33935" s="31">
        <v>18</v>
      </c>
    </row>
    <row r="33936" spans="1:8">
      <c r="A33936" s="32">
        <v>44630</v>
      </c>
      <c r="B33936" s="1" t="s">
        <v>7</v>
      </c>
      <c r="C33936">
        <v>190266</v>
      </c>
      <c r="D33936">
        <v>1722551</v>
      </c>
      <c r="E33936" s="31">
        <v>168559</v>
      </c>
      <c r="F33936">
        <v>1844</v>
      </c>
      <c r="G33936" s="31">
        <v>19822</v>
      </c>
      <c r="H33936" s="31">
        <v>9</v>
      </c>
    </row>
    <row r="33937" spans="1:8">
      <c r="A33937" s="32">
        <v>44630</v>
      </c>
      <c r="B33937" s="1" t="s">
        <v>11</v>
      </c>
      <c r="C33937">
        <v>25755</v>
      </c>
      <c r="D33937">
        <v>174697</v>
      </c>
      <c r="E33937" s="31">
        <v>21968</v>
      </c>
      <c r="F33937">
        <v>75</v>
      </c>
      <c r="G33937" s="31">
        <v>3712</v>
      </c>
      <c r="H33937" s="31">
        <v>0</v>
      </c>
    </row>
    <row r="33938" spans="1:8">
      <c r="A33938" s="32">
        <v>44630</v>
      </c>
      <c r="B33938" s="1" t="s">
        <v>12</v>
      </c>
      <c r="C33938">
        <v>13149</v>
      </c>
      <c r="D33938">
        <v>192965</v>
      </c>
      <c r="E33938" s="31">
        <v>10622</v>
      </c>
      <c r="F33938">
        <v>64</v>
      </c>
      <c r="G33938" s="31">
        <v>2738</v>
      </c>
      <c r="H33938" s="31">
        <v>1</v>
      </c>
    </row>
    <row r="33939" spans="1:8">
      <c r="A33939" s="32">
        <v>44630</v>
      </c>
      <c r="B33939" s="1" t="s">
        <v>13</v>
      </c>
      <c r="C33939">
        <v>46893</v>
      </c>
      <c r="D33939">
        <v>414827</v>
      </c>
      <c r="E33939" s="31">
        <v>39768</v>
      </c>
      <c r="F33939">
        <v>157</v>
      </c>
      <c r="G33939" s="31">
        <v>6281</v>
      </c>
      <c r="H33939" s="31">
        <v>10</v>
      </c>
    </row>
    <row r="33940" spans="1:8">
      <c r="A33940" s="32">
        <v>44630</v>
      </c>
      <c r="B33940" s="1" t="s">
        <v>14</v>
      </c>
      <c r="C33940">
        <v>11723</v>
      </c>
      <c r="D33940">
        <v>46052</v>
      </c>
      <c r="E33940" s="31">
        <v>9760</v>
      </c>
      <c r="F33940">
        <v>40</v>
      </c>
      <c r="G33940" s="31">
        <v>1923</v>
      </c>
      <c r="H33940" s="31">
        <v>0</v>
      </c>
    </row>
    <row r="33941" spans="1:8">
      <c r="A33941" s="32">
        <v>44630</v>
      </c>
      <c r="B33941" s="1" t="s">
        <v>15</v>
      </c>
      <c r="C33941">
        <v>13746</v>
      </c>
      <c r="D33941">
        <v>160277</v>
      </c>
      <c r="E33941" s="31">
        <v>11424</v>
      </c>
      <c r="F33941">
        <v>75</v>
      </c>
      <c r="G33941" s="31">
        <v>2247</v>
      </c>
      <c r="H33941" s="31">
        <v>2</v>
      </c>
    </row>
    <row r="33942" spans="1:8">
      <c r="A33942" s="32">
        <v>44630</v>
      </c>
      <c r="B33942" s="1" t="s">
        <v>16</v>
      </c>
      <c r="C33942">
        <v>27975</v>
      </c>
      <c r="D33942">
        <v>632311</v>
      </c>
      <c r="E33942" s="31">
        <v>24315</v>
      </c>
      <c r="F33942">
        <v>189</v>
      </c>
      <c r="G33942" s="31">
        <v>3471</v>
      </c>
      <c r="H33942" s="31">
        <v>5</v>
      </c>
    </row>
    <row r="33943" spans="1:8">
      <c r="A33943" s="32">
        <v>44630</v>
      </c>
      <c r="B33943" s="1" t="s">
        <v>17</v>
      </c>
      <c r="C33943">
        <v>86750</v>
      </c>
      <c r="D33943">
        <v>44315</v>
      </c>
      <c r="E33943" s="31">
        <v>77349</v>
      </c>
      <c r="F33943">
        <v>333</v>
      </c>
      <c r="G33943" s="31">
        <v>9068</v>
      </c>
      <c r="H33943" s="31">
        <v>12</v>
      </c>
    </row>
    <row r="33944" spans="1:8">
      <c r="A33944" s="32">
        <v>44630</v>
      </c>
      <c r="B33944" s="1" t="s">
        <v>18</v>
      </c>
      <c r="C33944">
        <v>51285</v>
      </c>
      <c r="D33944">
        <v>637198</v>
      </c>
      <c r="E33944" s="31">
        <v>44569</v>
      </c>
      <c r="F33944">
        <v>220</v>
      </c>
      <c r="G33944" s="31">
        <v>6496</v>
      </c>
      <c r="H33944" s="31">
        <v>5</v>
      </c>
    </row>
    <row r="33945" spans="1:8">
      <c r="A33945" s="32">
        <v>44630</v>
      </c>
      <c r="B33945" s="1" t="s">
        <v>19</v>
      </c>
      <c r="C33945">
        <v>57925</v>
      </c>
      <c r="D33945">
        <v>503540</v>
      </c>
      <c r="E33945" s="31">
        <v>52220</v>
      </c>
      <c r="F33945">
        <v>265</v>
      </c>
      <c r="G33945" s="31">
        <v>5440</v>
      </c>
      <c r="H33945" s="31">
        <v>4</v>
      </c>
    </row>
    <row r="33946" spans="1:8">
      <c r="A33946" s="32">
        <v>44630</v>
      </c>
      <c r="B33946" s="1" t="s">
        <v>20</v>
      </c>
      <c r="C33946">
        <v>354414</v>
      </c>
      <c r="D33946">
        <v>2282421</v>
      </c>
      <c r="E33946" s="31">
        <v>322504</v>
      </c>
      <c r="F33946">
        <v>1234</v>
      </c>
      <c r="G33946" s="31">
        <v>30676</v>
      </c>
      <c r="H33946" s="31">
        <v>48</v>
      </c>
    </row>
    <row r="33947" spans="1:8">
      <c r="A33947" s="32">
        <v>44630</v>
      </c>
      <c r="B33947" s="1" t="s">
        <v>21</v>
      </c>
      <c r="C33947">
        <v>302852</v>
      </c>
      <c r="D33947">
        <v>1686076</v>
      </c>
      <c r="E33947" s="31">
        <v>273172</v>
      </c>
      <c r="F33947">
        <v>1476</v>
      </c>
      <c r="G33947" s="31">
        <v>24369</v>
      </c>
      <c r="H33947" s="31">
        <v>22</v>
      </c>
    </row>
    <row r="33948" spans="1:8">
      <c r="A33948" s="32">
        <v>44630</v>
      </c>
      <c r="B33948" s="1" t="s">
        <v>22</v>
      </c>
      <c r="C33948">
        <v>1096599</v>
      </c>
      <c r="D33948">
        <v>5655053</v>
      </c>
      <c r="E33948" s="31">
        <v>954774</v>
      </c>
      <c r="F33948">
        <v>3897</v>
      </c>
      <c r="G33948" s="31">
        <v>137928</v>
      </c>
      <c r="H33948" s="31">
        <v>64</v>
      </c>
    </row>
    <row r="33949" spans="1:8">
      <c r="A33949" s="32">
        <v>44630</v>
      </c>
      <c r="B33949" s="1" t="s">
        <v>23</v>
      </c>
      <c r="C33949">
        <v>511171</v>
      </c>
      <c r="D33949">
        <v>2180686</v>
      </c>
      <c r="E33949" s="31">
        <v>464020</v>
      </c>
      <c r="F33949">
        <v>1837</v>
      </c>
      <c r="G33949" s="31">
        <v>45314</v>
      </c>
      <c r="H33949" s="31">
        <v>82</v>
      </c>
    </row>
    <row r="33950" spans="1:8">
      <c r="A33950" s="32">
        <v>44630</v>
      </c>
      <c r="B33950" s="1" t="s">
        <v>24</v>
      </c>
      <c r="C33950">
        <v>32983</v>
      </c>
      <c r="D33950">
        <v>481939</v>
      </c>
      <c r="E33950" s="31">
        <v>29957</v>
      </c>
      <c r="F33950">
        <v>80</v>
      </c>
      <c r="G33950" s="31">
        <v>2946</v>
      </c>
      <c r="H33950" s="31">
        <v>3</v>
      </c>
    </row>
    <row r="33951" spans="1:8">
      <c r="A33951" s="32">
        <v>44630</v>
      </c>
      <c r="B33951" s="1" t="s">
        <v>25</v>
      </c>
      <c r="C33951">
        <v>22201</v>
      </c>
      <c r="D33951">
        <v>196780</v>
      </c>
      <c r="E33951" s="31">
        <v>16401</v>
      </c>
      <c r="F33951">
        <v>68</v>
      </c>
      <c r="G33951" s="31">
        <v>5732</v>
      </c>
      <c r="H33951" s="31">
        <v>4</v>
      </c>
    </row>
    <row r="33952" spans="1:8">
      <c r="A33952" s="32">
        <v>44630</v>
      </c>
      <c r="B33952" s="1" t="s">
        <v>26</v>
      </c>
      <c r="C33952">
        <v>28728</v>
      </c>
      <c r="D33952">
        <v>308575</v>
      </c>
      <c r="E33952" s="31">
        <v>25212</v>
      </c>
      <c r="F33952">
        <v>178</v>
      </c>
      <c r="G33952" s="31">
        <v>3319</v>
      </c>
      <c r="H33952" s="31">
        <v>4</v>
      </c>
    </row>
    <row r="33953" spans="1:8">
      <c r="A33953" s="32">
        <v>44630</v>
      </c>
      <c r="B33953" s="1" t="s">
        <v>27</v>
      </c>
      <c r="C33953">
        <v>16375</v>
      </c>
      <c r="D33953">
        <v>236552</v>
      </c>
      <c r="E33953" s="31">
        <v>14014</v>
      </c>
      <c r="F33953">
        <v>40</v>
      </c>
      <c r="G33953" s="31">
        <v>2321</v>
      </c>
      <c r="H33953" s="31">
        <v>2</v>
      </c>
    </row>
    <row r="33954" spans="1:8">
      <c r="A33954" s="32">
        <v>44630</v>
      </c>
      <c r="B33954" s="1" t="s">
        <v>28</v>
      </c>
      <c r="C33954">
        <v>18858</v>
      </c>
      <c r="D33954">
        <v>207892</v>
      </c>
      <c r="E33954" s="31">
        <v>17065</v>
      </c>
      <c r="F33954">
        <v>57</v>
      </c>
      <c r="G33954" s="31">
        <v>1751</v>
      </c>
      <c r="H33954" s="31">
        <v>1</v>
      </c>
    </row>
    <row r="33955" spans="1:8">
      <c r="A33955" s="32">
        <v>44630</v>
      </c>
      <c r="B33955" s="1" t="s">
        <v>29</v>
      </c>
      <c r="C33955">
        <v>34601</v>
      </c>
      <c r="D33955">
        <v>528455</v>
      </c>
      <c r="E33955" s="31">
        <v>30013</v>
      </c>
      <c r="F33955">
        <v>156</v>
      </c>
      <c r="G33955" s="31">
        <v>4152</v>
      </c>
      <c r="H33955" s="31">
        <v>3</v>
      </c>
    </row>
    <row r="33956" spans="1:8">
      <c r="A33956" s="32">
        <v>44630</v>
      </c>
      <c r="B33956" s="1" t="s">
        <v>30</v>
      </c>
      <c r="C33956">
        <v>59087</v>
      </c>
      <c r="D33956">
        <v>679632</v>
      </c>
      <c r="E33956" s="31">
        <v>53340</v>
      </c>
      <c r="F33956">
        <v>293</v>
      </c>
      <c r="G33956" s="31">
        <v>4836</v>
      </c>
      <c r="H33956" s="31">
        <v>5</v>
      </c>
    </row>
    <row r="33957" spans="1:8">
      <c r="A33957" s="32">
        <v>44630</v>
      </c>
      <c r="B33957" s="1" t="s">
        <v>31</v>
      </c>
      <c r="C33957">
        <v>101071</v>
      </c>
      <c r="D33957">
        <v>994882</v>
      </c>
      <c r="E33957" s="31">
        <v>88429</v>
      </c>
      <c r="F33957">
        <v>363</v>
      </c>
      <c r="G33957" s="31">
        <v>11501</v>
      </c>
      <c r="H33957" s="31">
        <v>3</v>
      </c>
    </row>
    <row r="33958" spans="1:8">
      <c r="A33958" s="32">
        <v>44630</v>
      </c>
      <c r="B33958" s="1" t="s">
        <v>32</v>
      </c>
      <c r="C33958">
        <v>356535</v>
      </c>
      <c r="D33958">
        <v>2161921</v>
      </c>
      <c r="E33958" s="31">
        <v>320346</v>
      </c>
      <c r="F33958">
        <v>1785</v>
      </c>
      <c r="G33958" s="31">
        <v>34404</v>
      </c>
      <c r="H33958" s="31">
        <v>42</v>
      </c>
    </row>
    <row r="33959" spans="1:8">
      <c r="A33959" s="32">
        <v>44630</v>
      </c>
      <c r="B33959" s="1" t="s">
        <v>33</v>
      </c>
      <c r="C33959">
        <v>46517</v>
      </c>
      <c r="D33959">
        <v>381621</v>
      </c>
      <c r="E33959" s="31">
        <v>42918</v>
      </c>
      <c r="F33959">
        <v>256</v>
      </c>
      <c r="G33959" s="31">
        <v>4652</v>
      </c>
      <c r="H33959" s="31">
        <v>6</v>
      </c>
    </row>
    <row r="33960" spans="1:8">
      <c r="A33960" s="32">
        <v>44630</v>
      </c>
      <c r="B33960" s="1" t="s">
        <v>34</v>
      </c>
      <c r="C33960">
        <v>56904</v>
      </c>
      <c r="D33960">
        <v>467714</v>
      </c>
      <c r="E33960" s="31">
        <v>49082</v>
      </c>
      <c r="F33960">
        <v>161</v>
      </c>
      <c r="G33960" s="31">
        <v>7661</v>
      </c>
      <c r="H33960" s="31">
        <v>3</v>
      </c>
    </row>
    <row r="33961" spans="1:8">
      <c r="A33961" s="32">
        <v>44630</v>
      </c>
      <c r="B33961" s="1" t="s">
        <v>35</v>
      </c>
      <c r="C33961">
        <v>136964</v>
      </c>
      <c r="D33961">
        <v>678874</v>
      </c>
      <c r="E33961" s="31">
        <v>123342</v>
      </c>
      <c r="F33961">
        <v>516</v>
      </c>
      <c r="G33961" s="31">
        <v>11817</v>
      </c>
      <c r="H33961" s="31">
        <v>52</v>
      </c>
    </row>
    <row r="33962" spans="1:8">
      <c r="A33962" s="32">
        <v>44630</v>
      </c>
      <c r="B33962" s="1" t="s">
        <v>36</v>
      </c>
      <c r="C33962">
        <v>714281</v>
      </c>
      <c r="D33962">
        <v>5822677</v>
      </c>
      <c r="E33962" s="31">
        <v>636465</v>
      </c>
      <c r="F33962">
        <v>4236</v>
      </c>
      <c r="G33962" s="31">
        <v>73510</v>
      </c>
      <c r="H33962" s="31">
        <v>715</v>
      </c>
    </row>
    <row r="33963" spans="1:8">
      <c r="A33963" s="32">
        <v>44630</v>
      </c>
      <c r="B33963" s="1" t="s">
        <v>37</v>
      </c>
      <c r="C33963">
        <v>289616</v>
      </c>
      <c r="D33963">
        <v>1277363</v>
      </c>
      <c r="E33963" s="31">
        <v>261340</v>
      </c>
      <c r="F33963">
        <v>1955</v>
      </c>
      <c r="G33963" s="31">
        <v>26340</v>
      </c>
      <c r="H33963" s="31">
        <v>30</v>
      </c>
    </row>
    <row r="33964" spans="1:8">
      <c r="A33964" s="32">
        <v>44630</v>
      </c>
      <c r="B33964" s="1" t="s">
        <v>38</v>
      </c>
      <c r="C33964">
        <v>64645</v>
      </c>
      <c r="D33964">
        <v>418653</v>
      </c>
      <c r="E33964" s="31">
        <v>51110</v>
      </c>
      <c r="F33964">
        <v>306</v>
      </c>
      <c r="G33964" s="31">
        <v>13229</v>
      </c>
      <c r="H33964" s="31">
        <v>19</v>
      </c>
    </row>
    <row r="33965" spans="1:8">
      <c r="A33965" s="32">
        <v>44630</v>
      </c>
      <c r="B33965" s="1" t="s">
        <v>39</v>
      </c>
      <c r="C33965">
        <v>24856</v>
      </c>
      <c r="D33965">
        <v>125119</v>
      </c>
      <c r="E33965" s="31">
        <v>23525</v>
      </c>
      <c r="F33965">
        <v>106</v>
      </c>
      <c r="G33965" s="31">
        <v>1068</v>
      </c>
      <c r="H33965" s="31">
        <v>4</v>
      </c>
    </row>
    <row r="33966" spans="1:8">
      <c r="A33966" s="32">
        <v>44630</v>
      </c>
      <c r="B33966" s="1" t="s">
        <v>40</v>
      </c>
      <c r="C33966">
        <v>7578</v>
      </c>
      <c r="D33966">
        <v>273745</v>
      </c>
      <c r="E33966" s="31">
        <v>6604</v>
      </c>
      <c r="F33966">
        <v>10</v>
      </c>
      <c r="G33966" s="31">
        <v>870</v>
      </c>
      <c r="H33966" s="31">
        <v>0</v>
      </c>
    </row>
    <row r="33967" spans="1:8">
      <c r="A33967" s="32">
        <v>44630</v>
      </c>
      <c r="B33967" s="1" t="s">
        <v>41</v>
      </c>
      <c r="C33967">
        <v>7385</v>
      </c>
      <c r="D33967">
        <v>122915</v>
      </c>
      <c r="E33967" s="31">
        <v>6421</v>
      </c>
      <c r="F33967">
        <v>8</v>
      </c>
      <c r="G33967" s="31">
        <v>956</v>
      </c>
      <c r="H33967" s="31">
        <v>0</v>
      </c>
    </row>
    <row r="33968" spans="1:8">
      <c r="A33968" s="32">
        <v>44630</v>
      </c>
      <c r="B33968" s="1" t="s">
        <v>42</v>
      </c>
      <c r="C33968">
        <v>54197</v>
      </c>
      <c r="D33968">
        <v>437779</v>
      </c>
      <c r="E33968" s="31">
        <v>44862</v>
      </c>
      <c r="F33968">
        <v>212</v>
      </c>
      <c r="G33968" s="31">
        <v>4589</v>
      </c>
      <c r="H33968" s="31">
        <v>11</v>
      </c>
    </row>
    <row r="33969" spans="1:8">
      <c r="A33969" s="32">
        <v>44630</v>
      </c>
      <c r="B33969" s="1" t="s">
        <v>43</v>
      </c>
      <c r="C33969">
        <v>80234</v>
      </c>
      <c r="D33969">
        <v>1447855</v>
      </c>
      <c r="E33969" s="31">
        <v>71435</v>
      </c>
      <c r="F33969">
        <v>423</v>
      </c>
      <c r="G33969" s="31">
        <v>8376</v>
      </c>
      <c r="H33969" s="31">
        <v>6</v>
      </c>
    </row>
    <row r="33970" spans="1:8">
      <c r="A33970" s="32">
        <v>44630</v>
      </c>
      <c r="B33970" s="1" t="s">
        <v>44</v>
      </c>
      <c r="C33970">
        <v>24095</v>
      </c>
      <c r="D33970">
        <v>440054</v>
      </c>
      <c r="E33970" s="31">
        <v>21036</v>
      </c>
      <c r="F33970">
        <v>148</v>
      </c>
      <c r="G33970" s="31">
        <v>2911</v>
      </c>
      <c r="H33970" s="31">
        <v>4</v>
      </c>
    </row>
    <row r="33971" spans="1:8">
      <c r="A33971" s="32">
        <v>44630</v>
      </c>
      <c r="B33971" s="1" t="s">
        <v>45</v>
      </c>
      <c r="C33971">
        <v>13236</v>
      </c>
      <c r="D33971">
        <v>164839</v>
      </c>
      <c r="E33971" s="31">
        <v>11429</v>
      </c>
      <c r="F33971">
        <v>76</v>
      </c>
      <c r="G33971" s="31">
        <v>1735</v>
      </c>
      <c r="H33971" s="31">
        <v>5</v>
      </c>
    </row>
    <row r="33972" spans="1:8">
      <c r="A33972" s="32">
        <v>44630</v>
      </c>
      <c r="B33972" s="1" t="s">
        <v>46</v>
      </c>
      <c r="C33972">
        <v>22527</v>
      </c>
      <c r="D33972">
        <v>206969</v>
      </c>
      <c r="E33972" s="31">
        <v>19181</v>
      </c>
      <c r="F33972">
        <v>87</v>
      </c>
      <c r="G33972" s="31">
        <v>3259</v>
      </c>
      <c r="H33972" s="31">
        <v>8</v>
      </c>
    </row>
    <row r="33973" spans="1:8">
      <c r="A33973" s="32">
        <v>44630</v>
      </c>
      <c r="B33973" s="1" t="s">
        <v>47</v>
      </c>
      <c r="C33973">
        <v>19724</v>
      </c>
      <c r="D33973">
        <v>266492</v>
      </c>
      <c r="E33973" s="31">
        <v>17122</v>
      </c>
      <c r="F33973">
        <v>122</v>
      </c>
      <c r="G33973" s="31">
        <v>2480</v>
      </c>
      <c r="H33973" s="31">
        <v>4</v>
      </c>
    </row>
    <row r="33974" spans="1:8">
      <c r="A33974" s="32">
        <v>44630</v>
      </c>
      <c r="B33974" s="1" t="s">
        <v>48</v>
      </c>
      <c r="C33974">
        <v>13915</v>
      </c>
      <c r="D33974">
        <v>190953</v>
      </c>
      <c r="E33974" s="31">
        <v>11988</v>
      </c>
      <c r="F33974">
        <v>90</v>
      </c>
      <c r="G33974" s="31">
        <v>1837</v>
      </c>
      <c r="H33974" s="31">
        <v>2</v>
      </c>
    </row>
    <row r="33975" spans="1:8">
      <c r="A33975" s="32">
        <v>44630</v>
      </c>
      <c r="B33975" s="1" t="s">
        <v>49</v>
      </c>
      <c r="C33975">
        <v>259641</v>
      </c>
      <c r="D33975">
        <v>2085701</v>
      </c>
      <c r="E33975" s="31">
        <v>221001</v>
      </c>
      <c r="F33975">
        <v>1038</v>
      </c>
      <c r="G33975" s="31">
        <v>31382</v>
      </c>
      <c r="H33975" s="31">
        <v>15</v>
      </c>
    </row>
    <row r="33976" spans="1:8">
      <c r="A33976" s="32">
        <v>44630</v>
      </c>
      <c r="B33976" s="1" t="s">
        <v>50</v>
      </c>
      <c r="C33976">
        <v>26557</v>
      </c>
      <c r="D33976">
        <v>198211</v>
      </c>
      <c r="E33976" s="31">
        <v>20666</v>
      </c>
      <c r="F33976">
        <v>68</v>
      </c>
      <c r="G33976" s="31">
        <v>2955</v>
      </c>
      <c r="H33976" s="31">
        <v>1</v>
      </c>
    </row>
    <row r="33977" spans="1:8">
      <c r="A33977" s="32">
        <v>44630</v>
      </c>
      <c r="B33977" s="1" t="s">
        <v>51</v>
      </c>
      <c r="C33977">
        <v>28251</v>
      </c>
      <c r="D33977">
        <v>288563</v>
      </c>
      <c r="E33977" s="31">
        <v>25564</v>
      </c>
      <c r="F33977">
        <v>111</v>
      </c>
      <c r="G33977" s="31">
        <v>3789</v>
      </c>
      <c r="H33977" s="31">
        <v>3</v>
      </c>
    </row>
    <row r="33978" spans="1:8">
      <c r="A33978" s="32">
        <v>44630</v>
      </c>
      <c r="B33978" s="1" t="s">
        <v>52</v>
      </c>
      <c r="C33978">
        <v>55079</v>
      </c>
      <c r="D33978">
        <v>209143</v>
      </c>
      <c r="E33978" s="31">
        <v>49544</v>
      </c>
      <c r="F33978">
        <v>255</v>
      </c>
      <c r="G33978" s="31">
        <v>5280</v>
      </c>
      <c r="H33978" s="31">
        <v>9</v>
      </c>
    </row>
    <row r="33979" spans="1:8">
      <c r="A33979" s="32">
        <v>44630</v>
      </c>
      <c r="B33979" s="1" t="s">
        <v>53</v>
      </c>
      <c r="C33979">
        <v>26854</v>
      </c>
      <c r="D33979">
        <v>444282</v>
      </c>
      <c r="E33979" s="31">
        <v>24326</v>
      </c>
      <c r="F33979">
        <v>111</v>
      </c>
      <c r="G33979" s="31">
        <v>2417</v>
      </c>
      <c r="H33979" s="31">
        <v>1</v>
      </c>
    </row>
    <row r="33980" spans="1:8">
      <c r="A33980" s="32">
        <v>44630</v>
      </c>
      <c r="B33980" s="1" t="s">
        <v>54</v>
      </c>
      <c r="C33980">
        <v>20511</v>
      </c>
      <c r="D33980">
        <v>137751</v>
      </c>
      <c r="E33980" s="31">
        <v>18687</v>
      </c>
      <c r="F33980">
        <v>100</v>
      </c>
      <c r="G33980" s="31">
        <v>1790</v>
      </c>
      <c r="H33980" s="31">
        <v>0</v>
      </c>
    </row>
    <row r="33981" spans="1:8">
      <c r="A33981" s="32">
        <v>44630</v>
      </c>
      <c r="B33981" s="1" t="s">
        <v>55</v>
      </c>
      <c r="C33981">
        <v>35025</v>
      </c>
      <c r="D33981">
        <v>278206</v>
      </c>
      <c r="E33981" s="31">
        <v>31417</v>
      </c>
      <c r="F33981">
        <v>138</v>
      </c>
      <c r="G33981" s="31">
        <v>3134</v>
      </c>
      <c r="H33981" s="31">
        <v>4</v>
      </c>
    </row>
    <row r="33982" spans="1:8">
      <c r="A33982" s="32">
        <v>44630</v>
      </c>
      <c r="B33982" s="1" t="s">
        <v>56</v>
      </c>
      <c r="C33982">
        <v>107310</v>
      </c>
      <c r="D33982">
        <v>616823</v>
      </c>
      <c r="E33982" s="31">
        <v>100623</v>
      </c>
      <c r="F33982">
        <v>430</v>
      </c>
      <c r="G33982" s="31">
        <v>6252</v>
      </c>
      <c r="H33982" s="31">
        <v>19</v>
      </c>
    </row>
    <row r="33983" spans="1:8">
      <c r="A33983" s="32">
        <v>44631</v>
      </c>
      <c r="B33983" s="1" t="s">
        <v>7</v>
      </c>
      <c r="C33983">
        <v>191910</v>
      </c>
      <c r="D33983">
        <v>1729340</v>
      </c>
      <c r="E33983" s="31">
        <v>171110</v>
      </c>
      <c r="F33983">
        <v>1851</v>
      </c>
      <c r="G33983" s="31">
        <v>19863</v>
      </c>
      <c r="H33983" s="31">
        <v>7</v>
      </c>
    </row>
    <row r="33984" spans="1:8">
      <c r="A33984" s="32">
        <v>44631</v>
      </c>
      <c r="B33984" s="1" t="s">
        <v>11</v>
      </c>
      <c r="C33984">
        <v>26343</v>
      </c>
      <c r="D33984">
        <v>175924</v>
      </c>
      <c r="E33984" s="31">
        <v>22355</v>
      </c>
      <c r="F33984">
        <v>75</v>
      </c>
      <c r="G33984" s="31">
        <v>3913</v>
      </c>
      <c r="H33984" s="31">
        <v>0</v>
      </c>
    </row>
    <row r="33985" spans="1:8">
      <c r="A33985" s="32">
        <v>44631</v>
      </c>
      <c r="B33985" s="1" t="s">
        <v>12</v>
      </c>
      <c r="C33985">
        <v>13687</v>
      </c>
      <c r="D33985">
        <v>196332</v>
      </c>
      <c r="E33985" s="31">
        <v>10855</v>
      </c>
      <c r="F33985">
        <v>64</v>
      </c>
      <c r="G33985" s="31">
        <v>2768</v>
      </c>
      <c r="H33985" s="31">
        <v>1</v>
      </c>
    </row>
    <row r="33986" spans="1:8">
      <c r="A33986" s="32">
        <v>44631</v>
      </c>
      <c r="B33986" s="1" t="s">
        <v>13</v>
      </c>
      <c r="C33986">
        <v>47500</v>
      </c>
      <c r="D33986">
        <v>417467</v>
      </c>
      <c r="E33986" s="31">
        <v>40694</v>
      </c>
      <c r="F33986">
        <v>157</v>
      </c>
      <c r="G33986" s="31">
        <v>6044</v>
      </c>
      <c r="H33986" s="31">
        <v>9</v>
      </c>
    </row>
    <row r="33987" spans="1:8">
      <c r="A33987" s="32">
        <v>44631</v>
      </c>
      <c r="B33987" s="1" t="s">
        <v>14</v>
      </c>
      <c r="C33987">
        <v>11913</v>
      </c>
      <c r="D33987">
        <v>46238</v>
      </c>
      <c r="E33987" s="31">
        <v>10075</v>
      </c>
      <c r="F33987">
        <v>40</v>
      </c>
      <c r="G33987" s="31">
        <v>1798</v>
      </c>
      <c r="H33987" s="31">
        <v>0</v>
      </c>
    </row>
    <row r="33988" spans="1:8">
      <c r="A33988" s="32">
        <v>44631</v>
      </c>
      <c r="B33988" s="1" t="s">
        <v>15</v>
      </c>
      <c r="C33988">
        <v>13964</v>
      </c>
      <c r="D33988">
        <v>160764</v>
      </c>
      <c r="E33988" s="31">
        <v>11680</v>
      </c>
      <c r="F33988">
        <v>75</v>
      </c>
      <c r="G33988" s="31">
        <v>2209</v>
      </c>
      <c r="H33988" s="31">
        <v>2</v>
      </c>
    </row>
    <row r="33989" spans="1:8">
      <c r="A33989" s="32">
        <v>44631</v>
      </c>
      <c r="B33989" s="1" t="s">
        <v>16</v>
      </c>
      <c r="C33989">
        <v>28381</v>
      </c>
      <c r="D33989">
        <v>634721</v>
      </c>
      <c r="E33989" s="31">
        <v>24597</v>
      </c>
      <c r="F33989">
        <v>189</v>
      </c>
      <c r="G33989" s="31">
        <v>3595</v>
      </c>
      <c r="H33989" s="31">
        <v>4</v>
      </c>
    </row>
    <row r="33990" spans="1:8">
      <c r="A33990" s="32">
        <v>44631</v>
      </c>
      <c r="B33990" s="1" t="s">
        <v>17</v>
      </c>
      <c r="C33990">
        <v>88416</v>
      </c>
      <c r="D33990">
        <v>44315</v>
      </c>
      <c r="E33990" s="31">
        <v>78740</v>
      </c>
      <c r="F33990">
        <v>337</v>
      </c>
      <c r="G33990" s="31">
        <v>9339</v>
      </c>
      <c r="H33990" s="31">
        <v>13</v>
      </c>
    </row>
    <row r="33991" spans="1:8">
      <c r="A33991" s="32">
        <v>44631</v>
      </c>
      <c r="B33991" s="1" t="s">
        <v>18</v>
      </c>
      <c r="C33991">
        <v>51767</v>
      </c>
      <c r="D33991">
        <v>638210</v>
      </c>
      <c r="E33991" s="31">
        <v>45430</v>
      </c>
      <c r="F33991">
        <v>222</v>
      </c>
      <c r="G33991" s="31">
        <v>6115</v>
      </c>
      <c r="H33991" s="31">
        <v>4</v>
      </c>
    </row>
    <row r="33992" spans="1:8">
      <c r="A33992" s="32">
        <v>44631</v>
      </c>
      <c r="B33992" s="1" t="s">
        <v>19</v>
      </c>
      <c r="C33992">
        <v>58600</v>
      </c>
      <c r="D33992">
        <v>506486</v>
      </c>
      <c r="E33992" s="31">
        <v>52773</v>
      </c>
      <c r="F33992">
        <v>268</v>
      </c>
      <c r="G33992" s="31">
        <v>5559</v>
      </c>
      <c r="H33992" s="31">
        <v>5</v>
      </c>
    </row>
    <row r="33993" spans="1:8">
      <c r="A33993" s="32">
        <v>44631</v>
      </c>
      <c r="B33993" s="1" t="s">
        <v>20</v>
      </c>
      <c r="C33993">
        <v>359206</v>
      </c>
      <c r="D33993">
        <v>2291395</v>
      </c>
      <c r="E33993" s="31">
        <v>326413</v>
      </c>
      <c r="F33993">
        <v>1235</v>
      </c>
      <c r="G33993" s="31">
        <v>31558</v>
      </c>
      <c r="H33993" s="31">
        <v>49</v>
      </c>
    </row>
    <row r="33994" spans="1:8">
      <c r="A33994" s="32">
        <v>44631</v>
      </c>
      <c r="B33994" s="1" t="s">
        <v>21</v>
      </c>
      <c r="C33994">
        <v>306196</v>
      </c>
      <c r="D33994">
        <v>1695646</v>
      </c>
      <c r="E33994" s="31">
        <v>277192</v>
      </c>
      <c r="F33994">
        <v>1490</v>
      </c>
      <c r="G33994" s="31">
        <v>24184</v>
      </c>
      <c r="H33994" s="31">
        <v>21</v>
      </c>
    </row>
    <row r="33995" spans="1:8">
      <c r="A33995" s="32">
        <v>44631</v>
      </c>
      <c r="B33995" s="1" t="s">
        <v>22</v>
      </c>
      <c r="C33995">
        <v>1105063</v>
      </c>
      <c r="D33995">
        <v>5673750</v>
      </c>
      <c r="E33995" s="31">
        <v>966741</v>
      </c>
      <c r="F33995">
        <v>3923</v>
      </c>
      <c r="G33995" s="31">
        <v>134399</v>
      </c>
      <c r="H33995" s="31">
        <v>58</v>
      </c>
    </row>
    <row r="33996" spans="1:8">
      <c r="A33996" s="32">
        <v>44631</v>
      </c>
      <c r="B33996" s="1" t="s">
        <v>23</v>
      </c>
      <c r="C33996">
        <v>516787</v>
      </c>
      <c r="D33996">
        <v>2180686</v>
      </c>
      <c r="E33996" s="31">
        <v>470620</v>
      </c>
      <c r="F33996">
        <v>1849</v>
      </c>
      <c r="G33996" s="31">
        <v>44318</v>
      </c>
      <c r="H33996" s="31">
        <v>78</v>
      </c>
    </row>
    <row r="33997" spans="1:8">
      <c r="A33997" s="32">
        <v>44631</v>
      </c>
      <c r="B33997" s="1" t="s">
        <v>24</v>
      </c>
      <c r="C33997">
        <v>33417</v>
      </c>
      <c r="D33997">
        <v>484153</v>
      </c>
      <c r="E33997" s="31">
        <v>30309</v>
      </c>
      <c r="F33997">
        <v>85</v>
      </c>
      <c r="G33997" s="31">
        <v>3023</v>
      </c>
      <c r="H33997" s="31">
        <v>3</v>
      </c>
    </row>
    <row r="33998" spans="1:8">
      <c r="A33998" s="32">
        <v>44631</v>
      </c>
      <c r="B33998" s="1" t="s">
        <v>25</v>
      </c>
      <c r="C33998">
        <v>22620</v>
      </c>
      <c r="D33998">
        <v>197636</v>
      </c>
      <c r="E33998" s="31">
        <v>16834</v>
      </c>
      <c r="F33998">
        <v>69</v>
      </c>
      <c r="G33998" s="31">
        <v>5717</v>
      </c>
      <c r="H33998" s="31">
        <v>4</v>
      </c>
    </row>
    <row r="33999" spans="1:8">
      <c r="A33999" s="32">
        <v>44631</v>
      </c>
      <c r="B33999" s="1" t="s">
        <v>26</v>
      </c>
      <c r="C33999">
        <v>29172</v>
      </c>
      <c r="D33999">
        <v>309875</v>
      </c>
      <c r="E33999" s="31">
        <v>25448</v>
      </c>
      <c r="F33999">
        <v>178</v>
      </c>
      <c r="G33999" s="31">
        <v>3527</v>
      </c>
      <c r="H33999" s="31">
        <v>1</v>
      </c>
    </row>
    <row r="34000" spans="1:8">
      <c r="A34000" s="32">
        <v>44631</v>
      </c>
      <c r="B34000" s="1" t="s">
        <v>27</v>
      </c>
      <c r="C34000">
        <v>16757</v>
      </c>
      <c r="D34000">
        <v>238307</v>
      </c>
      <c r="E34000" s="31">
        <v>14375</v>
      </c>
      <c r="F34000">
        <v>41</v>
      </c>
      <c r="G34000" s="31">
        <v>2341</v>
      </c>
      <c r="H34000" s="31">
        <v>1</v>
      </c>
    </row>
    <row r="34001" spans="1:8">
      <c r="A34001" s="32">
        <v>44631</v>
      </c>
      <c r="B34001" s="1" t="s">
        <v>28</v>
      </c>
      <c r="C34001">
        <v>19074</v>
      </c>
      <c r="D34001">
        <v>207892</v>
      </c>
      <c r="E34001" s="31">
        <v>17282</v>
      </c>
      <c r="F34001">
        <v>58</v>
      </c>
      <c r="G34001" s="31">
        <v>1746</v>
      </c>
      <c r="H34001" s="31">
        <v>1</v>
      </c>
    </row>
    <row r="34002" spans="1:8">
      <c r="A34002" s="32">
        <v>44631</v>
      </c>
      <c r="B34002" s="1" t="s">
        <v>29</v>
      </c>
      <c r="C34002">
        <v>34993</v>
      </c>
      <c r="D34002">
        <v>530239</v>
      </c>
      <c r="E34002" s="31">
        <v>31243</v>
      </c>
      <c r="F34002">
        <v>156</v>
      </c>
      <c r="G34002" s="31">
        <v>3344</v>
      </c>
      <c r="H34002" s="31">
        <v>3</v>
      </c>
    </row>
    <row r="34003" spans="1:8">
      <c r="A34003" s="32">
        <v>44631</v>
      </c>
      <c r="B34003" s="1" t="s">
        <v>30</v>
      </c>
      <c r="C34003">
        <v>59687</v>
      </c>
      <c r="D34003">
        <v>682387</v>
      </c>
      <c r="E34003" s="31">
        <v>53941</v>
      </c>
      <c r="F34003">
        <v>294</v>
      </c>
      <c r="G34003" s="31">
        <v>4852</v>
      </c>
      <c r="H34003" s="31">
        <v>5</v>
      </c>
    </row>
    <row r="34004" spans="1:8">
      <c r="A34004" s="32">
        <v>44631</v>
      </c>
      <c r="B34004" s="1" t="s">
        <v>31</v>
      </c>
      <c r="C34004">
        <v>102341</v>
      </c>
      <c r="D34004">
        <v>998670</v>
      </c>
      <c r="E34004" s="31">
        <v>90112</v>
      </c>
      <c r="F34004">
        <v>363</v>
      </c>
      <c r="G34004" s="31">
        <v>11140</v>
      </c>
      <c r="H34004" s="31">
        <v>3</v>
      </c>
    </row>
    <row r="34005" spans="1:8">
      <c r="A34005" s="32">
        <v>44631</v>
      </c>
      <c r="B34005" s="1" t="s">
        <v>32</v>
      </c>
      <c r="C34005">
        <v>359533</v>
      </c>
      <c r="D34005">
        <v>2174937</v>
      </c>
      <c r="E34005" s="31">
        <v>325294</v>
      </c>
      <c r="F34005">
        <v>1796</v>
      </c>
      <c r="G34005" s="31">
        <v>32443</v>
      </c>
      <c r="H34005" s="31">
        <v>40</v>
      </c>
    </row>
    <row r="34006" spans="1:8">
      <c r="A34006" s="32">
        <v>44631</v>
      </c>
      <c r="B34006" s="1" t="s">
        <v>33</v>
      </c>
      <c r="C34006">
        <v>47043</v>
      </c>
      <c r="D34006">
        <v>395473</v>
      </c>
      <c r="E34006" s="31">
        <v>43478</v>
      </c>
      <c r="F34006">
        <v>257</v>
      </c>
      <c r="G34006" s="31">
        <v>4629</v>
      </c>
      <c r="H34006" s="31">
        <v>7</v>
      </c>
    </row>
    <row r="34007" spans="1:8">
      <c r="A34007" s="32">
        <v>44631</v>
      </c>
      <c r="B34007" s="1" t="s">
        <v>34</v>
      </c>
      <c r="C34007">
        <v>57674</v>
      </c>
      <c r="D34007">
        <v>474186</v>
      </c>
      <c r="E34007" s="31">
        <v>49985</v>
      </c>
      <c r="F34007">
        <v>165</v>
      </c>
      <c r="G34007" s="31">
        <v>7524</v>
      </c>
      <c r="H34007" s="31">
        <v>3</v>
      </c>
    </row>
    <row r="34008" spans="1:8">
      <c r="A34008" s="32">
        <v>44631</v>
      </c>
      <c r="B34008" s="1" t="s">
        <v>35</v>
      </c>
      <c r="C34008">
        <v>138122</v>
      </c>
      <c r="D34008">
        <v>681376</v>
      </c>
      <c r="E34008" s="31">
        <v>125025</v>
      </c>
      <c r="F34008">
        <v>524</v>
      </c>
      <c r="G34008" s="31">
        <v>11423</v>
      </c>
      <c r="H34008" s="31">
        <v>54</v>
      </c>
    </row>
    <row r="34009" spans="1:8">
      <c r="A34009" s="32">
        <v>44631</v>
      </c>
      <c r="B34009" s="1" t="s">
        <v>36</v>
      </c>
      <c r="C34009">
        <v>719240</v>
      </c>
      <c r="D34009">
        <v>5846206</v>
      </c>
      <c r="E34009" s="31">
        <v>646248</v>
      </c>
      <c r="F34009">
        <v>4271</v>
      </c>
      <c r="G34009" s="31">
        <v>68652</v>
      </c>
      <c r="H34009" s="31">
        <v>700</v>
      </c>
    </row>
    <row r="34010" spans="1:8">
      <c r="A34010" s="32">
        <v>44631</v>
      </c>
      <c r="B34010" s="1" t="s">
        <v>37</v>
      </c>
      <c r="C34010">
        <v>292572</v>
      </c>
      <c r="D34010">
        <v>1282062</v>
      </c>
      <c r="E34010" s="31">
        <v>264297</v>
      </c>
      <c r="F34010">
        <v>1959</v>
      </c>
      <c r="G34010" s="31">
        <v>26320</v>
      </c>
      <c r="H34010" s="31">
        <v>27</v>
      </c>
    </row>
    <row r="34011" spans="1:8">
      <c r="A34011" s="32">
        <v>44631</v>
      </c>
      <c r="B34011" s="1" t="s">
        <v>38</v>
      </c>
      <c r="C34011">
        <v>65405</v>
      </c>
      <c r="D34011">
        <v>420243</v>
      </c>
      <c r="E34011" s="31">
        <v>52275</v>
      </c>
      <c r="F34011">
        <v>310</v>
      </c>
      <c r="G34011" s="31">
        <v>12820</v>
      </c>
      <c r="H34011" s="31">
        <v>20</v>
      </c>
    </row>
    <row r="34012" spans="1:8">
      <c r="A34012" s="32">
        <v>44631</v>
      </c>
      <c r="B34012" s="1" t="s">
        <v>39</v>
      </c>
      <c r="C34012">
        <v>25055</v>
      </c>
      <c r="D34012">
        <v>125807</v>
      </c>
      <c r="E34012" s="31">
        <v>23761</v>
      </c>
      <c r="F34012">
        <v>106</v>
      </c>
      <c r="G34012" s="31">
        <v>1031</v>
      </c>
      <c r="H34012" s="31">
        <v>4</v>
      </c>
    </row>
    <row r="34013" spans="1:8">
      <c r="A34013" s="32">
        <v>44631</v>
      </c>
      <c r="B34013" s="1" t="s">
        <v>40</v>
      </c>
      <c r="C34013">
        <v>7675</v>
      </c>
      <c r="D34013">
        <v>274722</v>
      </c>
      <c r="E34013" s="31">
        <v>6754</v>
      </c>
      <c r="F34013">
        <v>10</v>
      </c>
      <c r="G34013" s="31">
        <v>817</v>
      </c>
      <c r="H34013" s="31">
        <v>0</v>
      </c>
    </row>
    <row r="34014" spans="1:8">
      <c r="A34014" s="32">
        <v>44631</v>
      </c>
      <c r="B34014" s="1" t="s">
        <v>41</v>
      </c>
      <c r="C34014">
        <v>7478</v>
      </c>
      <c r="D34014">
        <v>122915</v>
      </c>
      <c r="E34014" s="31">
        <v>6522</v>
      </c>
      <c r="F34014">
        <v>8</v>
      </c>
      <c r="G34014" s="31">
        <v>948</v>
      </c>
      <c r="H34014" s="31">
        <v>0</v>
      </c>
    </row>
    <row r="34015" spans="1:8">
      <c r="A34015" s="32">
        <v>44631</v>
      </c>
      <c r="B34015" s="1" t="s">
        <v>42</v>
      </c>
      <c r="C34015">
        <v>54703</v>
      </c>
      <c r="D34015">
        <v>449702</v>
      </c>
      <c r="E34015" s="31">
        <v>49083</v>
      </c>
      <c r="F34015">
        <v>213</v>
      </c>
      <c r="G34015" s="31">
        <v>4173</v>
      </c>
      <c r="H34015" s="31">
        <v>5</v>
      </c>
    </row>
    <row r="34016" spans="1:8">
      <c r="A34016" s="32">
        <v>44631</v>
      </c>
      <c r="B34016" s="1" t="s">
        <v>43</v>
      </c>
      <c r="C34016">
        <v>81089</v>
      </c>
      <c r="D34016">
        <v>1447855</v>
      </c>
      <c r="E34016" s="31">
        <v>71791</v>
      </c>
      <c r="F34016">
        <v>423</v>
      </c>
      <c r="G34016" s="31">
        <v>8875</v>
      </c>
      <c r="H34016" s="31">
        <v>7</v>
      </c>
    </row>
    <row r="34017" spans="1:8">
      <c r="A34017" s="32">
        <v>44631</v>
      </c>
      <c r="B34017" s="1" t="s">
        <v>44</v>
      </c>
      <c r="C34017">
        <v>24345</v>
      </c>
      <c r="D34017">
        <v>440054</v>
      </c>
      <c r="E34017" s="31">
        <v>21304</v>
      </c>
      <c r="F34017">
        <v>149</v>
      </c>
      <c r="G34017" s="31">
        <v>2892</v>
      </c>
      <c r="H34017" s="31">
        <v>4</v>
      </c>
    </row>
    <row r="34018" spans="1:8">
      <c r="A34018" s="32">
        <v>44631</v>
      </c>
      <c r="B34018" s="1" t="s">
        <v>45</v>
      </c>
      <c r="C34018">
        <v>13452</v>
      </c>
      <c r="D34018">
        <v>165785</v>
      </c>
      <c r="E34018" s="31">
        <v>11701</v>
      </c>
      <c r="F34018">
        <v>77</v>
      </c>
      <c r="G34018" s="31">
        <v>1677</v>
      </c>
      <c r="H34018" s="31">
        <v>4</v>
      </c>
    </row>
    <row r="34019" spans="1:8">
      <c r="A34019" s="32">
        <v>44631</v>
      </c>
      <c r="B34019" s="1" t="s">
        <v>46</v>
      </c>
      <c r="C34019">
        <v>22955</v>
      </c>
      <c r="D34019">
        <v>208329</v>
      </c>
      <c r="E34019" s="31">
        <v>19591</v>
      </c>
      <c r="F34019">
        <v>87</v>
      </c>
      <c r="G34019" s="31">
        <v>3277</v>
      </c>
      <c r="H34019" s="31">
        <v>7</v>
      </c>
    </row>
    <row r="34020" spans="1:8">
      <c r="A34020" s="32">
        <v>44631</v>
      </c>
      <c r="B34020" s="1" t="s">
        <v>47</v>
      </c>
      <c r="C34020">
        <v>20013</v>
      </c>
      <c r="D34020">
        <v>272082</v>
      </c>
      <c r="E34020" s="31">
        <v>17461</v>
      </c>
      <c r="F34020">
        <v>122</v>
      </c>
      <c r="G34020" s="31">
        <v>2430</v>
      </c>
      <c r="H34020" s="31">
        <v>4</v>
      </c>
    </row>
    <row r="34021" spans="1:8">
      <c r="A34021" s="32">
        <v>44631</v>
      </c>
      <c r="B34021" s="1" t="s">
        <v>48</v>
      </c>
      <c r="C34021">
        <v>14138</v>
      </c>
      <c r="D34021">
        <v>191345</v>
      </c>
      <c r="E34021" s="31">
        <v>12182</v>
      </c>
      <c r="F34021">
        <v>90</v>
      </c>
      <c r="G34021" s="31">
        <v>1866</v>
      </c>
      <c r="H34021" s="31">
        <v>2</v>
      </c>
    </row>
    <row r="34022" spans="1:8">
      <c r="A34022" s="32">
        <v>44631</v>
      </c>
      <c r="B34022" s="1" t="s">
        <v>49</v>
      </c>
      <c r="C34022">
        <v>262308</v>
      </c>
      <c r="D34022">
        <v>2093808</v>
      </c>
      <c r="E34022" s="31">
        <v>225384</v>
      </c>
      <c r="F34022">
        <v>1040</v>
      </c>
      <c r="G34022" s="31">
        <v>29787</v>
      </c>
      <c r="H34022" s="31">
        <v>13</v>
      </c>
    </row>
    <row r="34023" spans="1:8">
      <c r="A34023" s="32">
        <v>44631</v>
      </c>
      <c r="B34023" s="1" t="s">
        <v>50</v>
      </c>
      <c r="C34023">
        <v>26842</v>
      </c>
      <c r="D34023">
        <v>199328</v>
      </c>
      <c r="E34023" s="31">
        <v>21001</v>
      </c>
      <c r="F34023">
        <v>69</v>
      </c>
      <c r="G34023" s="31">
        <v>2942</v>
      </c>
      <c r="H34023" s="31">
        <v>1</v>
      </c>
    </row>
    <row r="34024" spans="1:8">
      <c r="A34024" s="32">
        <v>44631</v>
      </c>
      <c r="B34024" s="1" t="s">
        <v>51</v>
      </c>
      <c r="C34024">
        <v>28556</v>
      </c>
      <c r="D34024">
        <v>289673</v>
      </c>
      <c r="E34024" s="31">
        <v>25916</v>
      </c>
      <c r="F34024">
        <v>112</v>
      </c>
      <c r="G34024" s="31">
        <v>3775</v>
      </c>
      <c r="H34024" s="31">
        <v>2</v>
      </c>
    </row>
    <row r="34025" spans="1:8">
      <c r="A34025" s="32">
        <v>44631</v>
      </c>
      <c r="B34025" s="1" t="s">
        <v>52</v>
      </c>
      <c r="C34025">
        <v>55758</v>
      </c>
      <c r="D34025">
        <v>210829</v>
      </c>
      <c r="E34025" s="31">
        <v>50040</v>
      </c>
      <c r="F34025">
        <v>255</v>
      </c>
      <c r="G34025" s="31">
        <v>5463</v>
      </c>
      <c r="H34025" s="31">
        <v>10</v>
      </c>
    </row>
    <row r="34026" spans="1:8">
      <c r="A34026" s="32">
        <v>44631</v>
      </c>
      <c r="B34026" s="1" t="s">
        <v>53</v>
      </c>
      <c r="C34026">
        <v>27152</v>
      </c>
      <c r="D34026">
        <v>446269</v>
      </c>
      <c r="E34026" s="31">
        <v>24650</v>
      </c>
      <c r="F34026">
        <v>113</v>
      </c>
      <c r="G34026" s="31">
        <v>2389</v>
      </c>
      <c r="H34026" s="31">
        <v>2</v>
      </c>
    </row>
    <row r="34027" spans="1:8">
      <c r="A34027" s="32">
        <v>44631</v>
      </c>
      <c r="B34027" s="1" t="s">
        <v>54</v>
      </c>
      <c r="C34027">
        <v>21011</v>
      </c>
      <c r="D34027">
        <v>139151</v>
      </c>
      <c r="E34027" s="31">
        <v>19003</v>
      </c>
      <c r="F34027">
        <v>104</v>
      </c>
      <c r="G34027" s="31">
        <v>1971</v>
      </c>
      <c r="H34027" s="31">
        <v>0</v>
      </c>
    </row>
    <row r="34028" spans="1:8">
      <c r="A34028" s="32">
        <v>44631</v>
      </c>
      <c r="B34028" s="1" t="s">
        <v>55</v>
      </c>
      <c r="C34028">
        <v>35362</v>
      </c>
      <c r="D34028">
        <v>279477</v>
      </c>
      <c r="E34028" s="31">
        <v>31868</v>
      </c>
      <c r="F34028">
        <v>143</v>
      </c>
      <c r="G34028" s="31">
        <v>3014</v>
      </c>
      <c r="H34028" s="31">
        <v>1</v>
      </c>
    </row>
    <row r="34029" spans="1:8">
      <c r="A34029" s="32">
        <v>44631</v>
      </c>
      <c r="B34029" s="1" t="s">
        <v>56</v>
      </c>
      <c r="C34029">
        <v>108054</v>
      </c>
      <c r="D34029">
        <v>618686</v>
      </c>
      <c r="E34029" s="31">
        <v>101619</v>
      </c>
      <c r="F34029">
        <v>430</v>
      </c>
      <c r="G34029" s="31">
        <v>6011</v>
      </c>
      <c r="H34029" s="31">
        <v>15</v>
      </c>
    </row>
    <row r="34030" spans="1:8">
      <c r="A34030" s="32">
        <v>44632</v>
      </c>
      <c r="B34030" s="1" t="s">
        <v>7</v>
      </c>
      <c r="C34030">
        <v>193611</v>
      </c>
      <c r="D34030">
        <v>1736577</v>
      </c>
      <c r="E34030" s="31">
        <v>172765</v>
      </c>
      <c r="F34030">
        <v>1860</v>
      </c>
      <c r="G34030" s="31">
        <v>18949</v>
      </c>
      <c r="H34030" s="31">
        <v>5</v>
      </c>
    </row>
    <row r="34031" spans="1:8">
      <c r="A34031" s="32">
        <v>44632</v>
      </c>
      <c r="B34031" s="1" t="s">
        <v>11</v>
      </c>
      <c r="C34031">
        <v>26842</v>
      </c>
      <c r="D34031">
        <v>176453</v>
      </c>
      <c r="E34031" s="31">
        <v>22804</v>
      </c>
      <c r="F34031">
        <v>75</v>
      </c>
      <c r="G34031" s="31">
        <v>3963</v>
      </c>
      <c r="H34031" s="31">
        <v>0</v>
      </c>
    </row>
    <row r="34032" spans="1:8">
      <c r="A34032" s="32">
        <v>44632</v>
      </c>
      <c r="B34032" s="1" t="s">
        <v>12</v>
      </c>
      <c r="C34032">
        <v>13940</v>
      </c>
      <c r="D34032">
        <v>197952</v>
      </c>
      <c r="E34032" s="31">
        <v>11103</v>
      </c>
      <c r="F34032">
        <v>65</v>
      </c>
      <c r="G34032" s="31">
        <v>2772</v>
      </c>
      <c r="H34032" s="31">
        <v>1</v>
      </c>
    </row>
    <row r="34033" spans="1:8">
      <c r="A34033" s="32">
        <v>44632</v>
      </c>
      <c r="B34033" s="1" t="s">
        <v>13</v>
      </c>
      <c r="C34033">
        <v>48271</v>
      </c>
      <c r="D34033">
        <v>419568</v>
      </c>
      <c r="E34033" s="31">
        <v>41299</v>
      </c>
      <c r="F34033">
        <v>158</v>
      </c>
      <c r="G34033" s="31">
        <v>6046</v>
      </c>
      <c r="H34033" s="31">
        <v>9</v>
      </c>
    </row>
    <row r="34034" spans="1:8">
      <c r="A34034" s="32">
        <v>44632</v>
      </c>
      <c r="B34034" s="1" t="s">
        <v>14</v>
      </c>
      <c r="C34034">
        <v>12126</v>
      </c>
      <c r="D34034">
        <v>46238</v>
      </c>
      <c r="E34034" s="31">
        <v>10232</v>
      </c>
      <c r="F34034">
        <v>41</v>
      </c>
      <c r="G34034" s="31">
        <v>1853</v>
      </c>
      <c r="H34034" s="31">
        <v>0</v>
      </c>
    </row>
    <row r="34035" spans="1:8">
      <c r="A34035" s="32">
        <v>44632</v>
      </c>
      <c r="B34035" s="1" t="s">
        <v>15</v>
      </c>
      <c r="C34035">
        <v>14237</v>
      </c>
      <c r="D34035">
        <v>160819</v>
      </c>
      <c r="E34035" s="31">
        <v>12005</v>
      </c>
      <c r="F34035">
        <v>75</v>
      </c>
      <c r="G34035" s="31">
        <v>2157</v>
      </c>
      <c r="H34035" s="31">
        <v>1</v>
      </c>
    </row>
    <row r="34036" spans="1:8">
      <c r="A34036" s="32">
        <v>44632</v>
      </c>
      <c r="B34036" s="1" t="s">
        <v>16</v>
      </c>
      <c r="C34036">
        <v>28811</v>
      </c>
      <c r="D34036">
        <v>634721</v>
      </c>
      <c r="E34036" s="31">
        <v>24926</v>
      </c>
      <c r="F34036">
        <v>189</v>
      </c>
      <c r="G34036" s="31">
        <v>3696</v>
      </c>
      <c r="H34036" s="31">
        <v>4</v>
      </c>
    </row>
    <row r="34037" spans="1:8">
      <c r="A34037" s="32">
        <v>44632</v>
      </c>
      <c r="B34037" s="1" t="s">
        <v>17</v>
      </c>
      <c r="C34037">
        <v>90164</v>
      </c>
      <c r="D34037">
        <v>44315</v>
      </c>
      <c r="E34037" s="31">
        <v>80248</v>
      </c>
      <c r="F34037">
        <v>337</v>
      </c>
      <c r="G34037" s="31">
        <v>9579</v>
      </c>
      <c r="H34037" s="31">
        <v>15</v>
      </c>
    </row>
    <row r="34038" spans="1:8">
      <c r="A34038" s="32">
        <v>44632</v>
      </c>
      <c r="B34038" s="1" t="s">
        <v>18</v>
      </c>
      <c r="C34038">
        <v>52311</v>
      </c>
      <c r="D34038">
        <v>639410</v>
      </c>
      <c r="E34038" s="31">
        <v>46129</v>
      </c>
      <c r="F34038">
        <v>225</v>
      </c>
      <c r="G34038" s="31">
        <v>5957</v>
      </c>
      <c r="H34038" s="31">
        <v>3</v>
      </c>
    </row>
    <row r="34039" spans="1:8">
      <c r="A34039" s="32">
        <v>44632</v>
      </c>
      <c r="B34039" s="1" t="s">
        <v>19</v>
      </c>
      <c r="C34039">
        <v>59308</v>
      </c>
      <c r="D34039">
        <v>506486</v>
      </c>
      <c r="E34039" s="31">
        <v>53586</v>
      </c>
      <c r="F34039">
        <v>269</v>
      </c>
      <c r="G34039" s="31">
        <v>5453</v>
      </c>
      <c r="H34039" s="31">
        <v>5</v>
      </c>
    </row>
    <row r="34040" spans="1:8">
      <c r="A34040" s="32">
        <v>44632</v>
      </c>
      <c r="B34040" s="1" t="s">
        <v>20</v>
      </c>
      <c r="C34040">
        <v>363110</v>
      </c>
      <c r="D34040">
        <v>2300813</v>
      </c>
      <c r="E34040" s="31">
        <v>331774</v>
      </c>
      <c r="F34040">
        <v>1245</v>
      </c>
      <c r="G34040" s="31">
        <v>30091</v>
      </c>
      <c r="H34040" s="31">
        <v>48</v>
      </c>
    </row>
    <row r="34041" spans="1:8">
      <c r="A34041" s="32">
        <v>44632</v>
      </c>
      <c r="B34041" s="1" t="s">
        <v>21</v>
      </c>
      <c r="C34041">
        <v>309180</v>
      </c>
      <c r="D34041">
        <v>1702435</v>
      </c>
      <c r="E34041" s="31">
        <v>281229</v>
      </c>
      <c r="F34041">
        <v>1505</v>
      </c>
      <c r="G34041" s="31">
        <v>23477</v>
      </c>
      <c r="H34041" s="31">
        <v>19</v>
      </c>
    </row>
    <row r="34042" spans="1:8">
      <c r="A34042" s="32">
        <v>44632</v>
      </c>
      <c r="B34042" s="1" t="s">
        <v>22</v>
      </c>
      <c r="C34042">
        <v>1114227</v>
      </c>
      <c r="D34042">
        <v>5688564</v>
      </c>
      <c r="E34042" s="31">
        <v>978427</v>
      </c>
      <c r="F34042">
        <v>3937</v>
      </c>
      <c r="G34042" s="31">
        <v>131863</v>
      </c>
      <c r="H34042" s="31">
        <v>62</v>
      </c>
    </row>
    <row r="34043" spans="1:8">
      <c r="A34043" s="32">
        <v>44632</v>
      </c>
      <c r="B34043" s="1" t="s">
        <v>23</v>
      </c>
      <c r="C34043">
        <v>521558</v>
      </c>
      <c r="D34043">
        <v>2180686</v>
      </c>
      <c r="E34043" s="31">
        <v>476497</v>
      </c>
      <c r="F34043">
        <v>1875</v>
      </c>
      <c r="G34043" s="31">
        <v>43186</v>
      </c>
      <c r="H34043" s="31">
        <v>78</v>
      </c>
    </row>
    <row r="34044" spans="1:8">
      <c r="A34044" s="32">
        <v>44632</v>
      </c>
      <c r="B34044" s="1" t="s">
        <v>24</v>
      </c>
      <c r="C34044">
        <v>33853</v>
      </c>
      <c r="D34044">
        <v>484623</v>
      </c>
      <c r="E34044" s="31">
        <v>30701</v>
      </c>
      <c r="F34044">
        <v>85</v>
      </c>
      <c r="G34044" s="31">
        <v>3067</v>
      </c>
      <c r="H34044" s="31">
        <v>3</v>
      </c>
    </row>
    <row r="34045" spans="1:8">
      <c r="A34045" s="32">
        <v>44632</v>
      </c>
      <c r="B34045" s="1" t="s">
        <v>25</v>
      </c>
      <c r="C34045">
        <v>23005</v>
      </c>
      <c r="D34045">
        <v>197636</v>
      </c>
      <c r="E34045" s="31">
        <v>17373</v>
      </c>
      <c r="F34045">
        <v>70</v>
      </c>
      <c r="G34045" s="31">
        <v>5562</v>
      </c>
      <c r="H34045" s="31">
        <v>1</v>
      </c>
    </row>
    <row r="34046" spans="1:8">
      <c r="A34046" s="32">
        <v>44632</v>
      </c>
      <c r="B34046" s="1" t="s">
        <v>26</v>
      </c>
      <c r="C34046">
        <v>29530</v>
      </c>
      <c r="D34046">
        <v>313641</v>
      </c>
      <c r="E34046" s="31">
        <v>25909</v>
      </c>
      <c r="F34046">
        <v>178</v>
      </c>
      <c r="G34046" s="31">
        <v>3420</v>
      </c>
      <c r="H34046" s="31">
        <v>4</v>
      </c>
    </row>
    <row r="34047" spans="1:8">
      <c r="A34047" s="32">
        <v>44632</v>
      </c>
      <c r="B34047" s="1" t="s">
        <v>27</v>
      </c>
      <c r="C34047">
        <v>17149</v>
      </c>
      <c r="D34047">
        <v>239605</v>
      </c>
      <c r="E34047" s="31">
        <v>14817</v>
      </c>
      <c r="F34047">
        <v>41</v>
      </c>
      <c r="G34047" s="31">
        <v>2291</v>
      </c>
      <c r="H34047" s="31">
        <v>1</v>
      </c>
    </row>
    <row r="34048" spans="1:8">
      <c r="A34048" s="32">
        <v>44632</v>
      </c>
      <c r="B34048" s="1" t="s">
        <v>28</v>
      </c>
      <c r="C34048">
        <v>19074</v>
      </c>
      <c r="D34048">
        <v>207892</v>
      </c>
      <c r="E34048" s="31">
        <v>17282</v>
      </c>
      <c r="F34048">
        <v>58</v>
      </c>
      <c r="G34048" s="31">
        <v>1746</v>
      </c>
      <c r="H34048" s="31">
        <v>1</v>
      </c>
    </row>
    <row r="34049" spans="1:8">
      <c r="A34049" s="32">
        <v>44632</v>
      </c>
      <c r="B34049" s="1" t="s">
        <v>29</v>
      </c>
      <c r="C34049">
        <v>35382</v>
      </c>
      <c r="D34049">
        <v>530239</v>
      </c>
      <c r="E34049" s="31">
        <v>31508</v>
      </c>
      <c r="F34049">
        <v>156</v>
      </c>
      <c r="G34049" s="31">
        <v>3398</v>
      </c>
      <c r="H34049" s="31">
        <v>1</v>
      </c>
    </row>
    <row r="34050" spans="1:8">
      <c r="A34050" s="32">
        <v>44632</v>
      </c>
      <c r="B34050" s="1" t="s">
        <v>30</v>
      </c>
      <c r="C34050">
        <v>60222</v>
      </c>
      <c r="D34050">
        <v>685656</v>
      </c>
      <c r="E34050" s="31">
        <v>54584</v>
      </c>
      <c r="F34050">
        <v>294</v>
      </c>
      <c r="G34050" s="31">
        <v>4809</v>
      </c>
      <c r="H34050" s="31">
        <v>5</v>
      </c>
    </row>
    <row r="34051" spans="1:8">
      <c r="A34051" s="32">
        <v>44632</v>
      </c>
      <c r="B34051" s="1" t="s">
        <v>31</v>
      </c>
      <c r="C34051">
        <v>103513</v>
      </c>
      <c r="D34051">
        <v>998670</v>
      </c>
      <c r="E34051" s="31">
        <v>90112</v>
      </c>
      <c r="F34051">
        <v>365</v>
      </c>
      <c r="G34051" s="31">
        <v>11589</v>
      </c>
      <c r="H34051" s="31">
        <v>5</v>
      </c>
    </row>
    <row r="34052" spans="1:8">
      <c r="A34052" s="32">
        <v>44632</v>
      </c>
      <c r="B34052" s="1" t="s">
        <v>32</v>
      </c>
      <c r="C34052">
        <v>362634</v>
      </c>
      <c r="D34052">
        <v>2174937</v>
      </c>
      <c r="E34052" s="31">
        <v>329418</v>
      </c>
      <c r="F34052">
        <v>1823</v>
      </c>
      <c r="G34052" s="31">
        <v>31393</v>
      </c>
      <c r="H34052" s="31">
        <v>32</v>
      </c>
    </row>
    <row r="34053" spans="1:8">
      <c r="A34053" s="32">
        <v>44632</v>
      </c>
      <c r="B34053" s="1" t="s">
        <v>33</v>
      </c>
      <c r="C34053">
        <v>47476</v>
      </c>
      <c r="D34053">
        <v>395473</v>
      </c>
      <c r="E34053" s="31">
        <v>44113</v>
      </c>
      <c r="F34053">
        <v>259</v>
      </c>
      <c r="G34053" s="31">
        <v>4445</v>
      </c>
      <c r="H34053" s="31">
        <v>8</v>
      </c>
    </row>
    <row r="34054" spans="1:8">
      <c r="A34054" s="32">
        <v>44632</v>
      </c>
      <c r="B34054" s="1" t="s">
        <v>34</v>
      </c>
      <c r="C34054">
        <v>58472</v>
      </c>
      <c r="D34054">
        <v>482669</v>
      </c>
      <c r="E34054" s="31">
        <v>51099</v>
      </c>
      <c r="F34054">
        <v>165</v>
      </c>
      <c r="G34054" s="31">
        <v>7208</v>
      </c>
      <c r="H34054" s="31">
        <v>3</v>
      </c>
    </row>
    <row r="34055" spans="1:8">
      <c r="A34055" s="32">
        <v>44632</v>
      </c>
      <c r="B34055" s="1" t="s">
        <v>35</v>
      </c>
      <c r="C34055">
        <v>139287</v>
      </c>
      <c r="D34055">
        <v>684146</v>
      </c>
      <c r="E34055" s="31">
        <v>125763</v>
      </c>
      <c r="F34055">
        <v>530</v>
      </c>
      <c r="G34055" s="31">
        <v>11835</v>
      </c>
      <c r="H34055" s="31">
        <v>46</v>
      </c>
    </row>
    <row r="34056" spans="1:8">
      <c r="A34056" s="32">
        <v>44632</v>
      </c>
      <c r="B34056" s="1" t="s">
        <v>36</v>
      </c>
      <c r="C34056">
        <v>724813</v>
      </c>
      <c r="D34056">
        <v>5869711</v>
      </c>
      <c r="E34056" s="31">
        <v>652934</v>
      </c>
      <c r="F34056">
        <v>4284</v>
      </c>
      <c r="G34056" s="31">
        <v>67530</v>
      </c>
      <c r="H34056" s="31">
        <v>698</v>
      </c>
    </row>
    <row r="34057" spans="1:8">
      <c r="A34057" s="32">
        <v>44632</v>
      </c>
      <c r="B34057" s="1" t="s">
        <v>37</v>
      </c>
      <c r="C34057">
        <v>295435</v>
      </c>
      <c r="D34057">
        <v>1286669</v>
      </c>
      <c r="E34057" s="31">
        <v>267219</v>
      </c>
      <c r="F34057">
        <v>1976</v>
      </c>
      <c r="G34057" s="31">
        <v>26240</v>
      </c>
      <c r="H34057" s="31">
        <v>23</v>
      </c>
    </row>
    <row r="34058" spans="1:8">
      <c r="A34058" s="32">
        <v>44632</v>
      </c>
      <c r="B34058" s="1" t="s">
        <v>38</v>
      </c>
      <c r="C34058">
        <v>66161</v>
      </c>
      <c r="D34058">
        <v>420243</v>
      </c>
      <c r="E34058" s="31">
        <v>53064</v>
      </c>
      <c r="F34058">
        <v>317</v>
      </c>
      <c r="G34058" s="31">
        <v>12780</v>
      </c>
      <c r="H34058" s="31">
        <v>17</v>
      </c>
    </row>
    <row r="34059" spans="1:8">
      <c r="A34059" s="32">
        <v>44632</v>
      </c>
      <c r="B34059" s="1" t="s">
        <v>39</v>
      </c>
      <c r="C34059">
        <v>25217</v>
      </c>
      <c r="D34059">
        <v>126450</v>
      </c>
      <c r="E34059" s="31">
        <v>23987</v>
      </c>
      <c r="F34059">
        <v>106</v>
      </c>
      <c r="G34059" s="31">
        <v>967</v>
      </c>
      <c r="H34059" s="31">
        <v>4</v>
      </c>
    </row>
    <row r="34060" spans="1:8">
      <c r="A34060" s="32">
        <v>44632</v>
      </c>
      <c r="B34060" s="1" t="s">
        <v>40</v>
      </c>
      <c r="C34060">
        <v>7735</v>
      </c>
      <c r="D34060">
        <v>276351</v>
      </c>
      <c r="E34060" s="31">
        <v>6847</v>
      </c>
      <c r="F34060">
        <v>10</v>
      </c>
      <c r="G34060" s="31">
        <v>784</v>
      </c>
      <c r="H34060" s="31">
        <v>0</v>
      </c>
    </row>
    <row r="34061" spans="1:8">
      <c r="A34061" s="32">
        <v>44632</v>
      </c>
      <c r="B34061" s="1" t="s">
        <v>41</v>
      </c>
      <c r="C34061">
        <v>7586</v>
      </c>
      <c r="D34061">
        <v>122915</v>
      </c>
      <c r="E34061" s="31">
        <v>6631</v>
      </c>
      <c r="F34061">
        <v>8</v>
      </c>
      <c r="G34061" s="31">
        <v>947</v>
      </c>
      <c r="H34061" s="31">
        <v>0</v>
      </c>
    </row>
    <row r="34062" spans="1:8">
      <c r="A34062" s="32">
        <v>44632</v>
      </c>
      <c r="B34062" s="1" t="s">
        <v>42</v>
      </c>
      <c r="C34062">
        <v>55241</v>
      </c>
      <c r="D34062">
        <v>449702</v>
      </c>
      <c r="E34062" s="31">
        <v>49083</v>
      </c>
      <c r="F34062">
        <v>214</v>
      </c>
      <c r="G34062" s="31">
        <v>4173</v>
      </c>
      <c r="H34062" s="31">
        <v>5</v>
      </c>
    </row>
    <row r="34063" spans="1:8">
      <c r="A34063" s="32">
        <v>44632</v>
      </c>
      <c r="B34063" s="1" t="s">
        <v>43</v>
      </c>
      <c r="C34063">
        <v>81804</v>
      </c>
      <c r="D34063">
        <v>1447855</v>
      </c>
      <c r="E34063" s="31">
        <v>72614</v>
      </c>
      <c r="F34063">
        <v>423</v>
      </c>
      <c r="G34063" s="31">
        <v>8767</v>
      </c>
      <c r="H34063" s="31">
        <v>6</v>
      </c>
    </row>
    <row r="34064" spans="1:8">
      <c r="A34064" s="32">
        <v>44632</v>
      </c>
      <c r="B34064" s="1" t="s">
        <v>44</v>
      </c>
      <c r="C34064">
        <v>24648</v>
      </c>
      <c r="D34064">
        <v>440054</v>
      </c>
      <c r="E34064" s="31">
        <v>21648</v>
      </c>
      <c r="F34064">
        <v>149</v>
      </c>
      <c r="G34064" s="31">
        <v>2851</v>
      </c>
      <c r="H34064" s="31">
        <v>2</v>
      </c>
    </row>
    <row r="34065" spans="1:8">
      <c r="A34065" s="32">
        <v>44632</v>
      </c>
      <c r="B34065" s="1" t="s">
        <v>45</v>
      </c>
      <c r="C34065">
        <v>13665</v>
      </c>
      <c r="D34065">
        <v>166332</v>
      </c>
      <c r="E34065" s="31">
        <v>11973</v>
      </c>
      <c r="F34065">
        <v>78</v>
      </c>
      <c r="G34065" s="31">
        <v>1616</v>
      </c>
      <c r="H34065" s="31">
        <v>3</v>
      </c>
    </row>
    <row r="34066" spans="1:8">
      <c r="A34066" s="32">
        <v>44632</v>
      </c>
      <c r="B34066" s="1" t="s">
        <v>46</v>
      </c>
      <c r="C34066">
        <v>23386</v>
      </c>
      <c r="D34066">
        <v>209782</v>
      </c>
      <c r="E34066" s="31">
        <v>20022</v>
      </c>
      <c r="F34066">
        <v>87</v>
      </c>
      <c r="G34066" s="31">
        <v>3277</v>
      </c>
      <c r="H34066" s="31">
        <v>7</v>
      </c>
    </row>
    <row r="34067" spans="1:8">
      <c r="A34067" s="32">
        <v>44632</v>
      </c>
      <c r="B34067" s="1" t="s">
        <v>47</v>
      </c>
      <c r="C34067">
        <v>20315</v>
      </c>
      <c r="D34067">
        <v>272744</v>
      </c>
      <c r="E34067" s="31">
        <v>17750</v>
      </c>
      <c r="F34067">
        <v>123</v>
      </c>
      <c r="G34067" s="31">
        <v>2442</v>
      </c>
      <c r="H34067" s="31">
        <v>4</v>
      </c>
    </row>
    <row r="34068" spans="1:8">
      <c r="A34068" s="32">
        <v>44632</v>
      </c>
      <c r="B34068" s="1" t="s">
        <v>48</v>
      </c>
      <c r="C34068">
        <v>14302</v>
      </c>
      <c r="D34068">
        <v>191647</v>
      </c>
      <c r="E34068" s="31">
        <v>12378</v>
      </c>
      <c r="F34068">
        <v>91</v>
      </c>
      <c r="G34068" s="31">
        <v>1833</v>
      </c>
      <c r="H34068" s="31">
        <v>2</v>
      </c>
    </row>
    <row r="34069" spans="1:8">
      <c r="A34069" s="32">
        <v>44632</v>
      </c>
      <c r="B34069" s="1" t="s">
        <v>49</v>
      </c>
      <c r="C34069">
        <v>264828</v>
      </c>
      <c r="D34069">
        <v>2102426</v>
      </c>
      <c r="E34069" s="31">
        <v>227368</v>
      </c>
      <c r="F34069">
        <v>1044</v>
      </c>
      <c r="G34069" s="31">
        <v>30404</v>
      </c>
      <c r="H34069" s="31">
        <v>13</v>
      </c>
    </row>
    <row r="34070" spans="1:8">
      <c r="A34070" s="32">
        <v>44632</v>
      </c>
      <c r="B34070" s="1" t="s">
        <v>50</v>
      </c>
      <c r="C34070">
        <v>27157</v>
      </c>
      <c r="D34070">
        <v>200481</v>
      </c>
      <c r="E34070" s="31">
        <v>21380</v>
      </c>
      <c r="F34070">
        <v>71</v>
      </c>
      <c r="G34070" s="31">
        <v>2897</v>
      </c>
      <c r="H34070" s="31">
        <v>1</v>
      </c>
    </row>
    <row r="34071" spans="1:8">
      <c r="A34071" s="32">
        <v>44632</v>
      </c>
      <c r="B34071" s="1" t="s">
        <v>51</v>
      </c>
      <c r="C34071">
        <v>28850</v>
      </c>
      <c r="D34071">
        <v>290431</v>
      </c>
      <c r="E34071" s="31">
        <v>26150</v>
      </c>
      <c r="F34071">
        <v>113</v>
      </c>
      <c r="G34071" s="31">
        <v>3850</v>
      </c>
      <c r="H34071" s="31">
        <v>2</v>
      </c>
    </row>
    <row r="34072" spans="1:8">
      <c r="A34072" s="32">
        <v>44632</v>
      </c>
      <c r="B34072" s="1" t="s">
        <v>52</v>
      </c>
      <c r="C34072">
        <v>56402</v>
      </c>
      <c r="D34072">
        <v>211858</v>
      </c>
      <c r="E34072" s="31">
        <v>50285</v>
      </c>
      <c r="F34072">
        <v>255</v>
      </c>
      <c r="G34072" s="31">
        <v>5862</v>
      </c>
      <c r="H34072" s="31">
        <v>12</v>
      </c>
    </row>
    <row r="34073" spans="1:8">
      <c r="A34073" s="32">
        <v>44632</v>
      </c>
      <c r="B34073" s="1" t="s">
        <v>53</v>
      </c>
      <c r="C34073">
        <v>27416</v>
      </c>
      <c r="D34073">
        <v>448182</v>
      </c>
      <c r="E34073" s="31">
        <v>24976</v>
      </c>
      <c r="F34073">
        <v>113</v>
      </c>
      <c r="G34073" s="31">
        <v>2327</v>
      </c>
      <c r="H34073" s="31">
        <v>2</v>
      </c>
    </row>
    <row r="34074" spans="1:8">
      <c r="A34074" s="32">
        <v>44632</v>
      </c>
      <c r="B34074" s="1" t="s">
        <v>54</v>
      </c>
      <c r="C34074">
        <v>21255</v>
      </c>
      <c r="D34074">
        <v>139678</v>
      </c>
      <c r="E34074" s="31">
        <v>19122</v>
      </c>
      <c r="F34074">
        <v>106</v>
      </c>
      <c r="G34074" s="31">
        <v>2096</v>
      </c>
      <c r="H34074" s="31">
        <v>0</v>
      </c>
    </row>
    <row r="34075" spans="1:8">
      <c r="A34075" s="32">
        <v>44632</v>
      </c>
      <c r="B34075" s="1" t="s">
        <v>55</v>
      </c>
      <c r="C34075">
        <v>35757</v>
      </c>
      <c r="D34075">
        <v>280876</v>
      </c>
      <c r="E34075" s="31">
        <v>32301</v>
      </c>
      <c r="F34075">
        <v>143</v>
      </c>
      <c r="G34075" s="31">
        <v>2918</v>
      </c>
      <c r="H34075" s="31">
        <v>1</v>
      </c>
    </row>
    <row r="34076" spans="1:8">
      <c r="A34076" s="32">
        <v>44632</v>
      </c>
      <c r="B34076" s="1" t="s">
        <v>56</v>
      </c>
      <c r="C34076">
        <v>108733</v>
      </c>
      <c r="D34076">
        <v>620885</v>
      </c>
      <c r="E34076" s="31">
        <v>102533</v>
      </c>
      <c r="F34076">
        <v>430</v>
      </c>
      <c r="G34076" s="31">
        <v>5763</v>
      </c>
      <c r="H34076" s="31">
        <v>13</v>
      </c>
    </row>
    <row r="34077" spans="1:8">
      <c r="A34077" s="32">
        <v>44633</v>
      </c>
      <c r="B34077" s="1" t="s">
        <v>7</v>
      </c>
      <c r="C34077">
        <v>195052</v>
      </c>
      <c r="D34077">
        <v>1741509</v>
      </c>
      <c r="E34077" s="31">
        <v>174485</v>
      </c>
      <c r="F34077">
        <v>1863</v>
      </c>
      <c r="G34077" s="31">
        <v>18986</v>
      </c>
      <c r="H34077" s="31">
        <v>5</v>
      </c>
    </row>
    <row r="34078" spans="1:8">
      <c r="A34078" s="32">
        <v>44633</v>
      </c>
      <c r="B34078" s="1" t="s">
        <v>11</v>
      </c>
      <c r="C34078">
        <v>27272</v>
      </c>
      <c r="D34078">
        <v>176976</v>
      </c>
      <c r="E34078" s="31">
        <v>23336</v>
      </c>
      <c r="F34078">
        <v>76</v>
      </c>
      <c r="G34078" s="31">
        <v>3860</v>
      </c>
      <c r="H34078" s="31">
        <v>0</v>
      </c>
    </row>
    <row r="34079" spans="1:8">
      <c r="A34079" s="32">
        <v>44633</v>
      </c>
      <c r="B34079" s="1" t="s">
        <v>12</v>
      </c>
      <c r="C34079">
        <v>14161</v>
      </c>
      <c r="D34079">
        <v>199453</v>
      </c>
      <c r="E34079" s="31">
        <v>11589</v>
      </c>
      <c r="F34079">
        <v>66</v>
      </c>
      <c r="G34079" s="31">
        <v>2506</v>
      </c>
      <c r="H34079" s="31">
        <v>1</v>
      </c>
    </row>
    <row r="34080" spans="1:8">
      <c r="A34080" s="32">
        <v>44633</v>
      </c>
      <c r="B34080" s="1" t="s">
        <v>13</v>
      </c>
      <c r="C34080">
        <v>48815</v>
      </c>
      <c r="D34080">
        <v>420422</v>
      </c>
      <c r="E34080" s="31">
        <v>41746</v>
      </c>
      <c r="F34080">
        <v>163</v>
      </c>
      <c r="G34080" s="31">
        <v>6362</v>
      </c>
      <c r="H34080" s="31">
        <v>8</v>
      </c>
    </row>
    <row r="34081" spans="1:8">
      <c r="A34081" s="32">
        <v>44633</v>
      </c>
      <c r="B34081" s="1" t="s">
        <v>14</v>
      </c>
      <c r="C34081">
        <v>12307</v>
      </c>
      <c r="D34081">
        <v>46238</v>
      </c>
      <c r="E34081" s="31">
        <v>10421</v>
      </c>
      <c r="F34081">
        <v>41</v>
      </c>
      <c r="G34081" s="31">
        <v>1845</v>
      </c>
      <c r="H34081" s="31">
        <v>0</v>
      </c>
    </row>
    <row r="34082" spans="1:8">
      <c r="A34082" s="32">
        <v>44633</v>
      </c>
      <c r="B34082" s="1" t="s">
        <v>15</v>
      </c>
      <c r="C34082">
        <v>14484</v>
      </c>
      <c r="D34082">
        <v>160832</v>
      </c>
      <c r="E34082" s="31">
        <v>12215</v>
      </c>
      <c r="F34082">
        <v>75</v>
      </c>
      <c r="G34082" s="31">
        <v>2194</v>
      </c>
      <c r="H34082" s="31">
        <v>1</v>
      </c>
    </row>
    <row r="34083" spans="1:8">
      <c r="A34083" s="32">
        <v>44633</v>
      </c>
      <c r="B34083" s="1" t="s">
        <v>16</v>
      </c>
      <c r="C34083">
        <v>29156</v>
      </c>
      <c r="D34083">
        <v>634721</v>
      </c>
      <c r="E34083" s="31">
        <v>25312</v>
      </c>
      <c r="F34083">
        <v>189</v>
      </c>
      <c r="G34083" s="31">
        <v>3655</v>
      </c>
      <c r="H34083" s="31">
        <v>4</v>
      </c>
    </row>
    <row r="34084" spans="1:8">
      <c r="A34084" s="32">
        <v>44633</v>
      </c>
      <c r="B34084" s="1" t="s">
        <v>17</v>
      </c>
      <c r="C34084">
        <v>91717</v>
      </c>
      <c r="D34084">
        <v>44315</v>
      </c>
      <c r="E34084" s="31">
        <v>81611</v>
      </c>
      <c r="F34084">
        <v>342</v>
      </c>
      <c r="G34084" s="31">
        <v>9764</v>
      </c>
      <c r="H34084" s="31">
        <v>14</v>
      </c>
    </row>
    <row r="34085" spans="1:8">
      <c r="A34085" s="32">
        <v>44633</v>
      </c>
      <c r="B34085" s="1" t="s">
        <v>18</v>
      </c>
      <c r="C34085">
        <v>52832</v>
      </c>
      <c r="D34085">
        <v>640673</v>
      </c>
      <c r="E34085" s="31">
        <v>46738</v>
      </c>
      <c r="F34085">
        <v>226</v>
      </c>
      <c r="G34085" s="31">
        <v>5868</v>
      </c>
      <c r="H34085" s="31">
        <v>3</v>
      </c>
    </row>
    <row r="34086" spans="1:8">
      <c r="A34086" s="32">
        <v>44633</v>
      </c>
      <c r="B34086" s="1" t="s">
        <v>19</v>
      </c>
      <c r="C34086">
        <v>59817</v>
      </c>
      <c r="D34086">
        <v>506486</v>
      </c>
      <c r="E34086" s="31">
        <v>54151</v>
      </c>
      <c r="F34086">
        <v>270</v>
      </c>
      <c r="G34086" s="31">
        <v>5396</v>
      </c>
      <c r="H34086" s="31">
        <v>5</v>
      </c>
    </row>
    <row r="34087" spans="1:8">
      <c r="A34087" s="32">
        <v>44633</v>
      </c>
      <c r="B34087" s="1" t="s">
        <v>20</v>
      </c>
      <c r="C34087">
        <v>367238</v>
      </c>
      <c r="D34087">
        <v>2304900</v>
      </c>
      <c r="E34087" s="31">
        <v>335999</v>
      </c>
      <c r="F34087">
        <v>1251</v>
      </c>
      <c r="G34087" s="31">
        <v>29988</v>
      </c>
      <c r="H34087" s="31">
        <v>48</v>
      </c>
    </row>
    <row r="34088" spans="1:8">
      <c r="A34088" s="32">
        <v>44633</v>
      </c>
      <c r="B34088" s="1" t="s">
        <v>21</v>
      </c>
      <c r="C34088">
        <v>312286</v>
      </c>
      <c r="D34088">
        <v>1708240</v>
      </c>
      <c r="E34088" s="31">
        <v>284263</v>
      </c>
      <c r="F34088">
        <v>1514</v>
      </c>
      <c r="G34088" s="31">
        <v>23412</v>
      </c>
      <c r="H34088" s="31">
        <v>18</v>
      </c>
    </row>
    <row r="34089" spans="1:8">
      <c r="A34089" s="32">
        <v>44633</v>
      </c>
      <c r="B34089" s="1" t="s">
        <v>22</v>
      </c>
      <c r="C34089">
        <v>1122358</v>
      </c>
      <c r="D34089">
        <v>5688564</v>
      </c>
      <c r="E34089" s="31">
        <v>989931</v>
      </c>
      <c r="F34089">
        <v>3946</v>
      </c>
      <c r="G34089" s="31">
        <v>128481</v>
      </c>
      <c r="H34089" s="31">
        <v>63</v>
      </c>
    </row>
    <row r="34090" spans="1:8">
      <c r="A34090" s="32">
        <v>44633</v>
      </c>
      <c r="B34090" s="1" t="s">
        <v>23</v>
      </c>
      <c r="C34090">
        <v>527662</v>
      </c>
      <c r="D34090">
        <v>2180686</v>
      </c>
      <c r="E34090" s="31">
        <v>483481</v>
      </c>
      <c r="F34090">
        <v>1881</v>
      </c>
      <c r="G34090" s="31">
        <v>42300</v>
      </c>
      <c r="H34090" s="31">
        <v>77</v>
      </c>
    </row>
    <row r="34091" spans="1:8">
      <c r="A34091" s="32">
        <v>44633</v>
      </c>
      <c r="B34091" s="1" t="s">
        <v>24</v>
      </c>
      <c r="C34091">
        <v>34295</v>
      </c>
      <c r="D34091">
        <v>485333</v>
      </c>
      <c r="E34091" s="31">
        <v>31022</v>
      </c>
      <c r="F34091">
        <v>85</v>
      </c>
      <c r="G34091" s="31">
        <v>3188</v>
      </c>
      <c r="H34091" s="31">
        <v>3</v>
      </c>
    </row>
    <row r="34092" spans="1:8">
      <c r="A34092" s="32">
        <v>44633</v>
      </c>
      <c r="B34092" s="1" t="s">
        <v>25</v>
      </c>
      <c r="C34092">
        <v>23344</v>
      </c>
      <c r="D34092">
        <v>197636</v>
      </c>
      <c r="E34092" s="31">
        <v>17777</v>
      </c>
      <c r="F34092">
        <v>70</v>
      </c>
      <c r="G34092" s="31">
        <v>5497</v>
      </c>
      <c r="H34092" s="31">
        <v>1</v>
      </c>
    </row>
    <row r="34093" spans="1:8">
      <c r="A34093" s="32">
        <v>44633</v>
      </c>
      <c r="B34093" s="1" t="s">
        <v>26</v>
      </c>
      <c r="C34093">
        <v>29921</v>
      </c>
      <c r="D34093">
        <v>314173</v>
      </c>
      <c r="E34093" s="31">
        <v>26286</v>
      </c>
      <c r="F34093">
        <v>178</v>
      </c>
      <c r="G34093" s="31">
        <v>3434</v>
      </c>
      <c r="H34093" s="31">
        <v>4</v>
      </c>
    </row>
    <row r="34094" spans="1:8">
      <c r="A34094" s="32">
        <v>44633</v>
      </c>
      <c r="B34094" s="1" t="s">
        <v>27</v>
      </c>
      <c r="C34094">
        <v>17567</v>
      </c>
      <c r="D34094">
        <v>240788</v>
      </c>
      <c r="E34094" s="31">
        <v>15219</v>
      </c>
      <c r="F34094">
        <v>41</v>
      </c>
      <c r="G34094" s="31">
        <v>2307</v>
      </c>
      <c r="H34094" s="31">
        <v>1</v>
      </c>
    </row>
    <row r="34095" spans="1:8">
      <c r="A34095" s="32">
        <v>44633</v>
      </c>
      <c r="B34095" s="1" t="s">
        <v>28</v>
      </c>
      <c r="C34095">
        <v>19074</v>
      </c>
      <c r="D34095">
        <v>207892</v>
      </c>
      <c r="E34095" s="31">
        <v>17282</v>
      </c>
      <c r="F34095">
        <v>58</v>
      </c>
      <c r="G34095" s="31">
        <v>1746</v>
      </c>
      <c r="H34095" s="31">
        <v>1</v>
      </c>
    </row>
    <row r="34096" spans="1:8">
      <c r="A34096" s="32">
        <v>44633</v>
      </c>
      <c r="B34096" s="1" t="s">
        <v>29</v>
      </c>
      <c r="C34096">
        <v>35717</v>
      </c>
      <c r="D34096">
        <v>530239</v>
      </c>
      <c r="E34096" s="31">
        <v>31766</v>
      </c>
      <c r="F34096">
        <v>156</v>
      </c>
      <c r="G34096" s="31">
        <v>3357</v>
      </c>
      <c r="H34096" s="31">
        <v>1</v>
      </c>
    </row>
    <row r="34097" spans="1:8">
      <c r="A34097" s="32">
        <v>44633</v>
      </c>
      <c r="B34097" s="1" t="s">
        <v>30</v>
      </c>
      <c r="C34097">
        <v>60534</v>
      </c>
      <c r="D34097">
        <v>686603</v>
      </c>
      <c r="E34097" s="31">
        <v>55134</v>
      </c>
      <c r="F34097">
        <v>294</v>
      </c>
      <c r="G34097" s="31">
        <v>4794</v>
      </c>
      <c r="H34097" s="31">
        <v>5</v>
      </c>
    </row>
    <row r="34098" spans="1:8">
      <c r="A34098" s="32">
        <v>44633</v>
      </c>
      <c r="B34098" s="1" t="s">
        <v>31</v>
      </c>
      <c r="C34098">
        <v>104560</v>
      </c>
      <c r="D34098">
        <v>998670</v>
      </c>
      <c r="E34098" s="31">
        <v>90112</v>
      </c>
      <c r="F34098">
        <v>368</v>
      </c>
      <c r="G34098" s="31">
        <v>11575</v>
      </c>
      <c r="H34098" s="31">
        <v>6</v>
      </c>
    </row>
    <row r="34099" spans="1:8">
      <c r="A34099" s="32">
        <v>44633</v>
      </c>
      <c r="B34099" s="1" t="s">
        <v>32</v>
      </c>
      <c r="C34099">
        <v>366208</v>
      </c>
      <c r="D34099">
        <v>2174937</v>
      </c>
      <c r="E34099" s="31">
        <v>333085</v>
      </c>
      <c r="F34099">
        <v>1836</v>
      </c>
      <c r="G34099" s="31">
        <v>31287</v>
      </c>
      <c r="H34099" s="31">
        <v>34</v>
      </c>
    </row>
    <row r="34100" spans="1:8">
      <c r="A34100" s="32">
        <v>44633</v>
      </c>
      <c r="B34100" s="1" t="s">
        <v>33</v>
      </c>
      <c r="C34100">
        <v>47978</v>
      </c>
      <c r="D34100">
        <v>395473</v>
      </c>
      <c r="E34100" s="31">
        <v>44646</v>
      </c>
      <c r="F34100">
        <v>260</v>
      </c>
      <c r="G34100" s="31">
        <v>4421</v>
      </c>
      <c r="H34100" s="31">
        <v>8</v>
      </c>
    </row>
    <row r="34101" spans="1:8">
      <c r="A34101" s="32">
        <v>44633</v>
      </c>
      <c r="B34101" s="1" t="s">
        <v>34</v>
      </c>
      <c r="C34101">
        <v>59056</v>
      </c>
      <c r="D34101">
        <v>487332</v>
      </c>
      <c r="E34101" s="31">
        <v>51701</v>
      </c>
      <c r="F34101">
        <v>166</v>
      </c>
      <c r="G34101" s="31">
        <v>7189</v>
      </c>
      <c r="H34101" s="31">
        <v>3</v>
      </c>
    </row>
    <row r="34102" spans="1:8">
      <c r="A34102" s="32">
        <v>44633</v>
      </c>
      <c r="B34102" s="1" t="s">
        <v>35</v>
      </c>
      <c r="C34102">
        <v>140418</v>
      </c>
      <c r="D34102">
        <v>685940</v>
      </c>
      <c r="E34102" s="31">
        <v>127935</v>
      </c>
      <c r="F34102">
        <v>536</v>
      </c>
      <c r="G34102" s="31">
        <v>10822</v>
      </c>
      <c r="H34102" s="31">
        <v>42</v>
      </c>
    </row>
    <row r="34103" spans="1:8">
      <c r="A34103" s="32">
        <v>44633</v>
      </c>
      <c r="B34103" s="1" t="s">
        <v>36</v>
      </c>
      <c r="C34103">
        <v>729702</v>
      </c>
      <c r="D34103">
        <v>5886897</v>
      </c>
      <c r="E34103" s="31">
        <v>658169</v>
      </c>
      <c r="F34103">
        <v>4296</v>
      </c>
      <c r="G34103" s="31">
        <v>67179</v>
      </c>
      <c r="H34103" s="31">
        <v>697</v>
      </c>
    </row>
    <row r="34104" spans="1:8">
      <c r="A34104" s="32">
        <v>44633</v>
      </c>
      <c r="B34104" s="1" t="s">
        <v>37</v>
      </c>
      <c r="C34104">
        <v>298074</v>
      </c>
      <c r="D34104">
        <v>1290843</v>
      </c>
      <c r="E34104" s="31">
        <v>270767</v>
      </c>
      <c r="F34104">
        <v>1997</v>
      </c>
      <c r="G34104" s="31">
        <v>25314</v>
      </c>
      <c r="H34104" s="31">
        <v>23</v>
      </c>
    </row>
    <row r="34105" spans="1:8">
      <c r="A34105" s="32">
        <v>44633</v>
      </c>
      <c r="B34105" s="1" t="s">
        <v>38</v>
      </c>
      <c r="C34105">
        <v>66908</v>
      </c>
      <c r="D34105">
        <v>420243</v>
      </c>
      <c r="E34105" s="31">
        <v>53935</v>
      </c>
      <c r="F34105">
        <v>318</v>
      </c>
      <c r="G34105" s="31">
        <v>12655</v>
      </c>
      <c r="H34105" s="31">
        <v>20</v>
      </c>
    </row>
    <row r="34106" spans="1:8">
      <c r="A34106" s="32">
        <v>44633</v>
      </c>
      <c r="B34106" s="1" t="s">
        <v>39</v>
      </c>
      <c r="C34106">
        <v>25415</v>
      </c>
      <c r="D34106">
        <v>126982</v>
      </c>
      <c r="E34106" s="31">
        <v>24204</v>
      </c>
      <c r="F34106">
        <v>106</v>
      </c>
      <c r="G34106" s="31">
        <v>948</v>
      </c>
      <c r="H34106" s="31">
        <v>3</v>
      </c>
    </row>
    <row r="34107" spans="1:8">
      <c r="A34107" s="32">
        <v>44633</v>
      </c>
      <c r="B34107" s="1" t="s">
        <v>40</v>
      </c>
      <c r="C34107">
        <v>7810</v>
      </c>
      <c r="D34107">
        <v>277154</v>
      </c>
      <c r="E34107" s="31">
        <v>7017</v>
      </c>
      <c r="F34107">
        <v>10</v>
      </c>
      <c r="G34107" s="31">
        <v>689</v>
      </c>
      <c r="H34107" s="31">
        <v>0</v>
      </c>
    </row>
    <row r="34108" spans="1:8">
      <c r="A34108" s="32">
        <v>44633</v>
      </c>
      <c r="B34108" s="1" t="s">
        <v>41</v>
      </c>
      <c r="C34108">
        <v>7685</v>
      </c>
      <c r="D34108">
        <v>122915</v>
      </c>
      <c r="E34108" s="31">
        <v>6744</v>
      </c>
      <c r="F34108">
        <v>8</v>
      </c>
      <c r="G34108" s="31">
        <v>933</v>
      </c>
      <c r="H34108" s="31">
        <v>0</v>
      </c>
    </row>
    <row r="34109" spans="1:8">
      <c r="A34109" s="32">
        <v>44633</v>
      </c>
      <c r="B34109" s="1" t="s">
        <v>42</v>
      </c>
      <c r="C34109">
        <v>55698</v>
      </c>
      <c r="D34109">
        <v>449702</v>
      </c>
      <c r="E34109" s="31">
        <v>49083</v>
      </c>
      <c r="F34109">
        <v>215</v>
      </c>
      <c r="G34109" s="31">
        <v>4173</v>
      </c>
      <c r="H34109" s="31">
        <v>5</v>
      </c>
    </row>
    <row r="34110" spans="1:8">
      <c r="A34110" s="32">
        <v>44633</v>
      </c>
      <c r="B34110" s="1" t="s">
        <v>43</v>
      </c>
      <c r="C34110">
        <v>82531</v>
      </c>
      <c r="D34110">
        <v>1447855</v>
      </c>
      <c r="E34110" s="31">
        <v>73389</v>
      </c>
      <c r="F34110">
        <v>427</v>
      </c>
      <c r="G34110" s="31">
        <v>8715</v>
      </c>
      <c r="H34110" s="31">
        <v>6</v>
      </c>
    </row>
    <row r="34111" spans="1:8">
      <c r="A34111" s="32">
        <v>44633</v>
      </c>
      <c r="B34111" s="1" t="s">
        <v>44</v>
      </c>
      <c r="C34111">
        <v>24913</v>
      </c>
      <c r="D34111">
        <v>440054</v>
      </c>
      <c r="E34111" s="31">
        <v>21928</v>
      </c>
      <c r="F34111">
        <v>151</v>
      </c>
      <c r="G34111" s="31">
        <v>2834</v>
      </c>
      <c r="H34111" s="31">
        <v>2</v>
      </c>
    </row>
    <row r="34112" spans="1:8">
      <c r="A34112" s="32">
        <v>44633</v>
      </c>
      <c r="B34112" s="1" t="s">
        <v>45</v>
      </c>
      <c r="C34112">
        <v>13875</v>
      </c>
      <c r="D34112">
        <v>166969</v>
      </c>
      <c r="E34112" s="31">
        <v>12214</v>
      </c>
      <c r="F34112">
        <v>78</v>
      </c>
      <c r="G34112" s="31">
        <v>1586</v>
      </c>
      <c r="H34112" s="31">
        <v>3</v>
      </c>
    </row>
    <row r="34113" spans="1:8">
      <c r="A34113" s="32">
        <v>44633</v>
      </c>
      <c r="B34113" s="1" t="s">
        <v>46</v>
      </c>
      <c r="C34113">
        <v>23823</v>
      </c>
      <c r="D34113">
        <v>210588</v>
      </c>
      <c r="E34113" s="31">
        <v>20360</v>
      </c>
      <c r="F34113">
        <v>89</v>
      </c>
      <c r="G34113" s="31">
        <v>3374</v>
      </c>
      <c r="H34113" s="31">
        <v>7</v>
      </c>
    </row>
    <row r="34114" spans="1:8">
      <c r="A34114" s="32">
        <v>44633</v>
      </c>
      <c r="B34114" s="1" t="s">
        <v>47</v>
      </c>
      <c r="C34114">
        <v>20540</v>
      </c>
      <c r="D34114">
        <v>273386</v>
      </c>
      <c r="E34114" s="31">
        <v>17985</v>
      </c>
      <c r="F34114">
        <v>123</v>
      </c>
      <c r="G34114" s="31">
        <v>2432</v>
      </c>
      <c r="H34114" s="31">
        <v>4</v>
      </c>
    </row>
    <row r="34115" spans="1:8">
      <c r="A34115" s="32">
        <v>44633</v>
      </c>
      <c r="B34115" s="1" t="s">
        <v>48</v>
      </c>
      <c r="C34115">
        <v>14479</v>
      </c>
      <c r="D34115">
        <v>191969</v>
      </c>
      <c r="E34115" s="31">
        <v>12551</v>
      </c>
      <c r="F34115">
        <v>92</v>
      </c>
      <c r="G34115" s="31">
        <v>1836</v>
      </c>
      <c r="H34115" s="31">
        <v>2</v>
      </c>
    </row>
    <row r="34116" spans="1:8">
      <c r="A34116" s="32">
        <v>44633</v>
      </c>
      <c r="B34116" s="1" t="s">
        <v>49</v>
      </c>
      <c r="C34116">
        <v>266957</v>
      </c>
      <c r="D34116">
        <v>2108891</v>
      </c>
      <c r="E34116" s="31">
        <v>230530</v>
      </c>
      <c r="F34116">
        <v>1044</v>
      </c>
      <c r="G34116" s="31">
        <v>29667</v>
      </c>
      <c r="H34116" s="31">
        <v>12</v>
      </c>
    </row>
    <row r="34117" spans="1:8">
      <c r="A34117" s="32">
        <v>44633</v>
      </c>
      <c r="B34117" s="1" t="s">
        <v>50</v>
      </c>
      <c r="C34117">
        <v>27328</v>
      </c>
      <c r="D34117">
        <v>201281</v>
      </c>
      <c r="E34117" s="31">
        <v>21777</v>
      </c>
      <c r="F34117">
        <v>71</v>
      </c>
      <c r="G34117" s="31">
        <v>2836</v>
      </c>
      <c r="H34117" s="31">
        <v>2</v>
      </c>
    </row>
    <row r="34118" spans="1:8">
      <c r="A34118" s="32">
        <v>44633</v>
      </c>
      <c r="B34118" s="1" t="s">
        <v>51</v>
      </c>
      <c r="C34118">
        <v>29054</v>
      </c>
      <c r="D34118">
        <v>291056</v>
      </c>
      <c r="E34118" s="31">
        <v>26766</v>
      </c>
      <c r="F34118">
        <v>114</v>
      </c>
      <c r="G34118" s="31">
        <v>3463</v>
      </c>
      <c r="H34118" s="31">
        <v>2</v>
      </c>
    </row>
    <row r="34119" spans="1:8">
      <c r="A34119" s="32">
        <v>44633</v>
      </c>
      <c r="B34119" s="1" t="s">
        <v>52</v>
      </c>
      <c r="C34119">
        <v>56837</v>
      </c>
      <c r="D34119">
        <v>213053</v>
      </c>
      <c r="E34119" s="31">
        <v>50644</v>
      </c>
      <c r="F34119">
        <v>255</v>
      </c>
      <c r="G34119" s="31">
        <v>5938</v>
      </c>
      <c r="H34119" s="31">
        <v>12</v>
      </c>
    </row>
    <row r="34120" spans="1:8">
      <c r="A34120" s="32">
        <v>44633</v>
      </c>
      <c r="B34120" s="1" t="s">
        <v>53</v>
      </c>
      <c r="C34120">
        <v>27642</v>
      </c>
      <c r="D34120">
        <v>448765</v>
      </c>
      <c r="E34120" s="31">
        <v>25296</v>
      </c>
      <c r="F34120">
        <v>114</v>
      </c>
      <c r="G34120" s="31">
        <v>2232</v>
      </c>
      <c r="H34120" s="31">
        <v>2</v>
      </c>
    </row>
    <row r="34121" spans="1:8">
      <c r="A34121" s="32">
        <v>44633</v>
      </c>
      <c r="B34121" s="1" t="s">
        <v>54</v>
      </c>
      <c r="C34121">
        <v>21478</v>
      </c>
      <c r="D34121">
        <v>140564</v>
      </c>
      <c r="E34121" s="31">
        <v>19376</v>
      </c>
      <c r="F34121">
        <v>110</v>
      </c>
      <c r="G34121" s="31">
        <v>2065</v>
      </c>
      <c r="H34121" s="31">
        <v>0</v>
      </c>
    </row>
    <row r="34122" spans="1:8">
      <c r="A34122" s="32">
        <v>44633</v>
      </c>
      <c r="B34122" s="1" t="s">
        <v>55</v>
      </c>
      <c r="C34122">
        <v>36037</v>
      </c>
      <c r="D34122">
        <v>281993</v>
      </c>
      <c r="E34122" s="31">
        <v>32628</v>
      </c>
      <c r="F34122">
        <v>147</v>
      </c>
      <c r="G34122" s="31">
        <v>2982</v>
      </c>
      <c r="H34122" s="31">
        <v>2</v>
      </c>
    </row>
    <row r="34123" spans="1:8">
      <c r="A34123" s="32">
        <v>44633</v>
      </c>
      <c r="B34123" s="1" t="s">
        <v>56</v>
      </c>
      <c r="C34123">
        <v>109307</v>
      </c>
      <c r="D34123">
        <v>622144</v>
      </c>
      <c r="E34123" s="31">
        <v>103307</v>
      </c>
      <c r="F34123">
        <v>430</v>
      </c>
      <c r="G34123" s="31">
        <v>5576</v>
      </c>
      <c r="H34123" s="31">
        <v>15</v>
      </c>
    </row>
    <row r="34124" spans="1:8">
      <c r="A34124" s="32">
        <v>44634</v>
      </c>
      <c r="B34124" s="1" t="s">
        <v>7</v>
      </c>
      <c r="C34124">
        <v>196094</v>
      </c>
      <c r="D34124">
        <v>1745698</v>
      </c>
      <c r="E34124" s="31">
        <v>176184</v>
      </c>
      <c r="F34124">
        <v>1868</v>
      </c>
      <c r="G34124" s="31">
        <v>18704</v>
      </c>
      <c r="H34124" s="31">
        <v>5</v>
      </c>
    </row>
    <row r="34125" spans="1:8">
      <c r="A34125" s="32">
        <v>44634</v>
      </c>
      <c r="B34125" s="1" t="s">
        <v>11</v>
      </c>
      <c r="C34125">
        <v>27622</v>
      </c>
      <c r="D34125">
        <v>177893</v>
      </c>
      <c r="E34125" s="31">
        <v>23859</v>
      </c>
      <c r="F34125">
        <v>76</v>
      </c>
      <c r="G34125" s="31">
        <v>3687</v>
      </c>
      <c r="H34125" s="31">
        <v>0</v>
      </c>
    </row>
    <row r="34126" spans="1:8">
      <c r="A34126" s="32">
        <v>44634</v>
      </c>
      <c r="B34126" s="1" t="s">
        <v>12</v>
      </c>
      <c r="C34126">
        <v>14335</v>
      </c>
      <c r="D34126">
        <v>200715</v>
      </c>
      <c r="E34126" s="31">
        <v>11758</v>
      </c>
      <c r="F34126">
        <v>66</v>
      </c>
      <c r="G34126" s="31">
        <v>2511</v>
      </c>
      <c r="H34126" s="31">
        <v>2</v>
      </c>
    </row>
    <row r="34127" spans="1:8">
      <c r="A34127" s="32">
        <v>44634</v>
      </c>
      <c r="B34127" s="1" t="s">
        <v>13</v>
      </c>
      <c r="C34127">
        <v>49084</v>
      </c>
      <c r="D34127">
        <v>422183</v>
      </c>
      <c r="E34127" s="31">
        <v>42240</v>
      </c>
      <c r="F34127">
        <v>163</v>
      </c>
      <c r="G34127" s="31">
        <v>6412</v>
      </c>
      <c r="H34127" s="31">
        <v>7</v>
      </c>
    </row>
    <row r="34128" spans="1:8">
      <c r="A34128" s="32">
        <v>44634</v>
      </c>
      <c r="B34128" s="1" t="s">
        <v>14</v>
      </c>
      <c r="C34128">
        <v>12407</v>
      </c>
      <c r="D34128">
        <v>47226</v>
      </c>
      <c r="E34128" s="31">
        <v>10755</v>
      </c>
      <c r="F34128">
        <v>41</v>
      </c>
      <c r="G34128" s="31">
        <v>1611</v>
      </c>
      <c r="H34128" s="31">
        <v>0</v>
      </c>
    </row>
    <row r="34129" spans="1:8">
      <c r="A34129" s="32">
        <v>44634</v>
      </c>
      <c r="B34129" s="1" t="s">
        <v>15</v>
      </c>
      <c r="C34129">
        <v>14620</v>
      </c>
      <c r="D34129">
        <v>162558</v>
      </c>
      <c r="E34129" s="31">
        <v>12353</v>
      </c>
      <c r="F34129">
        <v>75</v>
      </c>
      <c r="G34129" s="31">
        <v>2192</v>
      </c>
      <c r="H34129" s="31">
        <v>1</v>
      </c>
    </row>
    <row r="34130" spans="1:8">
      <c r="A34130" s="32">
        <v>44634</v>
      </c>
      <c r="B34130" s="1" t="s">
        <v>16</v>
      </c>
      <c r="C34130">
        <v>29388</v>
      </c>
      <c r="D34130">
        <v>641072</v>
      </c>
      <c r="E34130" s="31">
        <v>25602</v>
      </c>
      <c r="F34130">
        <v>189</v>
      </c>
      <c r="G34130" s="31">
        <v>3597</v>
      </c>
      <c r="H34130" s="31">
        <v>4</v>
      </c>
    </row>
    <row r="34131" spans="1:8">
      <c r="A34131" s="32">
        <v>44634</v>
      </c>
      <c r="B34131" s="1" t="s">
        <v>17</v>
      </c>
      <c r="C34131">
        <v>92975</v>
      </c>
      <c r="D34131">
        <v>44484</v>
      </c>
      <c r="E34131" s="31">
        <v>82909</v>
      </c>
      <c r="F34131">
        <v>346</v>
      </c>
      <c r="G34131" s="31">
        <v>9720</v>
      </c>
      <c r="H34131" s="31">
        <v>13</v>
      </c>
    </row>
    <row r="34132" spans="1:8">
      <c r="A34132" s="32">
        <v>44634</v>
      </c>
      <c r="B34132" s="1" t="s">
        <v>18</v>
      </c>
      <c r="C34132">
        <v>53146</v>
      </c>
      <c r="D34132">
        <v>641383</v>
      </c>
      <c r="E34132" s="31">
        <v>47268</v>
      </c>
      <c r="F34132">
        <v>226</v>
      </c>
      <c r="G34132" s="31">
        <v>5652</v>
      </c>
      <c r="H34132" s="31">
        <v>2</v>
      </c>
    </row>
    <row r="34133" spans="1:8">
      <c r="A34133" s="32">
        <v>44634</v>
      </c>
      <c r="B34133" s="1" t="s">
        <v>19</v>
      </c>
      <c r="C34133">
        <v>60094</v>
      </c>
      <c r="D34133">
        <v>510647</v>
      </c>
      <c r="E34133" s="31">
        <v>54924</v>
      </c>
      <c r="F34133">
        <v>270</v>
      </c>
      <c r="G34133" s="31">
        <v>4900</v>
      </c>
      <c r="H34133" s="31">
        <v>4</v>
      </c>
    </row>
    <row r="34134" spans="1:8">
      <c r="A34134" s="32">
        <v>44634</v>
      </c>
      <c r="B34134" s="1" t="s">
        <v>20</v>
      </c>
      <c r="C34134">
        <v>370293</v>
      </c>
      <c r="D34134">
        <v>2312553</v>
      </c>
      <c r="E34134" s="31">
        <v>339529</v>
      </c>
      <c r="F34134">
        <v>1259</v>
      </c>
      <c r="G34134" s="31">
        <v>29505</v>
      </c>
      <c r="H34134" s="31">
        <v>46</v>
      </c>
    </row>
    <row r="34135" spans="1:8">
      <c r="A34135" s="32">
        <v>44634</v>
      </c>
      <c r="B34135" s="1" t="s">
        <v>21</v>
      </c>
      <c r="C34135">
        <v>314598</v>
      </c>
      <c r="D34135">
        <v>1712895</v>
      </c>
      <c r="E34135" s="31">
        <v>287490</v>
      </c>
      <c r="F34135">
        <v>1522</v>
      </c>
      <c r="G34135" s="31">
        <v>23282</v>
      </c>
      <c r="H34135" s="31">
        <v>18</v>
      </c>
    </row>
    <row r="34136" spans="1:8">
      <c r="A34136" s="32">
        <v>44634</v>
      </c>
      <c r="B34136" s="1" t="s">
        <v>22</v>
      </c>
      <c r="C34136">
        <v>1127194</v>
      </c>
      <c r="D34136">
        <v>5711817</v>
      </c>
      <c r="E34136" s="31">
        <v>1001755</v>
      </c>
      <c r="F34136">
        <v>3963</v>
      </c>
      <c r="G34136" s="31">
        <v>121476</v>
      </c>
      <c r="H34136" s="31">
        <v>64</v>
      </c>
    </row>
    <row r="34137" spans="1:8">
      <c r="A34137" s="32">
        <v>44634</v>
      </c>
      <c r="B34137" s="1" t="s">
        <v>23</v>
      </c>
      <c r="C34137">
        <v>531867</v>
      </c>
      <c r="D34137">
        <v>2180686</v>
      </c>
      <c r="E34137" s="31">
        <v>487112</v>
      </c>
      <c r="F34137">
        <v>1883</v>
      </c>
      <c r="G34137" s="31">
        <v>42872</v>
      </c>
      <c r="H34137" s="31">
        <v>79</v>
      </c>
    </row>
    <row r="34138" spans="1:8">
      <c r="A34138" s="32">
        <v>44634</v>
      </c>
      <c r="B34138" s="1" t="s">
        <v>24</v>
      </c>
      <c r="C34138">
        <v>34664</v>
      </c>
      <c r="D34138">
        <v>488548</v>
      </c>
      <c r="E34138" s="31">
        <v>31342</v>
      </c>
      <c r="F34138">
        <v>85</v>
      </c>
      <c r="G34138" s="31">
        <v>3237</v>
      </c>
      <c r="H34138" s="31">
        <v>3</v>
      </c>
    </row>
    <row r="34139" spans="1:8">
      <c r="A34139" s="32">
        <v>44634</v>
      </c>
      <c r="B34139" s="1" t="s">
        <v>25</v>
      </c>
      <c r="C34139">
        <v>23527</v>
      </c>
      <c r="D34139">
        <v>199376</v>
      </c>
      <c r="E34139" s="31">
        <v>18177</v>
      </c>
      <c r="F34139">
        <v>71</v>
      </c>
      <c r="G34139" s="31">
        <v>5279</v>
      </c>
      <c r="H34139" s="31">
        <v>1</v>
      </c>
    </row>
    <row r="34140" spans="1:8">
      <c r="A34140" s="32">
        <v>44634</v>
      </c>
      <c r="B34140" s="1" t="s">
        <v>26</v>
      </c>
      <c r="C34140">
        <v>30255</v>
      </c>
      <c r="D34140">
        <v>314764</v>
      </c>
      <c r="E34140" s="31">
        <v>26542</v>
      </c>
      <c r="F34140">
        <v>178</v>
      </c>
      <c r="G34140" s="31">
        <v>3512</v>
      </c>
      <c r="H34140" s="31">
        <v>5</v>
      </c>
    </row>
    <row r="34141" spans="1:8">
      <c r="A34141" s="32">
        <v>44634</v>
      </c>
      <c r="B34141" s="1" t="s">
        <v>27</v>
      </c>
      <c r="C34141">
        <v>17975</v>
      </c>
      <c r="D34141">
        <v>241658</v>
      </c>
      <c r="E34141" s="31">
        <v>15648</v>
      </c>
      <c r="F34141">
        <v>41</v>
      </c>
      <c r="G34141" s="31">
        <v>2286</v>
      </c>
      <c r="H34141" s="31">
        <v>1</v>
      </c>
    </row>
    <row r="34142" spans="1:8">
      <c r="A34142" s="32">
        <v>44634</v>
      </c>
      <c r="B34142" s="1" t="s">
        <v>28</v>
      </c>
      <c r="C34142">
        <v>19733</v>
      </c>
      <c r="D34142">
        <v>217151</v>
      </c>
      <c r="E34142" s="31">
        <v>17973</v>
      </c>
      <c r="F34142">
        <v>60</v>
      </c>
      <c r="G34142" s="31">
        <v>1707</v>
      </c>
      <c r="H34142" s="31">
        <v>1</v>
      </c>
    </row>
    <row r="34143" spans="1:8">
      <c r="A34143" s="32">
        <v>44634</v>
      </c>
      <c r="B34143" s="1" t="s">
        <v>29</v>
      </c>
      <c r="C34143">
        <v>35977</v>
      </c>
      <c r="D34143">
        <v>534953</v>
      </c>
      <c r="E34143" s="31">
        <v>32214</v>
      </c>
      <c r="F34143">
        <v>158</v>
      </c>
      <c r="G34143" s="31">
        <v>3249</v>
      </c>
      <c r="H34143" s="31">
        <v>1</v>
      </c>
    </row>
    <row r="34144" spans="1:8">
      <c r="A34144" s="32">
        <v>44634</v>
      </c>
      <c r="B34144" s="1" t="s">
        <v>30</v>
      </c>
      <c r="C34144">
        <v>60897</v>
      </c>
      <c r="D34144">
        <v>687029</v>
      </c>
      <c r="E34144" s="31">
        <v>55653</v>
      </c>
      <c r="F34144">
        <v>297</v>
      </c>
      <c r="G34144" s="31">
        <v>4584</v>
      </c>
      <c r="H34144" s="31">
        <v>4</v>
      </c>
    </row>
    <row r="34145" spans="1:8">
      <c r="A34145" s="32">
        <v>44634</v>
      </c>
      <c r="B34145" s="1" t="s">
        <v>31</v>
      </c>
      <c r="C34145">
        <v>105273</v>
      </c>
      <c r="D34145">
        <v>1003265</v>
      </c>
      <c r="E34145" s="31">
        <v>94044</v>
      </c>
      <c r="F34145">
        <v>369</v>
      </c>
      <c r="G34145" s="31">
        <v>10679</v>
      </c>
      <c r="H34145" s="31">
        <v>5</v>
      </c>
    </row>
    <row r="34146" spans="1:8">
      <c r="A34146" s="32">
        <v>44634</v>
      </c>
      <c r="B34146" s="1" t="s">
        <v>32</v>
      </c>
      <c r="C34146">
        <v>368755</v>
      </c>
      <c r="D34146">
        <v>2196937</v>
      </c>
      <c r="E34146" s="31">
        <v>338733</v>
      </c>
      <c r="F34146">
        <v>1839</v>
      </c>
      <c r="G34146" s="31">
        <v>28183</v>
      </c>
      <c r="H34146" s="31">
        <v>35</v>
      </c>
    </row>
    <row r="34147" spans="1:8">
      <c r="A34147" s="32">
        <v>44634</v>
      </c>
      <c r="B34147" s="1" t="s">
        <v>33</v>
      </c>
      <c r="C34147">
        <v>48267</v>
      </c>
      <c r="D34147">
        <v>395473</v>
      </c>
      <c r="E34147" s="31">
        <v>45184</v>
      </c>
      <c r="F34147">
        <v>260</v>
      </c>
      <c r="G34147" s="31">
        <v>4184</v>
      </c>
      <c r="H34147" s="31">
        <v>8</v>
      </c>
    </row>
    <row r="34148" spans="1:8">
      <c r="A34148" s="32">
        <v>44634</v>
      </c>
      <c r="B34148" s="1" t="s">
        <v>34</v>
      </c>
      <c r="C34148">
        <v>59602</v>
      </c>
      <c r="D34148">
        <v>488609</v>
      </c>
      <c r="E34148" s="31">
        <v>52223</v>
      </c>
      <c r="F34148">
        <v>168</v>
      </c>
      <c r="G34148" s="31">
        <v>7211</v>
      </c>
      <c r="H34148" s="31">
        <v>2</v>
      </c>
    </row>
    <row r="34149" spans="1:8">
      <c r="A34149" s="32">
        <v>44634</v>
      </c>
      <c r="B34149" s="1" t="s">
        <v>35</v>
      </c>
      <c r="C34149">
        <v>141040</v>
      </c>
      <c r="D34149">
        <v>686834</v>
      </c>
      <c r="E34149" s="31">
        <v>129826</v>
      </c>
      <c r="F34149">
        <v>542</v>
      </c>
      <c r="G34149" s="31">
        <v>10056</v>
      </c>
      <c r="H34149" s="31">
        <v>44</v>
      </c>
    </row>
    <row r="34150" spans="1:8">
      <c r="A34150" s="32">
        <v>44634</v>
      </c>
      <c r="B34150" s="1" t="s">
        <v>36</v>
      </c>
      <c r="C34150">
        <v>731169</v>
      </c>
      <c r="D34150">
        <v>5902484</v>
      </c>
      <c r="E34150" s="31">
        <v>663874</v>
      </c>
      <c r="F34150">
        <v>4305</v>
      </c>
      <c r="G34150" s="31">
        <v>62935</v>
      </c>
      <c r="H34150" s="31">
        <v>693</v>
      </c>
    </row>
    <row r="34151" spans="1:8">
      <c r="A34151" s="32">
        <v>44634</v>
      </c>
      <c r="B34151" s="1" t="s">
        <v>37</v>
      </c>
      <c r="C34151">
        <v>300563</v>
      </c>
      <c r="D34151">
        <v>1294914</v>
      </c>
      <c r="E34151" s="31">
        <v>273087</v>
      </c>
      <c r="F34151">
        <v>2003</v>
      </c>
      <c r="G34151" s="31">
        <v>25479</v>
      </c>
      <c r="H34151" s="31">
        <v>23</v>
      </c>
    </row>
    <row r="34152" spans="1:8">
      <c r="A34152" s="32">
        <v>44634</v>
      </c>
      <c r="B34152" s="1" t="s">
        <v>38</v>
      </c>
      <c r="C34152">
        <v>67481</v>
      </c>
      <c r="D34152">
        <v>424387</v>
      </c>
      <c r="E34152" s="31">
        <v>54948</v>
      </c>
      <c r="F34152">
        <v>318</v>
      </c>
      <c r="G34152" s="31">
        <v>12215</v>
      </c>
      <c r="H34152" s="31">
        <v>18</v>
      </c>
    </row>
    <row r="34153" spans="1:8">
      <c r="A34153" s="32">
        <v>44634</v>
      </c>
      <c r="B34153" s="1" t="s">
        <v>39</v>
      </c>
      <c r="C34153">
        <v>25573</v>
      </c>
      <c r="D34153">
        <v>127383</v>
      </c>
      <c r="E34153" s="31">
        <v>24368</v>
      </c>
      <c r="F34153">
        <v>107</v>
      </c>
      <c r="G34153" s="31">
        <v>941</v>
      </c>
      <c r="H34153" s="31">
        <v>1</v>
      </c>
    </row>
    <row r="34154" spans="1:8">
      <c r="A34154" s="32">
        <v>44634</v>
      </c>
      <c r="B34154" s="1" t="s">
        <v>40</v>
      </c>
      <c r="C34154">
        <v>7893</v>
      </c>
      <c r="D34154">
        <v>277710</v>
      </c>
      <c r="E34154" s="31">
        <v>7138</v>
      </c>
      <c r="F34154">
        <v>10</v>
      </c>
      <c r="G34154" s="31">
        <v>651</v>
      </c>
      <c r="H34154" s="31">
        <v>0</v>
      </c>
    </row>
    <row r="34155" spans="1:8">
      <c r="A34155" s="32">
        <v>44634</v>
      </c>
      <c r="B34155" s="1" t="s">
        <v>41</v>
      </c>
      <c r="C34155">
        <v>7762</v>
      </c>
      <c r="D34155">
        <v>122915</v>
      </c>
      <c r="E34155" s="31">
        <v>6838</v>
      </c>
      <c r="F34155">
        <v>8</v>
      </c>
      <c r="G34155" s="31">
        <v>916</v>
      </c>
      <c r="H34155" s="31">
        <v>1</v>
      </c>
    </row>
    <row r="34156" spans="1:8">
      <c r="A34156" s="32">
        <v>44634</v>
      </c>
      <c r="B34156" s="1" t="s">
        <v>42</v>
      </c>
      <c r="C34156">
        <v>55987</v>
      </c>
      <c r="D34156">
        <v>449702</v>
      </c>
      <c r="E34156" s="31">
        <v>49083</v>
      </c>
      <c r="F34156">
        <v>216</v>
      </c>
      <c r="G34156" s="31">
        <v>4173</v>
      </c>
      <c r="H34156" s="31">
        <v>5</v>
      </c>
    </row>
    <row r="34157" spans="1:8">
      <c r="A34157" s="32">
        <v>44634</v>
      </c>
      <c r="B34157" s="1" t="s">
        <v>43</v>
      </c>
      <c r="C34157">
        <v>83193</v>
      </c>
      <c r="D34157">
        <v>1447855</v>
      </c>
      <c r="E34157" s="31">
        <v>74078</v>
      </c>
      <c r="F34157">
        <v>428</v>
      </c>
      <c r="G34157" s="31">
        <v>8687</v>
      </c>
      <c r="H34157" s="31">
        <v>6</v>
      </c>
    </row>
    <row r="34158" spans="1:8">
      <c r="A34158" s="32">
        <v>44634</v>
      </c>
      <c r="B34158" s="1" t="s">
        <v>44</v>
      </c>
      <c r="C34158">
        <v>25072</v>
      </c>
      <c r="D34158">
        <v>440054</v>
      </c>
      <c r="E34158" s="31">
        <v>22154</v>
      </c>
      <c r="F34158">
        <v>153</v>
      </c>
      <c r="G34158" s="31">
        <v>2765</v>
      </c>
      <c r="H34158" s="31">
        <v>2</v>
      </c>
    </row>
    <row r="34159" spans="1:8">
      <c r="A34159" s="32">
        <v>44634</v>
      </c>
      <c r="B34159" s="1" t="s">
        <v>45</v>
      </c>
      <c r="C34159">
        <v>14008</v>
      </c>
      <c r="D34159">
        <v>167309</v>
      </c>
      <c r="E34159" s="31">
        <v>12419</v>
      </c>
      <c r="F34159">
        <v>78</v>
      </c>
      <c r="G34159" s="31">
        <v>1514</v>
      </c>
      <c r="H34159" s="31">
        <v>4</v>
      </c>
    </row>
    <row r="34160" spans="1:8">
      <c r="A34160" s="32">
        <v>44634</v>
      </c>
      <c r="B34160" s="1" t="s">
        <v>46</v>
      </c>
      <c r="C34160">
        <v>24053</v>
      </c>
      <c r="D34160">
        <v>210888</v>
      </c>
      <c r="E34160" s="31">
        <v>20682</v>
      </c>
      <c r="F34160">
        <v>91</v>
      </c>
      <c r="G34160" s="31">
        <v>3280</v>
      </c>
      <c r="H34160" s="31">
        <v>5</v>
      </c>
    </row>
    <row r="34161" spans="1:8">
      <c r="A34161" s="32">
        <v>44634</v>
      </c>
      <c r="B34161" s="1" t="s">
        <v>47</v>
      </c>
      <c r="C34161">
        <v>20695</v>
      </c>
      <c r="D34161">
        <v>273976</v>
      </c>
      <c r="E34161" s="31">
        <v>18188</v>
      </c>
      <c r="F34161">
        <v>124</v>
      </c>
      <c r="G34161" s="31">
        <v>2383</v>
      </c>
      <c r="H34161" s="31">
        <v>4</v>
      </c>
    </row>
    <row r="34162" spans="1:8">
      <c r="A34162" s="32">
        <v>44634</v>
      </c>
      <c r="B34162" s="1" t="s">
        <v>48</v>
      </c>
      <c r="C34162">
        <v>14600</v>
      </c>
      <c r="D34162">
        <v>198465</v>
      </c>
      <c r="E34162" s="31">
        <v>12714</v>
      </c>
      <c r="F34162">
        <v>94</v>
      </c>
      <c r="G34162" s="31">
        <v>1792</v>
      </c>
      <c r="H34162" s="31">
        <v>2</v>
      </c>
    </row>
    <row r="34163" spans="1:8">
      <c r="A34163" s="32">
        <v>44634</v>
      </c>
      <c r="B34163" s="1" t="s">
        <v>49</v>
      </c>
      <c r="C34163">
        <v>268647</v>
      </c>
      <c r="D34163">
        <v>2113898</v>
      </c>
      <c r="E34163" s="31">
        <v>232085</v>
      </c>
      <c r="F34163">
        <v>1054</v>
      </c>
      <c r="G34163" s="31">
        <v>30197</v>
      </c>
      <c r="H34163" s="31">
        <v>11</v>
      </c>
    </row>
    <row r="34164" spans="1:8">
      <c r="A34164" s="32">
        <v>44634</v>
      </c>
      <c r="B34164" s="1" t="s">
        <v>50</v>
      </c>
      <c r="C34164">
        <v>27611</v>
      </c>
      <c r="D34164">
        <v>201584</v>
      </c>
      <c r="E34164" s="31">
        <v>22117</v>
      </c>
      <c r="F34164">
        <v>72</v>
      </c>
      <c r="G34164" s="31">
        <v>2714</v>
      </c>
      <c r="H34164" s="31">
        <v>2</v>
      </c>
    </row>
    <row r="34165" spans="1:8">
      <c r="A34165" s="32">
        <v>44634</v>
      </c>
      <c r="B34165" s="1" t="s">
        <v>51</v>
      </c>
      <c r="C34165">
        <v>29179</v>
      </c>
      <c r="D34165">
        <v>291607</v>
      </c>
      <c r="E34165" s="31">
        <v>27176</v>
      </c>
      <c r="F34165">
        <v>114</v>
      </c>
      <c r="G34165" s="31">
        <v>3187</v>
      </c>
      <c r="H34165" s="31">
        <v>2</v>
      </c>
    </row>
    <row r="34166" spans="1:8">
      <c r="A34166" s="32">
        <v>44634</v>
      </c>
      <c r="B34166" s="1" t="s">
        <v>52</v>
      </c>
      <c r="C34166">
        <v>57258</v>
      </c>
      <c r="D34166">
        <v>213964</v>
      </c>
      <c r="E34166" s="31">
        <v>50933</v>
      </c>
      <c r="F34166">
        <v>258</v>
      </c>
      <c r="G34166" s="31">
        <v>6067</v>
      </c>
      <c r="H34166" s="31">
        <v>15</v>
      </c>
    </row>
    <row r="34167" spans="1:8">
      <c r="A34167" s="32">
        <v>44634</v>
      </c>
      <c r="B34167" s="1" t="s">
        <v>53</v>
      </c>
      <c r="C34167">
        <v>27826</v>
      </c>
      <c r="D34167">
        <v>449337</v>
      </c>
      <c r="E34167" s="31">
        <v>25573</v>
      </c>
      <c r="F34167">
        <v>117</v>
      </c>
      <c r="G34167" s="31">
        <v>2136</v>
      </c>
      <c r="H34167" s="31">
        <v>2</v>
      </c>
    </row>
    <row r="34168" spans="1:8">
      <c r="A34168" s="32">
        <v>44634</v>
      </c>
      <c r="B34168" s="1" t="s">
        <v>54</v>
      </c>
      <c r="C34168">
        <v>21613</v>
      </c>
      <c r="D34168">
        <v>141289</v>
      </c>
      <c r="E34168" s="31">
        <v>19581</v>
      </c>
      <c r="F34168">
        <v>111</v>
      </c>
      <c r="G34168" s="31">
        <v>1995</v>
      </c>
      <c r="H34168" s="31">
        <v>0</v>
      </c>
    </row>
    <row r="34169" spans="1:8">
      <c r="A34169" s="32">
        <v>44634</v>
      </c>
      <c r="B34169" s="1" t="s">
        <v>55</v>
      </c>
      <c r="C34169">
        <v>36240</v>
      </c>
      <c r="D34169">
        <v>282673</v>
      </c>
      <c r="E34169" s="31">
        <v>32983</v>
      </c>
      <c r="F34169">
        <v>148</v>
      </c>
      <c r="G34169" s="31">
        <v>2906</v>
      </c>
      <c r="H34169" s="31">
        <v>2</v>
      </c>
    </row>
    <row r="34170" spans="1:8">
      <c r="A34170" s="32">
        <v>44634</v>
      </c>
      <c r="B34170" s="1" t="s">
        <v>56</v>
      </c>
      <c r="C34170">
        <v>109569</v>
      </c>
      <c r="D34170">
        <v>624067</v>
      </c>
      <c r="E34170" s="31">
        <v>104094</v>
      </c>
      <c r="F34170">
        <v>430</v>
      </c>
      <c r="G34170" s="31">
        <v>5051</v>
      </c>
      <c r="H34170" s="31">
        <v>17</v>
      </c>
    </row>
    <row r="34171" spans="1:8">
      <c r="A34171" s="32">
        <v>44635</v>
      </c>
      <c r="B34171" s="1" t="s">
        <v>7</v>
      </c>
      <c r="C34171">
        <v>199223</v>
      </c>
      <c r="D34171">
        <v>1758707</v>
      </c>
      <c r="E34171" s="31">
        <v>179807</v>
      </c>
      <c r="F34171">
        <v>1883</v>
      </c>
      <c r="G34171" s="31">
        <v>17372</v>
      </c>
      <c r="H34171" s="31">
        <v>4</v>
      </c>
    </row>
    <row r="34172" spans="1:8">
      <c r="A34172" s="32">
        <v>44635</v>
      </c>
      <c r="B34172" s="1" t="s">
        <v>11</v>
      </c>
      <c r="C34172">
        <v>28609</v>
      </c>
      <c r="D34172">
        <v>180874</v>
      </c>
      <c r="E34172" s="31">
        <v>24634</v>
      </c>
      <c r="F34172">
        <v>78</v>
      </c>
      <c r="G34172" s="31">
        <v>3897</v>
      </c>
      <c r="H34172" s="31">
        <v>0</v>
      </c>
    </row>
    <row r="34173" spans="1:8">
      <c r="A34173" s="32">
        <v>44635</v>
      </c>
      <c r="B34173" s="1" t="s">
        <v>12</v>
      </c>
      <c r="C34173">
        <v>14929</v>
      </c>
      <c r="D34173">
        <v>202053</v>
      </c>
      <c r="E34173" s="31">
        <v>12088</v>
      </c>
      <c r="F34173">
        <v>67</v>
      </c>
      <c r="G34173" s="31">
        <v>2774</v>
      </c>
      <c r="H34173" s="31">
        <v>2</v>
      </c>
    </row>
    <row r="34174" spans="1:8">
      <c r="A34174" s="32">
        <v>44635</v>
      </c>
      <c r="B34174" s="1" t="s">
        <v>13</v>
      </c>
      <c r="C34174">
        <v>50383</v>
      </c>
      <c r="D34174">
        <v>427389</v>
      </c>
      <c r="E34174" s="31">
        <v>44180</v>
      </c>
      <c r="F34174">
        <v>165</v>
      </c>
      <c r="G34174" s="31">
        <v>5312</v>
      </c>
      <c r="H34174" s="31">
        <v>8</v>
      </c>
    </row>
    <row r="34175" spans="1:8">
      <c r="A34175" s="32">
        <v>44635</v>
      </c>
      <c r="B34175" s="1" t="s">
        <v>14</v>
      </c>
      <c r="C34175">
        <v>12928</v>
      </c>
      <c r="D34175">
        <v>47662</v>
      </c>
      <c r="E34175" s="31">
        <v>11073</v>
      </c>
      <c r="F34175">
        <v>43</v>
      </c>
      <c r="G34175" s="31">
        <v>1812</v>
      </c>
      <c r="H34175" s="31">
        <v>0</v>
      </c>
    </row>
    <row r="34176" spans="1:8">
      <c r="A34176" s="32">
        <v>44635</v>
      </c>
      <c r="B34176" s="1" t="s">
        <v>15</v>
      </c>
      <c r="C34176">
        <v>15064</v>
      </c>
      <c r="D34176">
        <v>163341</v>
      </c>
      <c r="E34176" s="31">
        <v>12745</v>
      </c>
      <c r="F34176">
        <v>76</v>
      </c>
      <c r="G34176" s="31">
        <v>2243</v>
      </c>
      <c r="H34176" s="31">
        <v>1</v>
      </c>
    </row>
    <row r="34177" spans="1:8">
      <c r="A34177" s="32">
        <v>44635</v>
      </c>
      <c r="B34177" s="1" t="s">
        <v>16</v>
      </c>
      <c r="C34177">
        <v>30193</v>
      </c>
      <c r="D34177">
        <v>645854</v>
      </c>
      <c r="E34177" s="31">
        <v>26345</v>
      </c>
      <c r="F34177">
        <v>189</v>
      </c>
      <c r="G34177" s="31">
        <v>3659</v>
      </c>
      <c r="H34177" s="31">
        <v>2</v>
      </c>
    </row>
    <row r="34178" spans="1:8">
      <c r="A34178" s="32">
        <v>44635</v>
      </c>
      <c r="B34178" s="1" t="s">
        <v>17</v>
      </c>
      <c r="C34178">
        <v>95144</v>
      </c>
      <c r="D34178">
        <v>44484</v>
      </c>
      <c r="E34178" s="31">
        <v>85675</v>
      </c>
      <c r="F34178">
        <v>350</v>
      </c>
      <c r="G34178" s="31">
        <v>9119</v>
      </c>
      <c r="H34178" s="31">
        <v>8</v>
      </c>
    </row>
    <row r="34179" spans="1:8">
      <c r="A34179" s="32">
        <v>44635</v>
      </c>
      <c r="B34179" s="1" t="s">
        <v>18</v>
      </c>
      <c r="C34179">
        <v>54406</v>
      </c>
      <c r="D34179">
        <v>644472</v>
      </c>
      <c r="E34179" s="31">
        <v>48458</v>
      </c>
      <c r="F34179">
        <v>227</v>
      </c>
      <c r="G34179" s="31">
        <v>5721</v>
      </c>
      <c r="H34179" s="31">
        <v>1</v>
      </c>
    </row>
    <row r="34180" spans="1:8">
      <c r="A34180" s="32">
        <v>44635</v>
      </c>
      <c r="B34180" s="1" t="s">
        <v>19</v>
      </c>
      <c r="C34180">
        <v>61570</v>
      </c>
      <c r="D34180">
        <v>520755</v>
      </c>
      <c r="E34180" s="31">
        <v>56139</v>
      </c>
      <c r="F34180">
        <v>274</v>
      </c>
      <c r="G34180" s="31">
        <v>5157</v>
      </c>
      <c r="H34180" s="31">
        <v>4</v>
      </c>
    </row>
    <row r="34181" spans="1:8">
      <c r="A34181" s="32">
        <v>44635</v>
      </c>
      <c r="B34181" s="1" t="s">
        <v>20</v>
      </c>
      <c r="C34181">
        <v>376574</v>
      </c>
      <c r="D34181">
        <v>2334150</v>
      </c>
      <c r="E34181" s="31">
        <v>346472</v>
      </c>
      <c r="F34181">
        <v>1276</v>
      </c>
      <c r="G34181" s="31">
        <v>28826</v>
      </c>
      <c r="H34181" s="31">
        <v>37</v>
      </c>
    </row>
    <row r="34182" spans="1:8">
      <c r="A34182" s="32">
        <v>44635</v>
      </c>
      <c r="B34182" s="1" t="s">
        <v>21</v>
      </c>
      <c r="C34182">
        <v>320568</v>
      </c>
      <c r="D34182">
        <v>1727835</v>
      </c>
      <c r="E34182" s="31">
        <v>293112</v>
      </c>
      <c r="F34182">
        <v>1550</v>
      </c>
      <c r="G34182" s="31">
        <v>22655</v>
      </c>
      <c r="H34182" s="31">
        <v>20</v>
      </c>
    </row>
    <row r="34183" spans="1:8">
      <c r="A34183" s="32">
        <v>44635</v>
      </c>
      <c r="B34183" s="1" t="s">
        <v>22</v>
      </c>
      <c r="C34183">
        <v>1145251</v>
      </c>
      <c r="D34183">
        <v>5752147</v>
      </c>
      <c r="E34183" s="31">
        <v>1022142</v>
      </c>
      <c r="F34183">
        <v>3999</v>
      </c>
      <c r="G34183" s="31">
        <v>119110</v>
      </c>
      <c r="H34183" s="31">
        <v>54</v>
      </c>
    </row>
    <row r="34184" spans="1:8">
      <c r="A34184" s="32">
        <v>44635</v>
      </c>
      <c r="B34184" s="1" t="s">
        <v>23</v>
      </c>
      <c r="C34184">
        <v>542950</v>
      </c>
      <c r="D34184">
        <v>2180686</v>
      </c>
      <c r="E34184" s="31">
        <v>501514</v>
      </c>
      <c r="F34184">
        <v>1905</v>
      </c>
      <c r="G34184" s="31">
        <v>39531</v>
      </c>
      <c r="H34184" s="31">
        <v>69</v>
      </c>
    </row>
    <row r="34185" spans="1:8">
      <c r="A34185" s="32">
        <v>44635</v>
      </c>
      <c r="B34185" s="1" t="s">
        <v>24</v>
      </c>
      <c r="C34185">
        <v>35582</v>
      </c>
      <c r="D34185">
        <v>493360</v>
      </c>
      <c r="E34185" s="31">
        <v>32043</v>
      </c>
      <c r="F34185">
        <v>85</v>
      </c>
      <c r="G34185" s="31">
        <v>3454</v>
      </c>
      <c r="H34185" s="31">
        <v>3</v>
      </c>
    </row>
    <row r="34186" spans="1:8">
      <c r="A34186" s="32">
        <v>44635</v>
      </c>
      <c r="B34186" s="1" t="s">
        <v>25</v>
      </c>
      <c r="C34186">
        <v>24303</v>
      </c>
      <c r="D34186">
        <v>201799</v>
      </c>
      <c r="E34186" s="31">
        <v>19022</v>
      </c>
      <c r="F34186">
        <v>71</v>
      </c>
      <c r="G34186" s="31">
        <v>5210</v>
      </c>
      <c r="H34186" s="31">
        <v>1</v>
      </c>
    </row>
    <row r="34187" spans="1:8">
      <c r="A34187" s="32">
        <v>44635</v>
      </c>
      <c r="B34187" s="1" t="s">
        <v>26</v>
      </c>
      <c r="C34187">
        <v>30856</v>
      </c>
      <c r="D34187">
        <v>321680</v>
      </c>
      <c r="E34187" s="31">
        <v>27464</v>
      </c>
      <c r="F34187">
        <v>179</v>
      </c>
      <c r="G34187" s="31">
        <v>3190</v>
      </c>
      <c r="H34187" s="31">
        <v>5</v>
      </c>
    </row>
    <row r="34188" spans="1:8">
      <c r="A34188" s="32">
        <v>44635</v>
      </c>
      <c r="B34188" s="1" t="s">
        <v>27</v>
      </c>
      <c r="C34188">
        <v>18614</v>
      </c>
      <c r="D34188">
        <v>247885</v>
      </c>
      <c r="E34188" s="31">
        <v>16306</v>
      </c>
      <c r="F34188">
        <v>41</v>
      </c>
      <c r="G34188" s="31">
        <v>2267</v>
      </c>
      <c r="H34188" s="31">
        <v>1</v>
      </c>
    </row>
    <row r="34189" spans="1:8">
      <c r="A34189" s="32">
        <v>44635</v>
      </c>
      <c r="B34189" s="1" t="s">
        <v>28</v>
      </c>
      <c r="C34189">
        <v>20106</v>
      </c>
      <c r="D34189">
        <v>217151</v>
      </c>
      <c r="E34189" s="31">
        <v>18366</v>
      </c>
      <c r="F34189">
        <v>61</v>
      </c>
      <c r="G34189" s="31">
        <v>1684</v>
      </c>
      <c r="H34189" s="31">
        <v>1</v>
      </c>
    </row>
    <row r="34190" spans="1:8">
      <c r="A34190" s="32">
        <v>44635</v>
      </c>
      <c r="B34190" s="1" t="s">
        <v>29</v>
      </c>
      <c r="C34190">
        <v>36974</v>
      </c>
      <c r="D34190">
        <v>541475</v>
      </c>
      <c r="E34190" s="31">
        <v>32869</v>
      </c>
      <c r="F34190">
        <v>158</v>
      </c>
      <c r="G34190" s="31">
        <v>3580</v>
      </c>
      <c r="H34190" s="31">
        <v>0</v>
      </c>
    </row>
    <row r="34191" spans="1:8">
      <c r="A34191" s="32">
        <v>44635</v>
      </c>
      <c r="B34191" s="1" t="s">
        <v>30</v>
      </c>
      <c r="C34191">
        <v>62016</v>
      </c>
      <c r="D34191">
        <v>695181</v>
      </c>
      <c r="E34191" s="31">
        <v>56806</v>
      </c>
      <c r="F34191">
        <v>301</v>
      </c>
      <c r="G34191" s="31">
        <v>4405</v>
      </c>
      <c r="H34191" s="31">
        <v>5</v>
      </c>
    </row>
    <row r="34192" spans="1:8">
      <c r="A34192" s="32">
        <v>44635</v>
      </c>
      <c r="B34192" s="1" t="s">
        <v>31</v>
      </c>
      <c r="C34192">
        <v>107674</v>
      </c>
      <c r="D34192">
        <v>1014008</v>
      </c>
      <c r="E34192" s="31">
        <v>96446</v>
      </c>
      <c r="F34192">
        <v>370</v>
      </c>
      <c r="G34192" s="31">
        <v>10108</v>
      </c>
      <c r="H34192" s="31">
        <v>6</v>
      </c>
    </row>
    <row r="34193" spans="1:8">
      <c r="A34193" s="32">
        <v>44635</v>
      </c>
      <c r="B34193" s="1" t="s">
        <v>32</v>
      </c>
      <c r="C34193">
        <v>373589</v>
      </c>
      <c r="D34193">
        <v>2214487</v>
      </c>
      <c r="E34193" s="31">
        <v>346553</v>
      </c>
      <c r="F34193">
        <v>1854</v>
      </c>
      <c r="G34193" s="31">
        <v>25182</v>
      </c>
      <c r="H34193" s="31">
        <v>39</v>
      </c>
    </row>
    <row r="34194" spans="1:8">
      <c r="A34194" s="32">
        <v>44635</v>
      </c>
      <c r="B34194" s="1" t="s">
        <v>33</v>
      </c>
      <c r="C34194">
        <v>49246</v>
      </c>
      <c r="D34194">
        <v>395473</v>
      </c>
      <c r="E34194" s="31">
        <v>46267</v>
      </c>
      <c r="F34194">
        <v>261</v>
      </c>
      <c r="G34194" s="31">
        <v>4090</v>
      </c>
      <c r="H34194" s="31">
        <v>8</v>
      </c>
    </row>
    <row r="34195" spans="1:8">
      <c r="A34195" s="32">
        <v>44635</v>
      </c>
      <c r="B34195" s="1" t="s">
        <v>34</v>
      </c>
      <c r="C34195">
        <v>61026</v>
      </c>
      <c r="D34195">
        <v>492306</v>
      </c>
      <c r="E34195" s="31">
        <v>53692</v>
      </c>
      <c r="F34195">
        <v>176</v>
      </c>
      <c r="G34195" s="31">
        <v>7158</v>
      </c>
      <c r="H34195" s="31">
        <v>2</v>
      </c>
    </row>
    <row r="34196" spans="1:8">
      <c r="A34196" s="32">
        <v>44635</v>
      </c>
      <c r="B34196" s="1" t="s">
        <v>35</v>
      </c>
      <c r="C34196">
        <v>143154</v>
      </c>
      <c r="D34196">
        <v>692256</v>
      </c>
      <c r="E34196" s="31">
        <v>132021</v>
      </c>
      <c r="F34196">
        <v>561</v>
      </c>
      <c r="G34196" s="31">
        <v>9262</v>
      </c>
      <c r="H34196" s="31">
        <v>43</v>
      </c>
    </row>
    <row r="34197" spans="1:8">
      <c r="A34197" s="32">
        <v>44635</v>
      </c>
      <c r="B34197" s="1" t="s">
        <v>36</v>
      </c>
      <c r="C34197">
        <v>742881</v>
      </c>
      <c r="D34197">
        <v>5936854</v>
      </c>
      <c r="E34197" s="31">
        <v>678623</v>
      </c>
      <c r="F34197">
        <v>4386</v>
      </c>
      <c r="G34197" s="31">
        <v>59820</v>
      </c>
      <c r="H34197" s="31">
        <v>649</v>
      </c>
    </row>
    <row r="34198" spans="1:8">
      <c r="A34198" s="32">
        <v>44635</v>
      </c>
      <c r="B34198" s="1" t="s">
        <v>37</v>
      </c>
      <c r="C34198">
        <v>304086</v>
      </c>
      <c r="D34198">
        <v>1301134</v>
      </c>
      <c r="E34198" s="31">
        <v>279536</v>
      </c>
      <c r="F34198">
        <v>2018</v>
      </c>
      <c r="G34198" s="31">
        <v>22535</v>
      </c>
      <c r="H34198" s="31">
        <v>25</v>
      </c>
    </row>
    <row r="34199" spans="1:8">
      <c r="A34199" s="32">
        <v>44635</v>
      </c>
      <c r="B34199" s="1" t="s">
        <v>38</v>
      </c>
      <c r="C34199">
        <v>68566</v>
      </c>
      <c r="D34199">
        <v>428709</v>
      </c>
      <c r="E34199" s="31">
        <v>57738</v>
      </c>
      <c r="F34199">
        <v>324</v>
      </c>
      <c r="G34199" s="31">
        <v>10504</v>
      </c>
      <c r="H34199" s="31">
        <v>14</v>
      </c>
    </row>
    <row r="34200" spans="1:8">
      <c r="A34200" s="32">
        <v>44635</v>
      </c>
      <c r="B34200" s="1" t="s">
        <v>39</v>
      </c>
      <c r="C34200">
        <v>25947</v>
      </c>
      <c r="D34200">
        <v>128512</v>
      </c>
      <c r="E34200" s="31">
        <v>24740</v>
      </c>
      <c r="F34200">
        <v>107</v>
      </c>
      <c r="G34200" s="31">
        <v>942</v>
      </c>
      <c r="H34200" s="31">
        <v>1</v>
      </c>
    </row>
    <row r="34201" spans="1:8">
      <c r="A34201" s="32">
        <v>44635</v>
      </c>
      <c r="B34201" s="1" t="s">
        <v>40</v>
      </c>
      <c r="C34201">
        <v>8073</v>
      </c>
      <c r="D34201">
        <v>282356</v>
      </c>
      <c r="E34201" s="31">
        <v>7276</v>
      </c>
      <c r="F34201">
        <v>11</v>
      </c>
      <c r="G34201" s="31">
        <v>691</v>
      </c>
      <c r="H34201" s="31">
        <v>0</v>
      </c>
    </row>
    <row r="34202" spans="1:8">
      <c r="A34202" s="32">
        <v>44635</v>
      </c>
      <c r="B34202" s="1" t="s">
        <v>41</v>
      </c>
      <c r="C34202">
        <v>7984</v>
      </c>
      <c r="D34202">
        <v>122915</v>
      </c>
      <c r="E34202" s="31">
        <v>7027</v>
      </c>
      <c r="F34202">
        <v>9</v>
      </c>
      <c r="G34202" s="31">
        <v>948</v>
      </c>
      <c r="H34202" s="31">
        <v>1</v>
      </c>
    </row>
    <row r="34203" spans="1:8">
      <c r="A34203" s="32">
        <v>44635</v>
      </c>
      <c r="B34203" s="1" t="s">
        <v>42</v>
      </c>
      <c r="C34203">
        <v>56999</v>
      </c>
      <c r="D34203">
        <v>449702</v>
      </c>
      <c r="E34203" s="31">
        <v>49083</v>
      </c>
      <c r="F34203">
        <v>219</v>
      </c>
      <c r="G34203" s="31">
        <v>4173</v>
      </c>
      <c r="H34203" s="31">
        <v>5</v>
      </c>
    </row>
    <row r="34204" spans="1:8">
      <c r="A34204" s="32">
        <v>44635</v>
      </c>
      <c r="B34204" s="1" t="s">
        <v>43</v>
      </c>
      <c r="C34204">
        <v>84267</v>
      </c>
      <c r="D34204">
        <v>1447855</v>
      </c>
      <c r="E34204" s="31">
        <v>74824</v>
      </c>
      <c r="F34204">
        <v>429</v>
      </c>
      <c r="G34204" s="31">
        <v>9014</v>
      </c>
      <c r="H34204" s="31">
        <v>9</v>
      </c>
    </row>
    <row r="34205" spans="1:8">
      <c r="A34205" s="32">
        <v>44635</v>
      </c>
      <c r="B34205" s="1" t="s">
        <v>44</v>
      </c>
      <c r="C34205">
        <v>25720</v>
      </c>
      <c r="D34205">
        <v>462176</v>
      </c>
      <c r="E34205" s="31">
        <v>22786</v>
      </c>
      <c r="F34205">
        <v>156</v>
      </c>
      <c r="G34205" s="31">
        <v>2778</v>
      </c>
      <c r="H34205" s="31">
        <v>1</v>
      </c>
    </row>
    <row r="34206" spans="1:8">
      <c r="A34206" s="32">
        <v>44635</v>
      </c>
      <c r="B34206" s="1" t="s">
        <v>45</v>
      </c>
      <c r="C34206">
        <v>14373</v>
      </c>
      <c r="D34206">
        <v>169317</v>
      </c>
      <c r="E34206" s="31">
        <v>12786</v>
      </c>
      <c r="F34206">
        <v>78</v>
      </c>
      <c r="G34206" s="31">
        <v>1510</v>
      </c>
      <c r="H34206" s="31">
        <v>2</v>
      </c>
    </row>
    <row r="34207" spans="1:8">
      <c r="A34207" s="32">
        <v>44635</v>
      </c>
      <c r="B34207" s="1" t="s">
        <v>46</v>
      </c>
      <c r="C34207">
        <v>24933</v>
      </c>
      <c r="D34207">
        <v>213032</v>
      </c>
      <c r="E34207" s="31">
        <v>21413</v>
      </c>
      <c r="F34207">
        <v>95</v>
      </c>
      <c r="G34207" s="31">
        <v>3425</v>
      </c>
      <c r="H34207" s="31">
        <v>6</v>
      </c>
    </row>
    <row r="34208" spans="1:8">
      <c r="A34208" s="32">
        <v>44635</v>
      </c>
      <c r="B34208" s="1" t="s">
        <v>47</v>
      </c>
      <c r="C34208">
        <v>21310</v>
      </c>
      <c r="D34208">
        <v>275278</v>
      </c>
      <c r="E34208" s="31">
        <v>18805</v>
      </c>
      <c r="F34208">
        <v>125</v>
      </c>
      <c r="G34208" s="31">
        <v>2380</v>
      </c>
      <c r="H34208" s="31">
        <v>4</v>
      </c>
    </row>
    <row r="34209" spans="1:8">
      <c r="A34209" s="32">
        <v>44635</v>
      </c>
      <c r="B34209" s="1" t="s">
        <v>48</v>
      </c>
      <c r="C34209">
        <v>15000</v>
      </c>
      <c r="D34209">
        <v>199162</v>
      </c>
      <c r="E34209" s="31">
        <v>13123</v>
      </c>
      <c r="F34209">
        <v>96</v>
      </c>
      <c r="G34209" s="31">
        <v>1781</v>
      </c>
      <c r="H34209" s="31">
        <v>1</v>
      </c>
    </row>
    <row r="34210" spans="1:8">
      <c r="A34210" s="32">
        <v>44635</v>
      </c>
      <c r="B34210" s="1" t="s">
        <v>49</v>
      </c>
      <c r="C34210">
        <v>273041</v>
      </c>
      <c r="D34210">
        <v>2132815</v>
      </c>
      <c r="E34210" s="31">
        <v>234614</v>
      </c>
      <c r="F34210">
        <v>1070</v>
      </c>
      <c r="G34210" s="31">
        <v>31192</v>
      </c>
      <c r="H34210" s="31">
        <v>10</v>
      </c>
    </row>
    <row r="34211" spans="1:8">
      <c r="A34211" s="32">
        <v>44635</v>
      </c>
      <c r="B34211" s="1" t="s">
        <v>50</v>
      </c>
      <c r="C34211">
        <v>28308</v>
      </c>
      <c r="D34211">
        <v>204279</v>
      </c>
      <c r="E34211" s="31">
        <v>22925</v>
      </c>
      <c r="F34211">
        <v>74</v>
      </c>
      <c r="G34211" s="31">
        <v>2594</v>
      </c>
      <c r="H34211" s="31">
        <v>2</v>
      </c>
    </row>
    <row r="34212" spans="1:8">
      <c r="A34212" s="32">
        <v>44635</v>
      </c>
      <c r="B34212" s="1" t="s">
        <v>51</v>
      </c>
      <c r="C34212">
        <v>29685</v>
      </c>
      <c r="D34212">
        <v>293648</v>
      </c>
      <c r="E34212" s="31">
        <v>27712</v>
      </c>
      <c r="F34212">
        <v>114</v>
      </c>
      <c r="G34212" s="31">
        <v>3213</v>
      </c>
      <c r="H34212" s="31">
        <v>2</v>
      </c>
    </row>
    <row r="34213" spans="1:8">
      <c r="A34213" s="32">
        <v>44635</v>
      </c>
      <c r="B34213" s="1" t="s">
        <v>52</v>
      </c>
      <c r="C34213">
        <v>58589</v>
      </c>
      <c r="D34213">
        <v>216494</v>
      </c>
      <c r="E34213" s="31">
        <v>52195</v>
      </c>
      <c r="F34213">
        <v>261</v>
      </c>
      <c r="G34213" s="31">
        <v>6133</v>
      </c>
      <c r="H34213" s="31">
        <v>13</v>
      </c>
    </row>
    <row r="34214" spans="1:8">
      <c r="A34214" s="32">
        <v>44635</v>
      </c>
      <c r="B34214" s="1" t="s">
        <v>53</v>
      </c>
      <c r="C34214">
        <v>28277</v>
      </c>
      <c r="D34214">
        <v>454766</v>
      </c>
      <c r="E34214" s="31">
        <v>26125</v>
      </c>
      <c r="F34214">
        <v>122</v>
      </c>
      <c r="G34214" s="31">
        <v>2030</v>
      </c>
      <c r="H34214" s="31">
        <v>3</v>
      </c>
    </row>
    <row r="34215" spans="1:8">
      <c r="A34215" s="32">
        <v>44635</v>
      </c>
      <c r="B34215" s="1" t="s">
        <v>54</v>
      </c>
      <c r="C34215">
        <v>22130</v>
      </c>
      <c r="D34215">
        <v>142515</v>
      </c>
      <c r="E34215" s="31">
        <v>20064</v>
      </c>
      <c r="F34215">
        <v>113</v>
      </c>
      <c r="G34215" s="31">
        <v>2028</v>
      </c>
      <c r="H34215" s="31">
        <v>1</v>
      </c>
    </row>
    <row r="34216" spans="1:8">
      <c r="A34216" s="32">
        <v>44635</v>
      </c>
      <c r="B34216" s="1" t="s">
        <v>55</v>
      </c>
      <c r="C34216">
        <v>37021</v>
      </c>
      <c r="D34216">
        <v>285662</v>
      </c>
      <c r="E34216" s="31">
        <v>33679</v>
      </c>
      <c r="F34216">
        <v>152</v>
      </c>
      <c r="G34216" s="31">
        <v>2825</v>
      </c>
      <c r="H34216" s="31">
        <v>3</v>
      </c>
    </row>
    <row r="34217" spans="1:8">
      <c r="A34217" s="32">
        <v>44635</v>
      </c>
      <c r="B34217" s="1" t="s">
        <v>56</v>
      </c>
      <c r="C34217">
        <v>110966</v>
      </c>
      <c r="D34217">
        <v>629465</v>
      </c>
      <c r="E34217" s="31">
        <v>105370</v>
      </c>
      <c r="F34217">
        <v>433</v>
      </c>
      <c r="G34217" s="31">
        <v>5160</v>
      </c>
      <c r="H34217" s="31">
        <v>14</v>
      </c>
    </row>
    <row r="34218" spans="1:8">
      <c r="A34218" s="32">
        <v>44636</v>
      </c>
      <c r="B34218" s="1" t="s">
        <v>7</v>
      </c>
      <c r="C34218">
        <v>197290</v>
      </c>
      <c r="D34218">
        <v>1751347</v>
      </c>
      <c r="E34218" s="31">
        <v>178040</v>
      </c>
      <c r="F34218">
        <v>1878</v>
      </c>
      <c r="G34218" s="31">
        <v>18042</v>
      </c>
      <c r="H34218" s="31">
        <v>4</v>
      </c>
    </row>
    <row r="34219" spans="1:8">
      <c r="A34219" s="32">
        <v>44636</v>
      </c>
      <c r="B34219" s="1" t="s">
        <v>11</v>
      </c>
      <c r="C34219">
        <v>28091</v>
      </c>
      <c r="D34219">
        <v>179686</v>
      </c>
      <c r="E34219" s="31">
        <v>24303</v>
      </c>
      <c r="F34219">
        <v>77</v>
      </c>
      <c r="G34219" s="31">
        <v>3711</v>
      </c>
      <c r="H34219" s="31">
        <v>0</v>
      </c>
    </row>
    <row r="34220" spans="1:8">
      <c r="A34220" s="32">
        <v>44636</v>
      </c>
      <c r="B34220" s="1" t="s">
        <v>12</v>
      </c>
      <c r="C34220">
        <v>14587</v>
      </c>
      <c r="D34220">
        <v>202053</v>
      </c>
      <c r="E34220" s="31">
        <v>11930</v>
      </c>
      <c r="F34220">
        <v>67</v>
      </c>
      <c r="G34220" s="31">
        <v>2590</v>
      </c>
      <c r="H34220" s="31">
        <v>2</v>
      </c>
    </row>
    <row r="34221" spans="1:8">
      <c r="A34221" s="32">
        <v>44636</v>
      </c>
      <c r="B34221" s="1" t="s">
        <v>13</v>
      </c>
      <c r="C34221">
        <v>49654</v>
      </c>
      <c r="D34221">
        <v>424355</v>
      </c>
      <c r="E34221" s="31">
        <v>42829</v>
      </c>
      <c r="F34221">
        <v>165</v>
      </c>
      <c r="G34221" s="31">
        <v>6091</v>
      </c>
      <c r="H34221" s="31">
        <v>9</v>
      </c>
    </row>
    <row r="34222" spans="1:8">
      <c r="A34222" s="32">
        <v>44636</v>
      </c>
      <c r="B34222" s="1" t="s">
        <v>14</v>
      </c>
      <c r="C34222">
        <v>12701</v>
      </c>
      <c r="D34222">
        <v>47445</v>
      </c>
      <c r="E34222" s="31">
        <v>10946</v>
      </c>
      <c r="F34222">
        <v>43</v>
      </c>
      <c r="G34222" s="31">
        <v>1712</v>
      </c>
      <c r="H34222" s="31">
        <v>1</v>
      </c>
    </row>
    <row r="34223" spans="1:8">
      <c r="A34223" s="32">
        <v>44636</v>
      </c>
      <c r="B34223" s="1" t="s">
        <v>15</v>
      </c>
      <c r="C34223">
        <v>14846</v>
      </c>
      <c r="D34223">
        <v>162731</v>
      </c>
      <c r="E34223" s="31">
        <v>12559</v>
      </c>
      <c r="F34223">
        <v>76</v>
      </c>
      <c r="G34223" s="31">
        <v>2211</v>
      </c>
      <c r="H34223" s="31">
        <v>1</v>
      </c>
    </row>
    <row r="34224" spans="1:8">
      <c r="A34224" s="32">
        <v>44636</v>
      </c>
      <c r="B34224" s="1" t="s">
        <v>16</v>
      </c>
      <c r="C34224">
        <v>29763</v>
      </c>
      <c r="D34224">
        <v>643114</v>
      </c>
      <c r="E34224" s="31">
        <v>25987</v>
      </c>
      <c r="F34224">
        <v>189</v>
      </c>
      <c r="G34224" s="31">
        <v>3587</v>
      </c>
      <c r="H34224" s="31">
        <v>3</v>
      </c>
    </row>
    <row r="34225" spans="1:8">
      <c r="A34225" s="32">
        <v>44636</v>
      </c>
      <c r="B34225" s="1" t="s">
        <v>17</v>
      </c>
      <c r="C34225">
        <v>93883</v>
      </c>
      <c r="D34225">
        <v>44484</v>
      </c>
      <c r="E34225" s="31">
        <v>84288</v>
      </c>
      <c r="F34225">
        <v>349</v>
      </c>
      <c r="G34225" s="31">
        <v>9246</v>
      </c>
      <c r="H34225" s="31">
        <v>8</v>
      </c>
    </row>
    <row r="34226" spans="1:8">
      <c r="A34226" s="32">
        <v>44636</v>
      </c>
      <c r="B34226" s="1" t="s">
        <v>18</v>
      </c>
      <c r="C34226">
        <v>53751</v>
      </c>
      <c r="D34226">
        <v>642129</v>
      </c>
      <c r="E34226" s="31">
        <v>47881</v>
      </c>
      <c r="F34226">
        <v>226</v>
      </c>
      <c r="G34226" s="31">
        <v>5644</v>
      </c>
      <c r="H34226" s="31">
        <v>1</v>
      </c>
    </row>
    <row r="34227" spans="1:8">
      <c r="A34227" s="32">
        <v>44636</v>
      </c>
      <c r="B34227" s="1" t="s">
        <v>19</v>
      </c>
      <c r="C34227">
        <v>60849</v>
      </c>
      <c r="D34227">
        <v>513473</v>
      </c>
      <c r="E34227" s="31">
        <v>55585</v>
      </c>
      <c r="F34227">
        <v>271</v>
      </c>
      <c r="G34227" s="31">
        <v>4993</v>
      </c>
      <c r="H34227" s="31">
        <v>4</v>
      </c>
    </row>
    <row r="34228" spans="1:8">
      <c r="A34228" s="32">
        <v>44636</v>
      </c>
      <c r="B34228" s="1" t="s">
        <v>20</v>
      </c>
      <c r="C34228">
        <v>372642</v>
      </c>
      <c r="D34228">
        <v>2325456</v>
      </c>
      <c r="E34228" s="31">
        <v>343404</v>
      </c>
      <c r="F34228">
        <v>1267</v>
      </c>
      <c r="G34228" s="31">
        <v>27971</v>
      </c>
      <c r="H34228" s="31">
        <v>46</v>
      </c>
    </row>
    <row r="34229" spans="1:8">
      <c r="A34229" s="32">
        <v>44636</v>
      </c>
      <c r="B34229" s="1" t="s">
        <v>21</v>
      </c>
      <c r="C34229">
        <v>317308</v>
      </c>
      <c r="D34229">
        <v>1721323</v>
      </c>
      <c r="E34229" s="31">
        <v>290062</v>
      </c>
      <c r="F34229">
        <v>1541</v>
      </c>
      <c r="G34229" s="31">
        <v>23014</v>
      </c>
      <c r="H34229" s="31">
        <v>17</v>
      </c>
    </row>
    <row r="34230" spans="1:8">
      <c r="A34230" s="32">
        <v>44636</v>
      </c>
      <c r="B34230" s="1" t="s">
        <v>22</v>
      </c>
      <c r="C34230">
        <v>1135030</v>
      </c>
      <c r="D34230">
        <v>5731492</v>
      </c>
      <c r="E34230" s="31">
        <v>1012045</v>
      </c>
      <c r="F34230">
        <v>3978</v>
      </c>
      <c r="G34230" s="31">
        <v>119007</v>
      </c>
      <c r="H34230" s="31">
        <v>61</v>
      </c>
    </row>
    <row r="34231" spans="1:8">
      <c r="A34231" s="32">
        <v>44636</v>
      </c>
      <c r="B34231" s="1" t="s">
        <v>23</v>
      </c>
      <c r="C34231">
        <v>538440</v>
      </c>
      <c r="D34231">
        <v>2180686</v>
      </c>
      <c r="E34231" s="31">
        <v>495012</v>
      </c>
      <c r="F34231">
        <v>1891</v>
      </c>
      <c r="G34231" s="31">
        <v>41537</v>
      </c>
      <c r="H34231" s="31">
        <v>69</v>
      </c>
    </row>
    <row r="34232" spans="1:8">
      <c r="A34232" s="32">
        <v>44636</v>
      </c>
      <c r="B34232" s="1" t="s">
        <v>24</v>
      </c>
      <c r="C34232">
        <v>35065</v>
      </c>
      <c r="D34232">
        <v>490598</v>
      </c>
      <c r="E34232" s="31">
        <v>31673</v>
      </c>
      <c r="F34232">
        <v>85</v>
      </c>
      <c r="G34232" s="31">
        <v>3307</v>
      </c>
      <c r="H34232" s="31">
        <v>3</v>
      </c>
    </row>
    <row r="34233" spans="1:8">
      <c r="A34233" s="32">
        <v>44636</v>
      </c>
      <c r="B34233" s="1" t="s">
        <v>25</v>
      </c>
      <c r="C34233">
        <v>23846</v>
      </c>
      <c r="D34233">
        <v>200588</v>
      </c>
      <c r="E34233" s="31">
        <v>18515</v>
      </c>
      <c r="F34233">
        <v>71</v>
      </c>
      <c r="G34233" s="31">
        <v>5260</v>
      </c>
      <c r="H34233" s="31">
        <v>1</v>
      </c>
    </row>
    <row r="34234" spans="1:8">
      <c r="A34234" s="32">
        <v>44636</v>
      </c>
      <c r="B34234" s="1" t="s">
        <v>26</v>
      </c>
      <c r="C34234">
        <v>30450</v>
      </c>
      <c r="D34234">
        <v>320233</v>
      </c>
      <c r="E34234" s="31">
        <v>27106</v>
      </c>
      <c r="F34234">
        <v>179</v>
      </c>
      <c r="G34234" s="31">
        <v>3142</v>
      </c>
      <c r="H34234" s="31">
        <v>6</v>
      </c>
    </row>
    <row r="34235" spans="1:8">
      <c r="A34235" s="32">
        <v>44636</v>
      </c>
      <c r="B34235" s="1" t="s">
        <v>27</v>
      </c>
      <c r="C34235">
        <v>18321</v>
      </c>
      <c r="D34235">
        <v>246693</v>
      </c>
      <c r="E34235" s="31">
        <v>15950</v>
      </c>
      <c r="F34235">
        <v>41</v>
      </c>
      <c r="G34235" s="31">
        <v>2330</v>
      </c>
      <c r="H34235" s="31">
        <v>1</v>
      </c>
    </row>
    <row r="34236" spans="1:8">
      <c r="A34236" s="32">
        <v>44636</v>
      </c>
      <c r="B34236" s="1" t="s">
        <v>28</v>
      </c>
      <c r="C34236">
        <v>19878</v>
      </c>
      <c r="D34236">
        <v>217151</v>
      </c>
      <c r="E34236" s="31">
        <v>18161</v>
      </c>
      <c r="F34236">
        <v>60</v>
      </c>
      <c r="G34236" s="31">
        <v>1662</v>
      </c>
      <c r="H34236" s="31">
        <v>1</v>
      </c>
    </row>
    <row r="34237" spans="1:8">
      <c r="A34237" s="32">
        <v>44636</v>
      </c>
      <c r="B34237" s="1" t="s">
        <v>29</v>
      </c>
      <c r="C34237">
        <v>36432</v>
      </c>
      <c r="D34237">
        <v>539376</v>
      </c>
      <c r="E34237" s="31">
        <v>32628</v>
      </c>
      <c r="F34237">
        <v>158</v>
      </c>
      <c r="G34237" s="31">
        <v>3337</v>
      </c>
      <c r="H34237" s="31">
        <v>1</v>
      </c>
    </row>
    <row r="34238" spans="1:8">
      <c r="A34238" s="32">
        <v>44636</v>
      </c>
      <c r="B34238" s="1" t="s">
        <v>30</v>
      </c>
      <c r="C34238">
        <v>61512</v>
      </c>
      <c r="D34238">
        <v>691942</v>
      </c>
      <c r="E34238" s="31">
        <v>56252</v>
      </c>
      <c r="F34238">
        <v>300</v>
      </c>
      <c r="G34238" s="31">
        <v>4345</v>
      </c>
      <c r="H34238" s="31">
        <v>5</v>
      </c>
    </row>
    <row r="34239" spans="1:8">
      <c r="A34239" s="32">
        <v>44636</v>
      </c>
      <c r="B34239" s="1" t="s">
        <v>31</v>
      </c>
      <c r="C34239">
        <v>106370</v>
      </c>
      <c r="D34239">
        <v>1009683</v>
      </c>
      <c r="E34239" s="31">
        <v>95278</v>
      </c>
      <c r="F34239">
        <v>369</v>
      </c>
      <c r="G34239" s="31">
        <v>10042</v>
      </c>
      <c r="H34239" s="31">
        <v>6</v>
      </c>
    </row>
    <row r="34240" spans="1:8">
      <c r="A34240" s="32">
        <v>44636</v>
      </c>
      <c r="B34240" s="1" t="s">
        <v>32</v>
      </c>
      <c r="C34240">
        <v>370073</v>
      </c>
      <c r="D34240">
        <v>2205242</v>
      </c>
      <c r="E34240" s="31">
        <v>342306</v>
      </c>
      <c r="F34240">
        <v>1846</v>
      </c>
      <c r="G34240" s="31">
        <v>25921</v>
      </c>
      <c r="H34240" s="31">
        <v>36</v>
      </c>
    </row>
    <row r="34241" spans="1:8">
      <c r="A34241" s="32">
        <v>44636</v>
      </c>
      <c r="B34241" s="1" t="s">
        <v>33</v>
      </c>
      <c r="C34241">
        <v>48684</v>
      </c>
      <c r="D34241">
        <v>395473</v>
      </c>
      <c r="E34241" s="31">
        <v>45731</v>
      </c>
      <c r="F34241">
        <v>260</v>
      </c>
      <c r="G34241" s="31">
        <v>4059</v>
      </c>
      <c r="H34241" s="31">
        <v>7</v>
      </c>
    </row>
    <row r="34242" spans="1:8">
      <c r="A34242" s="32">
        <v>44636</v>
      </c>
      <c r="B34242" s="1" t="s">
        <v>34</v>
      </c>
      <c r="C34242">
        <v>60388</v>
      </c>
      <c r="D34242">
        <v>490001</v>
      </c>
      <c r="E34242" s="31">
        <v>52848</v>
      </c>
      <c r="F34242">
        <v>172</v>
      </c>
      <c r="G34242" s="31">
        <v>7368</v>
      </c>
      <c r="H34242" s="31">
        <v>2</v>
      </c>
    </row>
    <row r="34243" spans="1:8">
      <c r="A34243" s="32">
        <v>44636</v>
      </c>
      <c r="B34243" s="1" t="s">
        <v>35</v>
      </c>
      <c r="C34243">
        <v>141834</v>
      </c>
      <c r="D34243">
        <v>688869</v>
      </c>
      <c r="E34243" s="31">
        <v>130807</v>
      </c>
      <c r="F34243">
        <v>551</v>
      </c>
      <c r="G34243" s="31">
        <v>9687</v>
      </c>
      <c r="H34243" s="31">
        <v>41</v>
      </c>
    </row>
    <row r="34244" spans="1:8">
      <c r="A34244" s="32">
        <v>44636</v>
      </c>
      <c r="B34244" s="1" t="s">
        <v>36</v>
      </c>
      <c r="C34244">
        <v>737142</v>
      </c>
      <c r="D34244">
        <v>5913038</v>
      </c>
      <c r="E34244" s="31">
        <v>670578</v>
      </c>
      <c r="F34244">
        <v>4350</v>
      </c>
      <c r="G34244" s="31">
        <v>62161</v>
      </c>
      <c r="H34244" s="31">
        <v>683</v>
      </c>
    </row>
    <row r="34245" spans="1:8">
      <c r="A34245" s="32">
        <v>44636</v>
      </c>
      <c r="B34245" s="1" t="s">
        <v>37</v>
      </c>
      <c r="C34245">
        <v>301692</v>
      </c>
      <c r="D34245">
        <v>1296893</v>
      </c>
      <c r="E34245" s="31">
        <v>275928</v>
      </c>
      <c r="F34245">
        <v>2015</v>
      </c>
      <c r="G34245" s="31">
        <v>23761</v>
      </c>
      <c r="H34245" s="31">
        <v>24</v>
      </c>
    </row>
    <row r="34246" spans="1:8">
      <c r="A34246" s="32">
        <v>44636</v>
      </c>
      <c r="B34246" s="1" t="s">
        <v>38</v>
      </c>
      <c r="C34246">
        <v>67789</v>
      </c>
      <c r="D34246">
        <v>426842</v>
      </c>
      <c r="E34246" s="31">
        <v>55440</v>
      </c>
      <c r="F34246">
        <v>322</v>
      </c>
      <c r="G34246" s="31">
        <v>12027</v>
      </c>
      <c r="H34246" s="31">
        <v>17</v>
      </c>
    </row>
    <row r="34247" spans="1:8">
      <c r="A34247" s="32">
        <v>44636</v>
      </c>
      <c r="B34247" s="1" t="s">
        <v>39</v>
      </c>
      <c r="C34247">
        <v>25772</v>
      </c>
      <c r="D34247">
        <v>127964</v>
      </c>
      <c r="E34247" s="31">
        <v>24558</v>
      </c>
      <c r="F34247">
        <v>107</v>
      </c>
      <c r="G34247" s="31">
        <v>949</v>
      </c>
      <c r="H34247" s="31">
        <v>1</v>
      </c>
    </row>
    <row r="34248" spans="1:8">
      <c r="A34248" s="32">
        <v>44636</v>
      </c>
      <c r="B34248" s="1" t="s">
        <v>40</v>
      </c>
      <c r="C34248">
        <v>7985</v>
      </c>
      <c r="D34248">
        <v>279927</v>
      </c>
      <c r="E34248" s="31">
        <v>7182</v>
      </c>
      <c r="F34248">
        <v>11</v>
      </c>
      <c r="G34248" s="31">
        <v>698</v>
      </c>
      <c r="H34248" s="31">
        <v>0</v>
      </c>
    </row>
    <row r="34249" spans="1:8">
      <c r="A34249" s="32">
        <v>44636</v>
      </c>
      <c r="B34249" s="1" t="s">
        <v>41</v>
      </c>
      <c r="C34249">
        <v>7878</v>
      </c>
      <c r="D34249">
        <v>122915</v>
      </c>
      <c r="E34249" s="31">
        <v>6917</v>
      </c>
      <c r="F34249">
        <v>8</v>
      </c>
      <c r="G34249" s="31">
        <v>953</v>
      </c>
      <c r="H34249" s="31">
        <v>1</v>
      </c>
    </row>
    <row r="34250" spans="1:8">
      <c r="A34250" s="32">
        <v>44636</v>
      </c>
      <c r="B34250" s="1" t="s">
        <v>42</v>
      </c>
      <c r="C34250">
        <v>56405</v>
      </c>
      <c r="D34250">
        <v>449702</v>
      </c>
      <c r="E34250" s="31">
        <v>49083</v>
      </c>
      <c r="F34250">
        <v>218</v>
      </c>
      <c r="G34250" s="31">
        <v>4173</v>
      </c>
      <c r="H34250" s="31">
        <v>5</v>
      </c>
    </row>
    <row r="34251" spans="1:8">
      <c r="A34251" s="32">
        <v>44636</v>
      </c>
      <c r="B34251" s="1" t="s">
        <v>43</v>
      </c>
      <c r="C34251">
        <v>83708</v>
      </c>
      <c r="D34251">
        <v>1447855</v>
      </c>
      <c r="E34251" s="31">
        <v>74467</v>
      </c>
      <c r="F34251">
        <v>428</v>
      </c>
      <c r="G34251" s="31">
        <v>8813</v>
      </c>
      <c r="H34251" s="31">
        <v>5</v>
      </c>
    </row>
    <row r="34252" spans="1:8">
      <c r="A34252" s="32">
        <v>44636</v>
      </c>
      <c r="B34252" s="1" t="s">
        <v>44</v>
      </c>
      <c r="C34252">
        <v>25376</v>
      </c>
      <c r="D34252">
        <v>440054</v>
      </c>
      <c r="E34252" s="31">
        <v>22392</v>
      </c>
      <c r="F34252">
        <v>153</v>
      </c>
      <c r="G34252" s="31">
        <v>2831</v>
      </c>
      <c r="H34252" s="31">
        <v>2</v>
      </c>
    </row>
    <row r="34253" spans="1:8">
      <c r="A34253" s="32">
        <v>44636</v>
      </c>
      <c r="B34253" s="1" t="s">
        <v>45</v>
      </c>
      <c r="C34253">
        <v>14175</v>
      </c>
      <c r="D34253">
        <v>168570</v>
      </c>
      <c r="E34253" s="31">
        <v>12617</v>
      </c>
      <c r="F34253">
        <v>78</v>
      </c>
      <c r="G34253" s="31">
        <v>1482</v>
      </c>
      <c r="H34253" s="31">
        <v>3</v>
      </c>
    </row>
    <row r="34254" spans="1:8">
      <c r="A34254" s="32">
        <v>44636</v>
      </c>
      <c r="B34254" s="1" t="s">
        <v>46</v>
      </c>
      <c r="C34254">
        <v>24469</v>
      </c>
      <c r="D34254">
        <v>211349</v>
      </c>
      <c r="E34254" s="31">
        <v>21067</v>
      </c>
      <c r="F34254">
        <v>95</v>
      </c>
      <c r="G34254" s="31">
        <v>3307</v>
      </c>
      <c r="H34254" s="31">
        <v>6</v>
      </c>
    </row>
    <row r="34255" spans="1:8">
      <c r="A34255" s="32">
        <v>44636</v>
      </c>
      <c r="B34255" s="1" t="s">
        <v>47</v>
      </c>
      <c r="C34255">
        <v>21039</v>
      </c>
      <c r="D34255">
        <v>274685</v>
      </c>
      <c r="E34255" s="31">
        <v>18519</v>
      </c>
      <c r="F34255">
        <v>124</v>
      </c>
      <c r="G34255" s="31">
        <v>2396</v>
      </c>
      <c r="H34255" s="31">
        <v>4</v>
      </c>
    </row>
    <row r="34256" spans="1:8">
      <c r="A34256" s="32">
        <v>44636</v>
      </c>
      <c r="B34256" s="1" t="s">
        <v>48</v>
      </c>
      <c r="C34256">
        <v>14799</v>
      </c>
      <c r="D34256">
        <v>198778</v>
      </c>
      <c r="E34256" s="31">
        <v>12949</v>
      </c>
      <c r="F34256">
        <v>95</v>
      </c>
      <c r="G34256" s="31">
        <v>1755</v>
      </c>
      <c r="H34256" s="31">
        <v>3</v>
      </c>
    </row>
    <row r="34257" spans="1:8">
      <c r="A34257" s="32">
        <v>44636</v>
      </c>
      <c r="B34257" s="1" t="s">
        <v>49</v>
      </c>
      <c r="C34257">
        <v>270571</v>
      </c>
      <c r="D34257">
        <v>2122801</v>
      </c>
      <c r="E34257" s="31">
        <v>233339</v>
      </c>
      <c r="F34257">
        <v>1062</v>
      </c>
      <c r="G34257" s="31">
        <v>30590</v>
      </c>
      <c r="H34257" s="31">
        <v>12</v>
      </c>
    </row>
    <row r="34258" spans="1:8">
      <c r="A34258" s="32">
        <v>44636</v>
      </c>
      <c r="B34258" s="1" t="s">
        <v>50</v>
      </c>
      <c r="C34258">
        <v>27983</v>
      </c>
      <c r="D34258">
        <v>203178</v>
      </c>
      <c r="E34258" s="31">
        <v>22560</v>
      </c>
      <c r="F34258">
        <v>73</v>
      </c>
      <c r="G34258" s="31">
        <v>2544</v>
      </c>
      <c r="H34258" s="31">
        <v>2</v>
      </c>
    </row>
    <row r="34259" spans="1:8">
      <c r="A34259" s="32">
        <v>44636</v>
      </c>
      <c r="B34259" s="1" t="s">
        <v>51</v>
      </c>
      <c r="C34259">
        <v>29464</v>
      </c>
      <c r="D34259">
        <v>292607</v>
      </c>
      <c r="E34259" s="31">
        <v>27420</v>
      </c>
      <c r="F34259">
        <v>114</v>
      </c>
      <c r="G34259" s="31">
        <v>3259</v>
      </c>
      <c r="H34259" s="31">
        <v>2</v>
      </c>
    </row>
    <row r="34260" spans="1:8">
      <c r="A34260" s="32">
        <v>44636</v>
      </c>
      <c r="B34260" s="1" t="s">
        <v>52</v>
      </c>
      <c r="C34260">
        <v>57957</v>
      </c>
      <c r="D34260">
        <v>215029</v>
      </c>
      <c r="E34260" s="31">
        <v>51762</v>
      </c>
      <c r="F34260">
        <v>259</v>
      </c>
      <c r="G34260" s="31">
        <v>5936</v>
      </c>
      <c r="H34260" s="31">
        <v>14</v>
      </c>
    </row>
    <row r="34261" spans="1:8">
      <c r="A34261" s="32">
        <v>44636</v>
      </c>
      <c r="B34261" s="1" t="s">
        <v>53</v>
      </c>
      <c r="C34261">
        <v>28065</v>
      </c>
      <c r="D34261">
        <v>452069</v>
      </c>
      <c r="E34261" s="31">
        <v>25847</v>
      </c>
      <c r="F34261">
        <v>119</v>
      </c>
      <c r="G34261" s="31">
        <v>2099</v>
      </c>
      <c r="H34261" s="31">
        <v>3</v>
      </c>
    </row>
    <row r="34262" spans="1:8">
      <c r="A34262" s="32">
        <v>44636</v>
      </c>
      <c r="B34262" s="1" t="s">
        <v>54</v>
      </c>
      <c r="C34262">
        <v>21853</v>
      </c>
      <c r="D34262">
        <v>141847</v>
      </c>
      <c r="E34262" s="31">
        <v>19931</v>
      </c>
      <c r="F34262">
        <v>111</v>
      </c>
      <c r="G34262" s="31">
        <v>1884</v>
      </c>
      <c r="H34262" s="31">
        <v>1</v>
      </c>
    </row>
    <row r="34263" spans="1:8">
      <c r="A34263" s="32">
        <v>44636</v>
      </c>
      <c r="B34263" s="1" t="s">
        <v>55</v>
      </c>
      <c r="C34263">
        <v>36656</v>
      </c>
      <c r="D34263">
        <v>284143</v>
      </c>
      <c r="E34263" s="31">
        <v>33373</v>
      </c>
      <c r="F34263">
        <v>149</v>
      </c>
      <c r="G34263" s="31">
        <v>2718</v>
      </c>
      <c r="H34263" s="31">
        <v>3</v>
      </c>
    </row>
    <row r="34264" spans="1:8">
      <c r="A34264" s="32">
        <v>44636</v>
      </c>
      <c r="B34264" s="1" t="s">
        <v>56</v>
      </c>
      <c r="C34264">
        <v>110139</v>
      </c>
      <c r="D34264">
        <v>627710</v>
      </c>
      <c r="E34264" s="31">
        <v>104738</v>
      </c>
      <c r="F34264">
        <v>433</v>
      </c>
      <c r="G34264" s="31">
        <v>4968</v>
      </c>
      <c r="H34264" s="31">
        <v>13</v>
      </c>
    </row>
    <row r="34265" spans="1:8">
      <c r="A34265" s="32">
        <v>44637</v>
      </c>
      <c r="B34265" s="1" t="s">
        <v>7</v>
      </c>
      <c r="C34265">
        <v>201047</v>
      </c>
      <c r="D34265">
        <v>1766354</v>
      </c>
      <c r="E34265" s="31">
        <v>181889</v>
      </c>
      <c r="F34265">
        <v>1890</v>
      </c>
      <c r="G34265" s="31">
        <v>17533</v>
      </c>
      <c r="H34265" s="31">
        <v>4</v>
      </c>
    </row>
    <row r="34266" spans="1:8">
      <c r="A34266" s="32">
        <v>44637</v>
      </c>
      <c r="B34266" s="1" t="s">
        <v>11</v>
      </c>
      <c r="C34266">
        <v>29239</v>
      </c>
      <c r="D34266">
        <v>182173</v>
      </c>
      <c r="E34266" s="31">
        <v>25110</v>
      </c>
      <c r="F34266">
        <v>80</v>
      </c>
      <c r="G34266" s="31">
        <v>4049</v>
      </c>
      <c r="H34266" s="31">
        <v>0</v>
      </c>
    </row>
    <row r="34267" spans="1:8">
      <c r="A34267" s="32">
        <v>44637</v>
      </c>
      <c r="B34267" s="1" t="s">
        <v>12</v>
      </c>
      <c r="C34267">
        <v>15243</v>
      </c>
      <c r="D34267">
        <v>202053</v>
      </c>
      <c r="E34267" s="31">
        <v>12264</v>
      </c>
      <c r="F34267">
        <v>69</v>
      </c>
      <c r="G34267" s="31">
        <v>2910</v>
      </c>
      <c r="H34267" s="31">
        <v>1</v>
      </c>
    </row>
    <row r="34268" spans="1:8">
      <c r="A34268" s="32">
        <v>44637</v>
      </c>
      <c r="B34268" s="1" t="s">
        <v>13</v>
      </c>
      <c r="C34268">
        <v>50925</v>
      </c>
      <c r="D34268">
        <v>430408</v>
      </c>
      <c r="E34268" s="31">
        <v>45074</v>
      </c>
      <c r="F34268">
        <v>165</v>
      </c>
      <c r="G34268" s="31">
        <v>5144</v>
      </c>
      <c r="H34268" s="31">
        <v>6</v>
      </c>
    </row>
    <row r="34269" spans="1:8">
      <c r="A34269" s="32">
        <v>44637</v>
      </c>
      <c r="B34269" s="1" t="s">
        <v>14</v>
      </c>
      <c r="C34269">
        <v>13135</v>
      </c>
      <c r="D34269">
        <v>47924</v>
      </c>
      <c r="E34269" s="31">
        <v>11220</v>
      </c>
      <c r="F34269">
        <v>43</v>
      </c>
      <c r="G34269" s="31">
        <v>1872</v>
      </c>
      <c r="H34269" s="31">
        <v>0</v>
      </c>
    </row>
    <row r="34270" spans="1:8">
      <c r="A34270" s="32">
        <v>44637</v>
      </c>
      <c r="B34270" s="1" t="s">
        <v>15</v>
      </c>
      <c r="C34270">
        <v>15315</v>
      </c>
      <c r="D34270">
        <v>163854</v>
      </c>
      <c r="E34270" s="31">
        <v>12938</v>
      </c>
      <c r="F34270">
        <v>76</v>
      </c>
      <c r="G34270" s="31">
        <v>2301</v>
      </c>
      <c r="H34270" s="31">
        <v>2</v>
      </c>
    </row>
    <row r="34271" spans="1:8">
      <c r="A34271" s="32">
        <v>44637</v>
      </c>
      <c r="B34271" s="1" t="s">
        <v>16</v>
      </c>
      <c r="C34271">
        <v>30598</v>
      </c>
      <c r="D34271">
        <v>648640</v>
      </c>
      <c r="E34271" s="31">
        <v>26732</v>
      </c>
      <c r="F34271">
        <v>189</v>
      </c>
      <c r="G34271" s="31">
        <v>3677</v>
      </c>
      <c r="H34271" s="31">
        <v>1</v>
      </c>
    </row>
    <row r="34272" spans="1:8">
      <c r="A34272" s="32">
        <v>44637</v>
      </c>
      <c r="B34272" s="1" t="s">
        <v>17</v>
      </c>
      <c r="C34272">
        <v>96671</v>
      </c>
      <c r="D34272">
        <v>44484</v>
      </c>
      <c r="E34272" s="31">
        <v>87077</v>
      </c>
      <c r="F34272">
        <v>352</v>
      </c>
      <c r="G34272" s="31">
        <v>9242</v>
      </c>
      <c r="H34272" s="31">
        <v>6</v>
      </c>
    </row>
    <row r="34273" spans="1:8">
      <c r="A34273" s="32">
        <v>44637</v>
      </c>
      <c r="B34273" s="1" t="s">
        <v>18</v>
      </c>
      <c r="C34273">
        <v>54985</v>
      </c>
      <c r="D34273">
        <v>645522</v>
      </c>
      <c r="E34273" s="31">
        <v>48955</v>
      </c>
      <c r="F34273">
        <v>227</v>
      </c>
      <c r="G34273" s="31">
        <v>5803</v>
      </c>
      <c r="H34273" s="31">
        <v>2</v>
      </c>
    </row>
    <row r="34274" spans="1:8">
      <c r="A34274" s="32">
        <v>44637</v>
      </c>
      <c r="B34274" s="1" t="s">
        <v>19</v>
      </c>
      <c r="C34274">
        <v>62319</v>
      </c>
      <c r="D34274">
        <v>522691</v>
      </c>
      <c r="E34274" s="31">
        <v>56746</v>
      </c>
      <c r="F34274">
        <v>274</v>
      </c>
      <c r="G34274" s="31">
        <v>5299</v>
      </c>
      <c r="H34274" s="31">
        <v>4</v>
      </c>
    </row>
    <row r="34275" spans="1:8">
      <c r="A34275" s="32">
        <v>44637</v>
      </c>
      <c r="B34275" s="1" t="s">
        <v>20</v>
      </c>
      <c r="C34275">
        <v>380647</v>
      </c>
      <c r="D34275">
        <v>2342635</v>
      </c>
      <c r="E34275" s="31">
        <v>350648</v>
      </c>
      <c r="F34275">
        <v>1282</v>
      </c>
      <c r="G34275" s="31">
        <v>28717</v>
      </c>
      <c r="H34275" s="31">
        <v>33</v>
      </c>
    </row>
    <row r="34276" spans="1:8">
      <c r="A34276" s="32">
        <v>44637</v>
      </c>
      <c r="B34276" s="1" t="s">
        <v>21</v>
      </c>
      <c r="C34276">
        <v>323732</v>
      </c>
      <c r="D34276">
        <v>1730439</v>
      </c>
      <c r="E34276" s="31">
        <v>296485</v>
      </c>
      <c r="F34276">
        <v>1559</v>
      </c>
      <c r="G34276" s="31">
        <v>22533</v>
      </c>
      <c r="H34276" s="31">
        <v>19</v>
      </c>
    </row>
    <row r="34277" spans="1:8">
      <c r="A34277" s="32">
        <v>44637</v>
      </c>
      <c r="B34277" s="1" t="s">
        <v>22</v>
      </c>
      <c r="C34277">
        <v>1153712</v>
      </c>
      <c r="D34277">
        <v>5769495</v>
      </c>
      <c r="E34277" s="31">
        <v>1029202</v>
      </c>
      <c r="F34277">
        <v>4021</v>
      </c>
      <c r="G34277" s="31">
        <v>120489</v>
      </c>
      <c r="H34277" s="31">
        <v>53</v>
      </c>
    </row>
    <row r="34278" spans="1:8">
      <c r="A34278" s="32">
        <v>44637</v>
      </c>
      <c r="B34278" s="1" t="s">
        <v>23</v>
      </c>
      <c r="C34278">
        <v>548218</v>
      </c>
      <c r="D34278">
        <v>2180686</v>
      </c>
      <c r="E34278" s="31">
        <v>507131</v>
      </c>
      <c r="F34278">
        <v>1918</v>
      </c>
      <c r="G34278" s="31">
        <v>39169</v>
      </c>
      <c r="H34278" s="31">
        <v>60</v>
      </c>
    </row>
    <row r="34279" spans="1:8">
      <c r="A34279" s="32">
        <v>44637</v>
      </c>
      <c r="B34279" s="1" t="s">
        <v>24</v>
      </c>
      <c r="C34279">
        <v>36110</v>
      </c>
      <c r="D34279">
        <v>495137</v>
      </c>
      <c r="E34279" s="31">
        <v>32413</v>
      </c>
      <c r="F34279">
        <v>85</v>
      </c>
      <c r="G34279" s="31">
        <v>3612</v>
      </c>
      <c r="H34279" s="31">
        <v>2</v>
      </c>
    </row>
    <row r="34280" spans="1:8">
      <c r="A34280" s="32">
        <v>44637</v>
      </c>
      <c r="B34280" s="1" t="s">
        <v>25</v>
      </c>
      <c r="C34280">
        <v>24611</v>
      </c>
      <c r="D34280">
        <v>202430</v>
      </c>
      <c r="E34280" s="31">
        <v>19610</v>
      </c>
      <c r="F34280">
        <v>71</v>
      </c>
      <c r="G34280" s="31">
        <v>4930</v>
      </c>
      <c r="H34280" s="31">
        <v>1</v>
      </c>
    </row>
    <row r="34281" spans="1:8">
      <c r="A34281" s="32">
        <v>44637</v>
      </c>
      <c r="B34281" s="1" t="s">
        <v>26</v>
      </c>
      <c r="C34281">
        <v>31307</v>
      </c>
      <c r="D34281">
        <v>324043</v>
      </c>
      <c r="E34281" s="31">
        <v>27815</v>
      </c>
      <c r="F34281">
        <v>179</v>
      </c>
      <c r="G34281" s="31">
        <v>3290</v>
      </c>
      <c r="H34281" s="31">
        <v>5</v>
      </c>
    </row>
    <row r="34282" spans="1:8">
      <c r="A34282" s="32">
        <v>44637</v>
      </c>
      <c r="B34282" s="1" t="s">
        <v>27</v>
      </c>
      <c r="C34282">
        <v>18912</v>
      </c>
      <c r="D34282">
        <v>249173</v>
      </c>
      <c r="E34282" s="31">
        <v>16574</v>
      </c>
      <c r="F34282">
        <v>41</v>
      </c>
      <c r="G34282" s="31">
        <v>2297</v>
      </c>
      <c r="H34282" s="31">
        <v>1</v>
      </c>
    </row>
    <row r="34283" spans="1:8">
      <c r="A34283" s="32">
        <v>44637</v>
      </c>
      <c r="B34283" s="1" t="s">
        <v>28</v>
      </c>
      <c r="C34283">
        <v>20350</v>
      </c>
      <c r="D34283">
        <v>217151</v>
      </c>
      <c r="E34283" s="31">
        <v>18569</v>
      </c>
      <c r="F34283">
        <v>61</v>
      </c>
      <c r="G34283" s="31">
        <v>1723</v>
      </c>
      <c r="H34283" s="31">
        <v>1</v>
      </c>
    </row>
    <row r="34284" spans="1:8">
      <c r="A34284" s="32">
        <v>44637</v>
      </c>
      <c r="B34284" s="1" t="s">
        <v>29</v>
      </c>
      <c r="C34284">
        <v>37460</v>
      </c>
      <c r="D34284">
        <v>543338</v>
      </c>
      <c r="E34284" s="31">
        <v>33287</v>
      </c>
      <c r="F34284">
        <v>158</v>
      </c>
      <c r="G34284" s="31">
        <v>3622</v>
      </c>
      <c r="H34284" s="31">
        <v>1</v>
      </c>
    </row>
    <row r="34285" spans="1:8">
      <c r="A34285" s="32">
        <v>44637</v>
      </c>
      <c r="B34285" s="1" t="s">
        <v>30</v>
      </c>
      <c r="C34285">
        <v>62523</v>
      </c>
      <c r="D34285">
        <v>699135</v>
      </c>
      <c r="E34285" s="31">
        <v>57335</v>
      </c>
      <c r="F34285">
        <v>303</v>
      </c>
      <c r="G34285" s="31">
        <v>4378</v>
      </c>
      <c r="H34285" s="31">
        <v>5</v>
      </c>
    </row>
    <row r="34286" spans="1:8">
      <c r="A34286" s="32">
        <v>44637</v>
      </c>
      <c r="B34286" s="1" t="s">
        <v>31</v>
      </c>
      <c r="C34286">
        <v>108983</v>
      </c>
      <c r="D34286">
        <v>1018639</v>
      </c>
      <c r="E34286" s="31">
        <v>97326</v>
      </c>
      <c r="F34286">
        <v>371</v>
      </c>
      <c r="G34286" s="31">
        <v>10619</v>
      </c>
      <c r="H34286" s="31">
        <v>6</v>
      </c>
    </row>
    <row r="34287" spans="1:8">
      <c r="A34287" s="32">
        <v>44637</v>
      </c>
      <c r="B34287" s="1" t="s">
        <v>32</v>
      </c>
      <c r="C34287">
        <v>377350</v>
      </c>
      <c r="D34287">
        <v>2222743</v>
      </c>
      <c r="E34287" s="31">
        <v>350232</v>
      </c>
      <c r="F34287">
        <v>1868</v>
      </c>
      <c r="G34287" s="31">
        <v>25250</v>
      </c>
      <c r="H34287" s="31">
        <v>35</v>
      </c>
    </row>
    <row r="34288" spans="1:8">
      <c r="A34288" s="32">
        <v>44637</v>
      </c>
      <c r="B34288" s="1" t="s">
        <v>33</v>
      </c>
      <c r="C34288">
        <v>49762</v>
      </c>
      <c r="D34288">
        <v>395473</v>
      </c>
      <c r="E34288" s="31">
        <v>46744</v>
      </c>
      <c r="F34288">
        <v>261</v>
      </c>
      <c r="G34288" s="31">
        <v>4134</v>
      </c>
      <c r="H34288" s="31">
        <v>7</v>
      </c>
    </row>
    <row r="34289" spans="1:8">
      <c r="A34289" s="32">
        <v>44637</v>
      </c>
      <c r="B34289" s="1" t="s">
        <v>34</v>
      </c>
      <c r="C34289">
        <v>61865</v>
      </c>
      <c r="D34289">
        <v>493844</v>
      </c>
      <c r="E34289" s="31">
        <v>54260</v>
      </c>
      <c r="F34289">
        <v>179</v>
      </c>
      <c r="G34289" s="31">
        <v>7426</v>
      </c>
      <c r="H34289" s="31">
        <v>2</v>
      </c>
    </row>
    <row r="34290" spans="1:8">
      <c r="A34290" s="32">
        <v>44637</v>
      </c>
      <c r="B34290" s="1" t="s">
        <v>35</v>
      </c>
      <c r="C34290">
        <v>144227</v>
      </c>
      <c r="D34290">
        <v>694733</v>
      </c>
      <c r="E34290" s="31">
        <v>133803</v>
      </c>
      <c r="F34290">
        <v>571</v>
      </c>
      <c r="G34290" s="31">
        <v>8790</v>
      </c>
      <c r="H34290" s="31">
        <v>40</v>
      </c>
    </row>
    <row r="34291" spans="1:8">
      <c r="A34291" s="32">
        <v>44637</v>
      </c>
      <c r="B34291" s="1" t="s">
        <v>36</v>
      </c>
      <c r="C34291">
        <v>747882</v>
      </c>
      <c r="D34291">
        <v>5959598</v>
      </c>
      <c r="E34291" s="31">
        <v>685229</v>
      </c>
      <c r="F34291">
        <v>4425</v>
      </c>
      <c r="G34291" s="31">
        <v>58177</v>
      </c>
      <c r="H34291" s="31">
        <v>586</v>
      </c>
    </row>
    <row r="34292" spans="1:8">
      <c r="A34292" s="32">
        <v>44637</v>
      </c>
      <c r="B34292" s="1" t="s">
        <v>37</v>
      </c>
      <c r="C34292">
        <v>307069</v>
      </c>
      <c r="D34292">
        <v>1306150</v>
      </c>
      <c r="E34292" s="31">
        <v>283495</v>
      </c>
      <c r="F34292">
        <v>2028</v>
      </c>
      <c r="G34292" s="31">
        <v>21556</v>
      </c>
      <c r="H34292" s="31">
        <v>22</v>
      </c>
    </row>
    <row r="34293" spans="1:8">
      <c r="A34293" s="32">
        <v>44637</v>
      </c>
      <c r="B34293" s="1" t="s">
        <v>38</v>
      </c>
      <c r="C34293">
        <v>69182</v>
      </c>
      <c r="D34293">
        <v>430439</v>
      </c>
      <c r="E34293" s="31">
        <v>58388</v>
      </c>
      <c r="F34293">
        <v>331</v>
      </c>
      <c r="G34293" s="31">
        <v>10463</v>
      </c>
      <c r="H34293" s="31">
        <v>11</v>
      </c>
    </row>
    <row r="34294" spans="1:8">
      <c r="A34294" s="32">
        <v>44637</v>
      </c>
      <c r="B34294" s="1" t="s">
        <v>39</v>
      </c>
      <c r="C34294">
        <v>26123</v>
      </c>
      <c r="D34294">
        <v>129121</v>
      </c>
      <c r="E34294" s="31">
        <v>24939</v>
      </c>
      <c r="F34294">
        <v>107</v>
      </c>
      <c r="G34294" s="31">
        <v>918</v>
      </c>
      <c r="H34294" s="31">
        <v>1</v>
      </c>
    </row>
    <row r="34295" spans="1:8">
      <c r="A34295" s="32">
        <v>44637</v>
      </c>
      <c r="B34295" s="1" t="s">
        <v>40</v>
      </c>
      <c r="C34295">
        <v>8180</v>
      </c>
      <c r="D34295">
        <v>283740</v>
      </c>
      <c r="E34295" s="31">
        <v>7341</v>
      </c>
      <c r="F34295">
        <v>11</v>
      </c>
      <c r="G34295" s="31">
        <v>733</v>
      </c>
      <c r="H34295" s="31">
        <v>0</v>
      </c>
    </row>
    <row r="34296" spans="1:8">
      <c r="A34296" s="32">
        <v>44637</v>
      </c>
      <c r="B34296" s="1" t="s">
        <v>41</v>
      </c>
      <c r="C34296">
        <v>8096</v>
      </c>
      <c r="D34296">
        <v>130033</v>
      </c>
      <c r="E34296" s="31">
        <v>7134</v>
      </c>
      <c r="F34296">
        <v>9</v>
      </c>
      <c r="G34296" s="31">
        <v>953</v>
      </c>
      <c r="H34296" s="31">
        <v>1</v>
      </c>
    </row>
    <row r="34297" spans="1:8">
      <c r="A34297" s="32">
        <v>44637</v>
      </c>
      <c r="B34297" s="1" t="s">
        <v>42</v>
      </c>
      <c r="C34297">
        <v>57438</v>
      </c>
      <c r="D34297">
        <v>449702</v>
      </c>
      <c r="E34297" s="31">
        <v>49083</v>
      </c>
      <c r="F34297">
        <v>220</v>
      </c>
      <c r="G34297" s="31">
        <v>4173</v>
      </c>
      <c r="H34297" s="31">
        <v>5</v>
      </c>
    </row>
    <row r="34298" spans="1:8">
      <c r="A34298" s="32">
        <v>44637</v>
      </c>
      <c r="B34298" s="1" t="s">
        <v>43</v>
      </c>
      <c r="C34298">
        <v>85218</v>
      </c>
      <c r="D34298">
        <v>1468111</v>
      </c>
      <c r="E34298" s="31">
        <v>75433</v>
      </c>
      <c r="F34298">
        <v>431</v>
      </c>
      <c r="G34298" s="31">
        <v>9354</v>
      </c>
      <c r="H34298" s="31">
        <v>7</v>
      </c>
    </row>
    <row r="34299" spans="1:8">
      <c r="A34299" s="32">
        <v>44637</v>
      </c>
      <c r="B34299" s="1" t="s">
        <v>44</v>
      </c>
      <c r="C34299">
        <v>26010</v>
      </c>
      <c r="D34299">
        <v>462176</v>
      </c>
      <c r="E34299" s="31">
        <v>23139</v>
      </c>
      <c r="F34299">
        <v>157</v>
      </c>
      <c r="G34299" s="31">
        <v>2714</v>
      </c>
      <c r="H34299" s="31">
        <v>1</v>
      </c>
    </row>
    <row r="34300" spans="1:8">
      <c r="A34300" s="32">
        <v>44637</v>
      </c>
      <c r="B34300" s="1" t="s">
        <v>45</v>
      </c>
      <c r="C34300">
        <v>14559</v>
      </c>
      <c r="D34300">
        <v>170097</v>
      </c>
      <c r="E34300" s="31">
        <v>12983</v>
      </c>
      <c r="F34300">
        <v>78</v>
      </c>
      <c r="G34300" s="31">
        <v>1500</v>
      </c>
      <c r="H34300" s="31">
        <v>1</v>
      </c>
    </row>
    <row r="34301" spans="1:8">
      <c r="A34301" s="32">
        <v>44637</v>
      </c>
      <c r="B34301" s="1" t="s">
        <v>46</v>
      </c>
      <c r="C34301">
        <v>25321</v>
      </c>
      <c r="D34301">
        <v>214362</v>
      </c>
      <c r="E34301" s="31">
        <v>21837</v>
      </c>
      <c r="F34301">
        <v>96</v>
      </c>
      <c r="G34301" s="31">
        <v>3388</v>
      </c>
      <c r="H34301" s="31">
        <v>6</v>
      </c>
    </row>
    <row r="34302" spans="1:8">
      <c r="A34302" s="32">
        <v>44637</v>
      </c>
      <c r="B34302" s="1" t="s">
        <v>47</v>
      </c>
      <c r="C34302">
        <v>21551</v>
      </c>
      <c r="D34302">
        <v>275814</v>
      </c>
      <c r="E34302" s="31">
        <v>19061</v>
      </c>
      <c r="F34302">
        <v>125</v>
      </c>
      <c r="G34302" s="31">
        <v>2365</v>
      </c>
      <c r="H34302" s="31">
        <v>4</v>
      </c>
    </row>
    <row r="34303" spans="1:8">
      <c r="A34303" s="32">
        <v>44637</v>
      </c>
      <c r="B34303" s="1" t="s">
        <v>48</v>
      </c>
      <c r="C34303">
        <v>15169</v>
      </c>
      <c r="D34303">
        <v>199559</v>
      </c>
      <c r="E34303" s="31">
        <v>13343</v>
      </c>
      <c r="F34303">
        <v>96</v>
      </c>
      <c r="G34303" s="31">
        <v>1730</v>
      </c>
      <c r="H34303" s="31">
        <v>3</v>
      </c>
    </row>
    <row r="34304" spans="1:8">
      <c r="A34304" s="32">
        <v>44637</v>
      </c>
      <c r="B34304" s="1" t="s">
        <v>49</v>
      </c>
      <c r="C34304">
        <v>275513</v>
      </c>
      <c r="D34304">
        <v>2141517</v>
      </c>
      <c r="E34304" s="31">
        <v>237974</v>
      </c>
      <c r="F34304">
        <v>1072</v>
      </c>
      <c r="G34304" s="31">
        <v>30226</v>
      </c>
      <c r="H34304" s="31">
        <v>10</v>
      </c>
    </row>
    <row r="34305" spans="1:8">
      <c r="A34305" s="32">
        <v>44637</v>
      </c>
      <c r="B34305" s="1" t="s">
        <v>50</v>
      </c>
      <c r="C34305">
        <v>28599</v>
      </c>
      <c r="D34305">
        <v>205397</v>
      </c>
      <c r="E34305" s="31">
        <v>23222</v>
      </c>
      <c r="F34305">
        <v>74</v>
      </c>
      <c r="G34305" s="31">
        <v>2646</v>
      </c>
      <c r="H34305" s="31">
        <v>2</v>
      </c>
    </row>
    <row r="34306" spans="1:8">
      <c r="A34306" s="32">
        <v>44637</v>
      </c>
      <c r="B34306" s="1" t="s">
        <v>51</v>
      </c>
      <c r="C34306">
        <v>29943</v>
      </c>
      <c r="D34306">
        <v>294672</v>
      </c>
      <c r="E34306" s="31">
        <v>27989</v>
      </c>
      <c r="F34306">
        <v>114</v>
      </c>
      <c r="G34306" s="31">
        <v>3207</v>
      </c>
      <c r="H34306" s="31">
        <v>2</v>
      </c>
    </row>
    <row r="34307" spans="1:8">
      <c r="A34307" s="32">
        <v>44637</v>
      </c>
      <c r="B34307" s="1" t="s">
        <v>52</v>
      </c>
      <c r="C34307">
        <v>59084</v>
      </c>
      <c r="D34307">
        <v>217800</v>
      </c>
      <c r="E34307" s="31">
        <v>52735</v>
      </c>
      <c r="F34307">
        <v>263</v>
      </c>
      <c r="G34307" s="31">
        <v>6086</v>
      </c>
      <c r="H34307" s="31">
        <v>12</v>
      </c>
    </row>
    <row r="34308" spans="1:8">
      <c r="A34308" s="32">
        <v>44637</v>
      </c>
      <c r="B34308" s="1" t="s">
        <v>53</v>
      </c>
      <c r="C34308">
        <v>28530</v>
      </c>
      <c r="D34308">
        <v>457037</v>
      </c>
      <c r="E34308" s="31">
        <v>26414</v>
      </c>
      <c r="F34308">
        <v>122</v>
      </c>
      <c r="G34308" s="31">
        <v>1994</v>
      </c>
      <c r="H34308" s="31">
        <v>3</v>
      </c>
    </row>
    <row r="34309" spans="1:8">
      <c r="A34309" s="32">
        <v>44637</v>
      </c>
      <c r="B34309" s="1" t="s">
        <v>54</v>
      </c>
      <c r="C34309">
        <v>22391</v>
      </c>
      <c r="D34309">
        <v>143364</v>
      </c>
      <c r="E34309" s="31">
        <v>20268</v>
      </c>
      <c r="F34309">
        <v>114</v>
      </c>
      <c r="G34309" s="31">
        <v>2085</v>
      </c>
      <c r="H34309" s="31">
        <v>1</v>
      </c>
    </row>
    <row r="34310" spans="1:8">
      <c r="A34310" s="32">
        <v>44637</v>
      </c>
      <c r="B34310" s="1" t="s">
        <v>55</v>
      </c>
      <c r="C34310">
        <v>37374</v>
      </c>
      <c r="D34310">
        <v>287047</v>
      </c>
      <c r="E34310" s="31">
        <v>34037</v>
      </c>
      <c r="F34310">
        <v>157</v>
      </c>
      <c r="G34310" s="31">
        <v>2827</v>
      </c>
      <c r="H34310" s="31">
        <v>3</v>
      </c>
    </row>
    <row r="34311" spans="1:8">
      <c r="A34311" s="32">
        <v>44637</v>
      </c>
      <c r="B34311" s="1" t="s">
        <v>56</v>
      </c>
      <c r="C34311">
        <v>111684</v>
      </c>
      <c r="D34311">
        <v>631526</v>
      </c>
      <c r="E34311" s="31">
        <v>105980</v>
      </c>
      <c r="F34311">
        <v>433</v>
      </c>
      <c r="G34311" s="31">
        <v>5270</v>
      </c>
      <c r="H34311" s="31">
        <v>13</v>
      </c>
    </row>
    <row r="34312" spans="1:8">
      <c r="A34312" s="32">
        <v>44638</v>
      </c>
      <c r="B34312" s="1" t="s">
        <v>7</v>
      </c>
      <c r="C34312">
        <v>202761</v>
      </c>
      <c r="D34312">
        <v>1773649</v>
      </c>
      <c r="E34312" s="31">
        <v>184094</v>
      </c>
      <c r="F34312">
        <v>1892</v>
      </c>
      <c r="G34312" s="31">
        <v>17268</v>
      </c>
      <c r="H34312" s="31">
        <v>4</v>
      </c>
    </row>
    <row r="34313" spans="1:8">
      <c r="A34313" s="32">
        <v>44638</v>
      </c>
      <c r="B34313" s="1" t="s">
        <v>11</v>
      </c>
      <c r="C34313">
        <v>29892</v>
      </c>
      <c r="D34313">
        <v>183282</v>
      </c>
      <c r="E34313" s="31">
        <v>25572</v>
      </c>
      <c r="F34313">
        <v>80</v>
      </c>
      <c r="G34313" s="31">
        <v>4240</v>
      </c>
      <c r="H34313" s="31">
        <v>0</v>
      </c>
    </row>
    <row r="34314" spans="1:8">
      <c r="A34314" s="32">
        <v>44638</v>
      </c>
      <c r="B34314" s="1" t="s">
        <v>12</v>
      </c>
      <c r="C34314">
        <v>15473</v>
      </c>
      <c r="D34314">
        <v>202053</v>
      </c>
      <c r="E34314" s="31">
        <v>13075</v>
      </c>
      <c r="F34314">
        <v>70</v>
      </c>
      <c r="G34314" s="31">
        <v>2328</v>
      </c>
      <c r="H34314" s="31">
        <v>1</v>
      </c>
    </row>
    <row r="34315" spans="1:8">
      <c r="A34315" s="32">
        <v>44638</v>
      </c>
      <c r="B34315" s="1" t="s">
        <v>13</v>
      </c>
      <c r="C34315">
        <v>51435</v>
      </c>
      <c r="D34315">
        <v>432476</v>
      </c>
      <c r="E34315" s="31">
        <v>45466</v>
      </c>
      <c r="F34315">
        <v>166</v>
      </c>
      <c r="G34315" s="31">
        <v>5295</v>
      </c>
      <c r="H34315" s="31">
        <v>4</v>
      </c>
    </row>
    <row r="34316" spans="1:8">
      <c r="A34316" s="32">
        <v>44638</v>
      </c>
      <c r="B34316" s="1" t="s">
        <v>14</v>
      </c>
      <c r="C34316">
        <v>13329</v>
      </c>
      <c r="D34316">
        <v>48133</v>
      </c>
      <c r="E34316" s="31">
        <v>11452</v>
      </c>
      <c r="F34316">
        <v>43</v>
      </c>
      <c r="G34316" s="31">
        <v>1834</v>
      </c>
      <c r="H34316" s="31">
        <v>0</v>
      </c>
    </row>
    <row r="34317" spans="1:8">
      <c r="A34317" s="32">
        <v>44638</v>
      </c>
      <c r="B34317" s="1" t="s">
        <v>15</v>
      </c>
      <c r="C34317">
        <v>15497</v>
      </c>
      <c r="D34317">
        <v>164198</v>
      </c>
      <c r="E34317" s="31">
        <v>13083</v>
      </c>
      <c r="F34317">
        <v>76</v>
      </c>
      <c r="G34317" s="31">
        <v>2338</v>
      </c>
      <c r="H34317" s="31">
        <v>2</v>
      </c>
    </row>
    <row r="34318" spans="1:8">
      <c r="A34318" s="32">
        <v>44638</v>
      </c>
      <c r="B34318" s="1" t="s">
        <v>16</v>
      </c>
      <c r="C34318">
        <v>30967</v>
      </c>
      <c r="D34318">
        <v>651254</v>
      </c>
      <c r="E34318" s="31">
        <v>27137</v>
      </c>
      <c r="F34318">
        <v>189</v>
      </c>
      <c r="G34318" s="31">
        <v>3641</v>
      </c>
      <c r="H34318" s="31">
        <v>2</v>
      </c>
    </row>
    <row r="34319" spans="1:8">
      <c r="A34319" s="32">
        <v>44638</v>
      </c>
      <c r="B34319" s="1" t="s">
        <v>17</v>
      </c>
      <c r="C34319">
        <v>98471</v>
      </c>
      <c r="D34319">
        <v>44484</v>
      </c>
      <c r="E34319" s="31">
        <v>88755</v>
      </c>
      <c r="F34319">
        <v>356</v>
      </c>
      <c r="G34319" s="31">
        <v>9360</v>
      </c>
      <c r="H34319" s="31">
        <v>4</v>
      </c>
    </row>
    <row r="34320" spans="1:8">
      <c r="A34320" s="32">
        <v>44638</v>
      </c>
      <c r="B34320" s="1" t="s">
        <v>18</v>
      </c>
      <c r="C34320">
        <v>55484</v>
      </c>
      <c r="D34320">
        <v>647533</v>
      </c>
      <c r="E34320" s="31">
        <v>49486</v>
      </c>
      <c r="F34320">
        <v>228</v>
      </c>
      <c r="G34320" s="31">
        <v>5770</v>
      </c>
      <c r="H34320" s="31">
        <v>2</v>
      </c>
    </row>
    <row r="34321" spans="1:8">
      <c r="A34321" s="32">
        <v>44638</v>
      </c>
      <c r="B34321" s="1" t="s">
        <v>19</v>
      </c>
      <c r="C34321">
        <v>62920</v>
      </c>
      <c r="D34321">
        <v>524539</v>
      </c>
      <c r="E34321" s="31">
        <v>57356</v>
      </c>
      <c r="F34321">
        <v>275</v>
      </c>
      <c r="G34321" s="31">
        <v>5289</v>
      </c>
      <c r="H34321" s="31">
        <v>5</v>
      </c>
    </row>
    <row r="34322" spans="1:8">
      <c r="A34322" s="32">
        <v>44638</v>
      </c>
      <c r="B34322" s="1" t="s">
        <v>20</v>
      </c>
      <c r="C34322">
        <v>384976</v>
      </c>
      <c r="D34322">
        <v>2350877</v>
      </c>
      <c r="E34322" s="31">
        <v>353877</v>
      </c>
      <c r="F34322">
        <v>1285</v>
      </c>
      <c r="G34322" s="31">
        <v>29814</v>
      </c>
      <c r="H34322" s="31">
        <v>30</v>
      </c>
    </row>
    <row r="34323" spans="1:8">
      <c r="A34323" s="32">
        <v>44638</v>
      </c>
      <c r="B34323" s="1" t="s">
        <v>21</v>
      </c>
      <c r="C34323">
        <v>326780</v>
      </c>
      <c r="D34323">
        <v>1738956</v>
      </c>
      <c r="E34323" s="31">
        <v>299714</v>
      </c>
      <c r="F34323">
        <v>1574</v>
      </c>
      <c r="G34323" s="31">
        <v>22459</v>
      </c>
      <c r="H34323" s="31">
        <v>17</v>
      </c>
    </row>
    <row r="34324" spans="1:8">
      <c r="A34324" s="32">
        <v>44638</v>
      </c>
      <c r="B34324" s="1" t="s">
        <v>22</v>
      </c>
      <c r="C34324">
        <v>1161537</v>
      </c>
      <c r="D34324">
        <v>5785357</v>
      </c>
      <c r="E34324" s="31">
        <v>1034946</v>
      </c>
      <c r="F34324">
        <v>4042</v>
      </c>
      <c r="G34324" s="31">
        <v>122549</v>
      </c>
      <c r="H34324" s="31">
        <v>48</v>
      </c>
    </row>
    <row r="34325" spans="1:8">
      <c r="A34325" s="32">
        <v>44638</v>
      </c>
      <c r="B34325" s="1" t="s">
        <v>23</v>
      </c>
      <c r="C34325">
        <v>553304</v>
      </c>
      <c r="D34325">
        <v>2180686</v>
      </c>
      <c r="E34325" s="31">
        <v>511962</v>
      </c>
      <c r="F34325">
        <v>1930</v>
      </c>
      <c r="G34325" s="31">
        <v>39412</v>
      </c>
      <c r="H34325" s="31">
        <v>62</v>
      </c>
    </row>
    <row r="34326" spans="1:8">
      <c r="A34326" s="32">
        <v>44638</v>
      </c>
      <c r="B34326" s="1" t="s">
        <v>24</v>
      </c>
      <c r="C34326">
        <v>36558</v>
      </c>
      <c r="D34326">
        <v>497193</v>
      </c>
      <c r="E34326" s="31">
        <v>32816</v>
      </c>
      <c r="F34326">
        <v>85</v>
      </c>
      <c r="G34326" s="31">
        <v>3657</v>
      </c>
      <c r="H34326" s="31">
        <v>2</v>
      </c>
    </row>
    <row r="34327" spans="1:8">
      <c r="A34327" s="32">
        <v>44638</v>
      </c>
      <c r="B34327" s="1" t="s">
        <v>25</v>
      </c>
      <c r="C34327">
        <v>24895</v>
      </c>
      <c r="D34327">
        <v>203107</v>
      </c>
      <c r="E34327" s="31">
        <v>19957</v>
      </c>
      <c r="F34327">
        <v>71</v>
      </c>
      <c r="G34327" s="31">
        <v>4867</v>
      </c>
      <c r="H34327" s="31">
        <v>0</v>
      </c>
    </row>
    <row r="34328" spans="1:8">
      <c r="A34328" s="32">
        <v>44638</v>
      </c>
      <c r="B34328" s="1" t="s">
        <v>26</v>
      </c>
      <c r="C34328">
        <v>31635</v>
      </c>
      <c r="D34328">
        <v>326530</v>
      </c>
      <c r="E34328" s="31">
        <v>28110</v>
      </c>
      <c r="F34328">
        <v>180</v>
      </c>
      <c r="G34328" s="31">
        <v>3322</v>
      </c>
      <c r="H34328" s="31">
        <v>5</v>
      </c>
    </row>
    <row r="34329" spans="1:8">
      <c r="A34329" s="32">
        <v>44638</v>
      </c>
      <c r="B34329" s="1" t="s">
        <v>27</v>
      </c>
      <c r="C34329">
        <v>19186</v>
      </c>
      <c r="D34329">
        <v>250246</v>
      </c>
      <c r="E34329" s="31">
        <v>16831</v>
      </c>
      <c r="F34329">
        <v>41</v>
      </c>
      <c r="G34329" s="31">
        <v>2314</v>
      </c>
      <c r="H34329" s="31">
        <v>2</v>
      </c>
    </row>
    <row r="34330" spans="1:8">
      <c r="A34330" s="32">
        <v>44638</v>
      </c>
      <c r="B34330" s="1" t="s">
        <v>28</v>
      </c>
      <c r="C34330">
        <v>20578</v>
      </c>
      <c r="D34330">
        <v>229365</v>
      </c>
      <c r="E34330" s="31">
        <v>18816</v>
      </c>
      <c r="F34330">
        <v>61</v>
      </c>
      <c r="G34330" s="31">
        <v>1706</v>
      </c>
      <c r="H34330" s="31">
        <v>1</v>
      </c>
    </row>
    <row r="34331" spans="1:8">
      <c r="A34331" s="32">
        <v>44638</v>
      </c>
      <c r="B34331" s="1" t="s">
        <v>29</v>
      </c>
      <c r="C34331">
        <v>37997</v>
      </c>
      <c r="D34331">
        <v>545187</v>
      </c>
      <c r="E34331" s="31">
        <v>34180</v>
      </c>
      <c r="F34331">
        <v>159</v>
      </c>
      <c r="G34331" s="31">
        <v>3041</v>
      </c>
      <c r="H34331" s="31">
        <v>1</v>
      </c>
    </row>
    <row r="34332" spans="1:8">
      <c r="A34332" s="32">
        <v>44638</v>
      </c>
      <c r="B34332" s="1" t="s">
        <v>30</v>
      </c>
      <c r="C34332">
        <v>62952</v>
      </c>
      <c r="D34332">
        <v>701476</v>
      </c>
      <c r="E34332" s="31">
        <v>57941</v>
      </c>
      <c r="F34332">
        <v>304</v>
      </c>
      <c r="G34332" s="31">
        <v>4278</v>
      </c>
      <c r="H34332" s="31">
        <v>4</v>
      </c>
    </row>
    <row r="34333" spans="1:8">
      <c r="A34333" s="32">
        <v>44638</v>
      </c>
      <c r="B34333" s="1" t="s">
        <v>31</v>
      </c>
      <c r="C34333">
        <v>110376</v>
      </c>
      <c r="D34333">
        <v>1018639</v>
      </c>
      <c r="E34333" s="31">
        <v>98839</v>
      </c>
      <c r="F34333">
        <v>371</v>
      </c>
      <c r="G34333" s="31">
        <v>10414</v>
      </c>
      <c r="H34333" s="31">
        <v>4</v>
      </c>
    </row>
    <row r="34334" spans="1:8">
      <c r="A34334" s="32">
        <v>44638</v>
      </c>
      <c r="B34334" s="1" t="s">
        <v>32</v>
      </c>
      <c r="C34334">
        <v>380133</v>
      </c>
      <c r="D34334">
        <v>2230779</v>
      </c>
      <c r="E34334" s="31">
        <v>353955</v>
      </c>
      <c r="F34334">
        <v>1888</v>
      </c>
      <c r="G34334" s="31">
        <v>24290</v>
      </c>
      <c r="H34334" s="31">
        <v>36</v>
      </c>
    </row>
    <row r="34335" spans="1:8">
      <c r="A34335" s="32">
        <v>44638</v>
      </c>
      <c r="B34335" s="1" t="s">
        <v>33</v>
      </c>
      <c r="C34335">
        <v>50180</v>
      </c>
      <c r="D34335">
        <v>408628</v>
      </c>
      <c r="E34335" s="31">
        <v>47343</v>
      </c>
      <c r="F34335">
        <v>261</v>
      </c>
      <c r="G34335" s="31">
        <v>3959</v>
      </c>
      <c r="H34335" s="31">
        <v>7</v>
      </c>
    </row>
    <row r="34336" spans="1:8">
      <c r="A34336" s="32">
        <v>44638</v>
      </c>
      <c r="B34336" s="1" t="s">
        <v>34</v>
      </c>
      <c r="C34336">
        <v>62576</v>
      </c>
      <c r="D34336">
        <v>495216</v>
      </c>
      <c r="E34336" s="31">
        <v>54633</v>
      </c>
      <c r="F34336">
        <v>182</v>
      </c>
      <c r="G34336" s="31">
        <v>7761</v>
      </c>
      <c r="H34336" s="31">
        <v>4</v>
      </c>
    </row>
    <row r="34337" spans="1:8">
      <c r="A34337" s="32">
        <v>44638</v>
      </c>
      <c r="B34337" s="1" t="s">
        <v>35</v>
      </c>
      <c r="C34337">
        <v>145189</v>
      </c>
      <c r="D34337">
        <v>697496</v>
      </c>
      <c r="E34337" s="31">
        <v>134961</v>
      </c>
      <c r="F34337">
        <v>581</v>
      </c>
      <c r="G34337" s="31">
        <v>8695</v>
      </c>
      <c r="H34337" s="31">
        <v>43</v>
      </c>
    </row>
    <row r="34338" spans="1:8">
      <c r="A34338" s="32">
        <v>44638</v>
      </c>
      <c r="B34338" s="1" t="s">
        <v>36</v>
      </c>
      <c r="C34338">
        <v>751740</v>
      </c>
      <c r="D34338">
        <v>5981801</v>
      </c>
      <c r="E34338" s="31">
        <v>692214</v>
      </c>
      <c r="F34338">
        <v>4449</v>
      </c>
      <c r="G34338" s="31">
        <v>55027</v>
      </c>
      <c r="H34338" s="31">
        <v>589</v>
      </c>
    </row>
    <row r="34339" spans="1:8">
      <c r="A34339" s="32">
        <v>44638</v>
      </c>
      <c r="B34339" s="1" t="s">
        <v>37</v>
      </c>
      <c r="C34339">
        <v>309445</v>
      </c>
      <c r="D34339">
        <v>1309911</v>
      </c>
      <c r="E34339" s="31">
        <v>285473</v>
      </c>
      <c r="F34339">
        <v>2035</v>
      </c>
      <c r="G34339" s="31">
        <v>21944</v>
      </c>
      <c r="H34339" s="31">
        <v>18</v>
      </c>
    </row>
    <row r="34340" spans="1:8">
      <c r="A34340" s="32">
        <v>44638</v>
      </c>
      <c r="B34340" s="1" t="s">
        <v>38</v>
      </c>
      <c r="C34340">
        <v>69698</v>
      </c>
      <c r="D34340">
        <v>431917</v>
      </c>
      <c r="E34340" s="31">
        <v>58873</v>
      </c>
      <c r="F34340">
        <v>331</v>
      </c>
      <c r="G34340" s="31">
        <v>10494</v>
      </c>
      <c r="H34340" s="31">
        <v>12</v>
      </c>
    </row>
    <row r="34341" spans="1:8">
      <c r="A34341" s="32">
        <v>44638</v>
      </c>
      <c r="B34341" s="1" t="s">
        <v>39</v>
      </c>
      <c r="C34341">
        <v>26299</v>
      </c>
      <c r="D34341">
        <v>129821</v>
      </c>
      <c r="E34341" s="31">
        <v>25118</v>
      </c>
      <c r="F34341">
        <v>107</v>
      </c>
      <c r="G34341" s="31">
        <v>915</v>
      </c>
      <c r="H34341" s="31">
        <v>2</v>
      </c>
    </row>
    <row r="34342" spans="1:8">
      <c r="A34342" s="32">
        <v>44638</v>
      </c>
      <c r="B34342" s="1" t="s">
        <v>40</v>
      </c>
      <c r="C34342">
        <v>8254</v>
      </c>
      <c r="D34342">
        <v>283740</v>
      </c>
      <c r="E34342" s="31">
        <v>7385</v>
      </c>
      <c r="F34342">
        <v>11</v>
      </c>
      <c r="G34342" s="31">
        <v>763</v>
      </c>
      <c r="H34342" s="31">
        <v>0</v>
      </c>
    </row>
    <row r="34343" spans="1:8">
      <c r="A34343" s="32">
        <v>44638</v>
      </c>
      <c r="B34343" s="1" t="s">
        <v>41</v>
      </c>
      <c r="C34343">
        <v>8189</v>
      </c>
      <c r="D34343">
        <v>130033</v>
      </c>
      <c r="E34343" s="31">
        <v>7220</v>
      </c>
      <c r="F34343">
        <v>9</v>
      </c>
      <c r="G34343" s="31">
        <v>960</v>
      </c>
      <c r="H34343" s="31">
        <v>1</v>
      </c>
    </row>
    <row r="34344" spans="1:8">
      <c r="A34344" s="32">
        <v>44638</v>
      </c>
      <c r="B34344" s="1" t="s">
        <v>42</v>
      </c>
      <c r="C34344">
        <v>57833</v>
      </c>
      <c r="D34344">
        <v>467245</v>
      </c>
      <c r="E34344" s="31">
        <v>52944</v>
      </c>
      <c r="F34344">
        <v>221</v>
      </c>
      <c r="G34344" s="31">
        <v>3674</v>
      </c>
      <c r="H34344" s="31">
        <v>5</v>
      </c>
    </row>
    <row r="34345" spans="1:8">
      <c r="A34345" s="32">
        <v>44638</v>
      </c>
      <c r="B34345" s="1" t="s">
        <v>43</v>
      </c>
      <c r="C34345">
        <v>86168</v>
      </c>
      <c r="D34345">
        <v>1476989</v>
      </c>
      <c r="E34345" s="31">
        <v>77835</v>
      </c>
      <c r="F34345">
        <v>434</v>
      </c>
      <c r="G34345" s="31">
        <v>7899</v>
      </c>
      <c r="H34345" s="31">
        <v>8</v>
      </c>
    </row>
    <row r="34346" spans="1:8">
      <c r="A34346" s="32">
        <v>44638</v>
      </c>
      <c r="B34346" s="1" t="s">
        <v>44</v>
      </c>
      <c r="C34346">
        <v>26224</v>
      </c>
      <c r="D34346">
        <v>462176</v>
      </c>
      <c r="E34346" s="31">
        <v>23551</v>
      </c>
      <c r="F34346">
        <v>158</v>
      </c>
      <c r="G34346" s="31">
        <v>2515</v>
      </c>
      <c r="H34346" s="31">
        <v>1</v>
      </c>
    </row>
    <row r="34347" spans="1:8">
      <c r="A34347" s="32">
        <v>44638</v>
      </c>
      <c r="B34347" s="1" t="s">
        <v>45</v>
      </c>
      <c r="C34347">
        <v>14736</v>
      </c>
      <c r="D34347">
        <v>170972</v>
      </c>
      <c r="E34347" s="31">
        <v>13173</v>
      </c>
      <c r="F34347">
        <v>78</v>
      </c>
      <c r="G34347" s="31">
        <v>1486</v>
      </c>
      <c r="H34347" s="31">
        <v>1</v>
      </c>
    </row>
    <row r="34348" spans="1:8">
      <c r="A34348" s="32">
        <v>44638</v>
      </c>
      <c r="B34348" s="1" t="s">
        <v>46</v>
      </c>
      <c r="C34348">
        <v>25690</v>
      </c>
      <c r="D34348">
        <v>215582</v>
      </c>
      <c r="E34348" s="31">
        <v>22226</v>
      </c>
      <c r="F34348">
        <v>98</v>
      </c>
      <c r="G34348" s="31">
        <v>3366</v>
      </c>
      <c r="H34348" s="31">
        <v>5</v>
      </c>
    </row>
    <row r="34349" spans="1:8">
      <c r="A34349" s="32">
        <v>44638</v>
      </c>
      <c r="B34349" s="1" t="s">
        <v>47</v>
      </c>
      <c r="C34349">
        <v>21799</v>
      </c>
      <c r="D34349">
        <v>281392</v>
      </c>
      <c r="E34349" s="31">
        <v>19349</v>
      </c>
      <c r="F34349">
        <v>125</v>
      </c>
      <c r="G34349" s="31">
        <v>2325</v>
      </c>
      <c r="H34349" s="31">
        <v>3</v>
      </c>
    </row>
    <row r="34350" spans="1:8">
      <c r="A34350" s="32">
        <v>44638</v>
      </c>
      <c r="B34350" s="1" t="s">
        <v>48</v>
      </c>
      <c r="C34350">
        <v>15315</v>
      </c>
      <c r="D34350">
        <v>199801</v>
      </c>
      <c r="E34350" s="31">
        <v>13578</v>
      </c>
      <c r="F34350">
        <v>97</v>
      </c>
      <c r="G34350" s="31">
        <v>1640</v>
      </c>
      <c r="H34350" s="31">
        <v>3</v>
      </c>
    </row>
    <row r="34351" spans="1:8">
      <c r="A34351" s="32">
        <v>44638</v>
      </c>
      <c r="B34351" s="1" t="s">
        <v>49</v>
      </c>
      <c r="C34351">
        <v>277653</v>
      </c>
      <c r="D34351">
        <v>2149239</v>
      </c>
      <c r="E34351" s="31">
        <v>241618</v>
      </c>
      <c r="F34351">
        <v>1083</v>
      </c>
      <c r="G34351" s="31">
        <v>28999</v>
      </c>
      <c r="H34351" s="31">
        <v>12</v>
      </c>
    </row>
    <row r="34352" spans="1:8">
      <c r="A34352" s="32">
        <v>44638</v>
      </c>
      <c r="B34352" s="1" t="s">
        <v>50</v>
      </c>
      <c r="C34352">
        <v>28826</v>
      </c>
      <c r="D34352">
        <v>206232</v>
      </c>
      <c r="E34352" s="31">
        <v>23715</v>
      </c>
      <c r="F34352">
        <v>77</v>
      </c>
      <c r="G34352" s="31">
        <v>2650</v>
      </c>
      <c r="H34352" s="31">
        <v>1</v>
      </c>
    </row>
    <row r="34353" spans="1:8">
      <c r="A34353" s="32">
        <v>44638</v>
      </c>
      <c r="B34353" s="1" t="s">
        <v>51</v>
      </c>
      <c r="C34353">
        <v>30121</v>
      </c>
      <c r="D34353">
        <v>295601</v>
      </c>
      <c r="E34353" s="31">
        <v>28238</v>
      </c>
      <c r="F34353">
        <v>115</v>
      </c>
      <c r="G34353" s="31">
        <v>3143</v>
      </c>
      <c r="H34353" s="31">
        <v>1</v>
      </c>
    </row>
    <row r="34354" spans="1:8">
      <c r="A34354" s="32">
        <v>44638</v>
      </c>
      <c r="B34354" s="1" t="s">
        <v>52</v>
      </c>
      <c r="C34354">
        <v>59542</v>
      </c>
      <c r="D34354">
        <v>218750</v>
      </c>
      <c r="E34354" s="31">
        <v>53535</v>
      </c>
      <c r="F34354">
        <v>264</v>
      </c>
      <c r="G34354" s="31">
        <v>5743</v>
      </c>
      <c r="H34354" s="31">
        <v>12</v>
      </c>
    </row>
    <row r="34355" spans="1:8">
      <c r="A34355" s="32">
        <v>44638</v>
      </c>
      <c r="B34355" s="1" t="s">
        <v>53</v>
      </c>
      <c r="C34355">
        <v>28711</v>
      </c>
      <c r="D34355">
        <v>458892</v>
      </c>
      <c r="E34355" s="31">
        <v>26696</v>
      </c>
      <c r="F34355">
        <v>124</v>
      </c>
      <c r="G34355" s="31">
        <v>1891</v>
      </c>
      <c r="H34355" s="31">
        <v>3</v>
      </c>
    </row>
    <row r="34356" spans="1:8">
      <c r="A34356" s="32">
        <v>44638</v>
      </c>
      <c r="B34356" s="1" t="s">
        <v>54</v>
      </c>
      <c r="C34356">
        <v>22628</v>
      </c>
      <c r="D34356">
        <v>143923</v>
      </c>
      <c r="E34356" s="31">
        <v>20500</v>
      </c>
      <c r="F34356">
        <v>114</v>
      </c>
      <c r="G34356" s="31">
        <v>2089</v>
      </c>
      <c r="H34356" s="31">
        <v>0</v>
      </c>
    </row>
    <row r="34357" spans="1:8">
      <c r="A34357" s="32">
        <v>44638</v>
      </c>
      <c r="B34357" s="1" t="s">
        <v>55</v>
      </c>
      <c r="C34357">
        <v>37698</v>
      </c>
      <c r="D34357">
        <v>288483</v>
      </c>
      <c r="E34357" s="31">
        <v>34451</v>
      </c>
      <c r="F34357">
        <v>158</v>
      </c>
      <c r="G34357" s="31">
        <v>2765</v>
      </c>
      <c r="H34357" s="31">
        <v>3</v>
      </c>
    </row>
    <row r="34358" spans="1:8">
      <c r="A34358" s="32">
        <v>44638</v>
      </c>
      <c r="B34358" s="1" t="s">
        <v>56</v>
      </c>
      <c r="C34358">
        <v>111684</v>
      </c>
      <c r="D34358">
        <v>633528</v>
      </c>
      <c r="E34358" s="31">
        <v>105980</v>
      </c>
      <c r="F34358">
        <v>433</v>
      </c>
      <c r="G34358" s="31">
        <v>5270</v>
      </c>
      <c r="H34358" s="31">
        <v>13</v>
      </c>
    </row>
    <row r="34359" spans="1:8">
      <c r="A34359" s="32">
        <v>44639</v>
      </c>
      <c r="B34359" s="1" t="s">
        <v>7</v>
      </c>
      <c r="C34359">
        <v>204347</v>
      </c>
      <c r="D34359">
        <v>1780500</v>
      </c>
      <c r="E34359" s="31">
        <v>186004</v>
      </c>
      <c r="F34359">
        <v>1894</v>
      </c>
      <c r="G34359" s="31">
        <v>16775</v>
      </c>
      <c r="H34359" s="31">
        <v>4</v>
      </c>
    </row>
    <row r="34360" spans="1:8">
      <c r="A34360" s="32">
        <v>44639</v>
      </c>
      <c r="B34360" s="1" t="s">
        <v>11</v>
      </c>
      <c r="C34360">
        <v>30427</v>
      </c>
      <c r="D34360">
        <v>183961</v>
      </c>
      <c r="E34360" s="31">
        <v>26083</v>
      </c>
      <c r="F34360">
        <v>80</v>
      </c>
      <c r="G34360" s="31">
        <v>4264</v>
      </c>
      <c r="H34360" s="31">
        <v>0</v>
      </c>
    </row>
    <row r="34361" spans="1:8">
      <c r="A34361" s="32">
        <v>44639</v>
      </c>
      <c r="B34361" s="1" t="s">
        <v>12</v>
      </c>
      <c r="C34361">
        <v>15747</v>
      </c>
      <c r="D34361">
        <v>202053</v>
      </c>
      <c r="E34361" s="31">
        <v>13301</v>
      </c>
      <c r="F34361">
        <v>70</v>
      </c>
      <c r="G34361" s="31">
        <v>2376</v>
      </c>
      <c r="H34361" s="31">
        <v>1</v>
      </c>
    </row>
    <row r="34362" spans="1:8">
      <c r="A34362" s="32">
        <v>44639</v>
      </c>
      <c r="B34362" s="1" t="s">
        <v>13</v>
      </c>
      <c r="C34362">
        <v>52032</v>
      </c>
      <c r="D34362">
        <v>434116</v>
      </c>
      <c r="E34362" s="31">
        <v>46054</v>
      </c>
      <c r="F34362">
        <v>166</v>
      </c>
      <c r="G34362" s="31">
        <v>5215</v>
      </c>
      <c r="H34362" s="31">
        <v>3</v>
      </c>
    </row>
    <row r="34363" spans="1:8">
      <c r="A34363" s="32">
        <v>44639</v>
      </c>
      <c r="B34363" s="1" t="s">
        <v>14</v>
      </c>
      <c r="C34363">
        <v>13554</v>
      </c>
      <c r="D34363">
        <v>48133</v>
      </c>
      <c r="E34363" s="31">
        <v>11746</v>
      </c>
      <c r="F34363">
        <v>43</v>
      </c>
      <c r="G34363" s="31">
        <v>1765</v>
      </c>
      <c r="H34363" s="31">
        <v>0</v>
      </c>
    </row>
    <row r="34364" spans="1:8">
      <c r="A34364" s="32">
        <v>44639</v>
      </c>
      <c r="B34364" s="1" t="s">
        <v>15</v>
      </c>
      <c r="C34364">
        <v>15681</v>
      </c>
      <c r="D34364">
        <v>164236</v>
      </c>
      <c r="E34364" s="31">
        <v>13398</v>
      </c>
      <c r="F34364">
        <v>76</v>
      </c>
      <c r="G34364" s="31">
        <v>2207</v>
      </c>
      <c r="H34364" s="31">
        <v>2</v>
      </c>
    </row>
    <row r="34365" spans="1:8">
      <c r="A34365" s="32">
        <v>44639</v>
      </c>
      <c r="B34365" s="1" t="s">
        <v>16</v>
      </c>
      <c r="C34365">
        <v>31328</v>
      </c>
      <c r="D34365">
        <v>651254</v>
      </c>
      <c r="E34365" s="31">
        <v>27577</v>
      </c>
      <c r="F34365">
        <v>189</v>
      </c>
      <c r="G34365" s="31">
        <v>3562</v>
      </c>
      <c r="H34365" s="31">
        <v>2</v>
      </c>
    </row>
    <row r="34366" spans="1:8">
      <c r="A34366" s="32">
        <v>44639</v>
      </c>
      <c r="B34366" s="1" t="s">
        <v>17</v>
      </c>
      <c r="C34366">
        <v>100092</v>
      </c>
      <c r="D34366">
        <v>44484</v>
      </c>
      <c r="E34366" s="31">
        <v>90232</v>
      </c>
      <c r="F34366">
        <v>356</v>
      </c>
      <c r="G34366" s="31">
        <v>9504</v>
      </c>
      <c r="H34366" s="31">
        <v>5</v>
      </c>
    </row>
    <row r="34367" spans="1:8">
      <c r="A34367" s="32">
        <v>44639</v>
      </c>
      <c r="B34367" s="1" t="s">
        <v>18</v>
      </c>
      <c r="C34367">
        <v>56034</v>
      </c>
      <c r="D34367">
        <v>648610</v>
      </c>
      <c r="E34367" s="31">
        <v>49924</v>
      </c>
      <c r="F34367">
        <v>229</v>
      </c>
      <c r="G34367" s="31">
        <v>5881</v>
      </c>
      <c r="H34367" s="31">
        <v>1</v>
      </c>
    </row>
    <row r="34368" spans="1:8">
      <c r="A34368" s="32">
        <v>44639</v>
      </c>
      <c r="B34368" s="1" t="s">
        <v>19</v>
      </c>
      <c r="C34368">
        <v>63503</v>
      </c>
      <c r="D34368">
        <v>524539</v>
      </c>
      <c r="E34368" s="31">
        <v>57984</v>
      </c>
      <c r="F34368">
        <v>275</v>
      </c>
      <c r="G34368" s="31">
        <v>5244</v>
      </c>
      <c r="H34368" s="31">
        <v>5</v>
      </c>
    </row>
    <row r="34369" spans="1:8">
      <c r="A34369" s="32">
        <v>44639</v>
      </c>
      <c r="B34369" s="1" t="s">
        <v>20</v>
      </c>
      <c r="C34369">
        <v>388377</v>
      </c>
      <c r="D34369">
        <v>2359182</v>
      </c>
      <c r="E34369" s="31">
        <v>358588</v>
      </c>
      <c r="F34369">
        <v>1291</v>
      </c>
      <c r="G34369" s="31">
        <v>28498</v>
      </c>
      <c r="H34369" s="31">
        <v>29</v>
      </c>
    </row>
    <row r="34370" spans="1:8">
      <c r="A34370" s="32">
        <v>44639</v>
      </c>
      <c r="B34370" s="1" t="s">
        <v>21</v>
      </c>
      <c r="C34370">
        <v>329394</v>
      </c>
      <c r="D34370">
        <v>1745348</v>
      </c>
      <c r="E34370" s="31">
        <v>302811</v>
      </c>
      <c r="F34370">
        <v>1588</v>
      </c>
      <c r="G34370" s="31">
        <v>22395</v>
      </c>
      <c r="H34370" s="31">
        <v>17</v>
      </c>
    </row>
    <row r="34371" spans="1:8">
      <c r="A34371" s="32">
        <v>44639</v>
      </c>
      <c r="B34371" s="1" t="s">
        <v>22</v>
      </c>
      <c r="C34371">
        <v>1168981</v>
      </c>
      <c r="D34371">
        <v>5798568</v>
      </c>
      <c r="E34371" s="31">
        <v>1044692</v>
      </c>
      <c r="F34371">
        <v>4055</v>
      </c>
      <c r="G34371" s="31">
        <v>120234</v>
      </c>
      <c r="H34371" s="31">
        <v>45</v>
      </c>
    </row>
    <row r="34372" spans="1:8">
      <c r="A34372" s="32">
        <v>44639</v>
      </c>
      <c r="B34372" s="1" t="s">
        <v>23</v>
      </c>
      <c r="C34372">
        <v>557572</v>
      </c>
      <c r="D34372">
        <v>2180686</v>
      </c>
      <c r="E34372" s="31">
        <v>517241</v>
      </c>
      <c r="F34372">
        <v>1944</v>
      </c>
      <c r="G34372" s="31">
        <v>38387</v>
      </c>
      <c r="H34372" s="31">
        <v>62</v>
      </c>
    </row>
    <row r="34373" spans="1:8">
      <c r="A34373" s="32">
        <v>44639</v>
      </c>
      <c r="B34373" s="1" t="s">
        <v>24</v>
      </c>
      <c r="C34373">
        <v>36904</v>
      </c>
      <c r="D34373">
        <v>497707</v>
      </c>
      <c r="E34373" s="31">
        <v>33207</v>
      </c>
      <c r="F34373">
        <v>85</v>
      </c>
      <c r="G34373" s="31">
        <v>3612</v>
      </c>
      <c r="H34373" s="31">
        <v>2</v>
      </c>
    </row>
    <row r="34374" spans="1:8">
      <c r="A34374" s="32">
        <v>44639</v>
      </c>
      <c r="B34374" s="1" t="s">
        <v>25</v>
      </c>
      <c r="C34374">
        <v>25190</v>
      </c>
      <c r="D34374">
        <v>203107</v>
      </c>
      <c r="E34374" s="31">
        <v>20275</v>
      </c>
      <c r="F34374">
        <v>71</v>
      </c>
      <c r="G34374" s="31">
        <v>4844</v>
      </c>
      <c r="H34374" s="31">
        <v>0</v>
      </c>
    </row>
    <row r="34375" spans="1:8">
      <c r="A34375" s="32">
        <v>44639</v>
      </c>
      <c r="B34375" s="1" t="s">
        <v>26</v>
      </c>
      <c r="C34375">
        <v>31960</v>
      </c>
      <c r="D34375">
        <v>328323</v>
      </c>
      <c r="E34375" s="31">
        <v>28419</v>
      </c>
      <c r="F34375">
        <v>181</v>
      </c>
      <c r="G34375" s="31">
        <v>3337</v>
      </c>
      <c r="H34375" s="31">
        <v>6</v>
      </c>
    </row>
    <row r="34376" spans="1:8">
      <c r="A34376" s="32">
        <v>44639</v>
      </c>
      <c r="B34376" s="1" t="s">
        <v>27</v>
      </c>
      <c r="C34376">
        <v>19380</v>
      </c>
      <c r="D34376">
        <v>251038</v>
      </c>
      <c r="E34376" s="31">
        <v>17081</v>
      </c>
      <c r="F34376">
        <v>41</v>
      </c>
      <c r="G34376" s="31">
        <v>2258</v>
      </c>
      <c r="H34376" s="31">
        <v>2</v>
      </c>
    </row>
    <row r="34377" spans="1:8">
      <c r="A34377" s="32">
        <v>44639</v>
      </c>
      <c r="B34377" s="1" t="s">
        <v>28</v>
      </c>
      <c r="C34377">
        <v>20578</v>
      </c>
      <c r="D34377">
        <v>229365</v>
      </c>
      <c r="E34377" s="31">
        <v>18816</v>
      </c>
      <c r="F34377">
        <v>61</v>
      </c>
      <c r="G34377" s="31">
        <v>1706</v>
      </c>
      <c r="H34377" s="31">
        <v>1</v>
      </c>
    </row>
    <row r="34378" spans="1:8">
      <c r="A34378" s="32">
        <v>44639</v>
      </c>
      <c r="B34378" s="1" t="s">
        <v>29</v>
      </c>
      <c r="C34378">
        <v>38473</v>
      </c>
      <c r="D34378">
        <v>545187</v>
      </c>
      <c r="E34378" s="31">
        <v>34345</v>
      </c>
      <c r="F34378">
        <v>159</v>
      </c>
      <c r="G34378" s="31">
        <v>3326</v>
      </c>
      <c r="H34378" s="31">
        <v>2</v>
      </c>
    </row>
    <row r="34379" spans="1:8">
      <c r="A34379" s="32">
        <v>44639</v>
      </c>
      <c r="B34379" s="1" t="s">
        <v>30</v>
      </c>
      <c r="C34379">
        <v>63401</v>
      </c>
      <c r="D34379">
        <v>703879</v>
      </c>
      <c r="E34379" s="31">
        <v>58541</v>
      </c>
      <c r="F34379">
        <v>304</v>
      </c>
      <c r="G34379" s="31">
        <v>4107</v>
      </c>
      <c r="H34379" s="31">
        <v>5</v>
      </c>
    </row>
    <row r="34380" spans="1:8">
      <c r="A34380" s="32">
        <v>44639</v>
      </c>
      <c r="B34380" s="1" t="s">
        <v>31</v>
      </c>
      <c r="C34380">
        <v>111439</v>
      </c>
      <c r="D34380">
        <v>1018639</v>
      </c>
      <c r="E34380" s="31">
        <v>98839</v>
      </c>
      <c r="F34380">
        <v>372</v>
      </c>
      <c r="G34380" s="31">
        <v>10650</v>
      </c>
      <c r="H34380" s="31">
        <v>5</v>
      </c>
    </row>
    <row r="34381" spans="1:8">
      <c r="A34381" s="32">
        <v>44639</v>
      </c>
      <c r="B34381" s="1" t="s">
        <v>32</v>
      </c>
      <c r="C34381">
        <v>382734</v>
      </c>
      <c r="D34381">
        <v>2230779</v>
      </c>
      <c r="E34381" s="31">
        <v>356838</v>
      </c>
      <c r="F34381">
        <v>1905</v>
      </c>
      <c r="G34381" s="31">
        <v>23991</v>
      </c>
      <c r="H34381" s="31">
        <v>34</v>
      </c>
    </row>
    <row r="34382" spans="1:8">
      <c r="A34382" s="32">
        <v>44639</v>
      </c>
      <c r="B34382" s="1" t="s">
        <v>33</v>
      </c>
      <c r="C34382">
        <v>50537</v>
      </c>
      <c r="D34382">
        <v>408628</v>
      </c>
      <c r="E34382" s="31">
        <v>47924</v>
      </c>
      <c r="F34382">
        <v>261</v>
      </c>
      <c r="G34382" s="31">
        <v>3745</v>
      </c>
      <c r="H34382" s="31">
        <v>7</v>
      </c>
    </row>
    <row r="34383" spans="1:8">
      <c r="A34383" s="32">
        <v>44639</v>
      </c>
      <c r="B34383" s="1" t="s">
        <v>34</v>
      </c>
      <c r="C34383">
        <v>63197</v>
      </c>
      <c r="D34383">
        <v>499095</v>
      </c>
      <c r="E34383" s="31">
        <v>55865</v>
      </c>
      <c r="F34383">
        <v>183</v>
      </c>
      <c r="G34383" s="31">
        <v>7149</v>
      </c>
      <c r="H34383" s="31">
        <v>3</v>
      </c>
    </row>
    <row r="34384" spans="1:8">
      <c r="A34384" s="32">
        <v>44639</v>
      </c>
      <c r="B34384" s="1" t="s">
        <v>35</v>
      </c>
      <c r="C34384">
        <v>146028</v>
      </c>
      <c r="D34384">
        <v>699873</v>
      </c>
      <c r="E34384" s="31">
        <v>135938</v>
      </c>
      <c r="F34384">
        <v>589</v>
      </c>
      <c r="G34384" s="31">
        <v>8670</v>
      </c>
      <c r="H34384" s="31">
        <v>39</v>
      </c>
    </row>
    <row r="34385" spans="1:8">
      <c r="A34385" s="32">
        <v>44639</v>
      </c>
      <c r="B34385" s="1" t="s">
        <v>36</v>
      </c>
      <c r="C34385">
        <v>755379</v>
      </c>
      <c r="D34385">
        <v>6001264</v>
      </c>
      <c r="E34385" s="31">
        <v>697613</v>
      </c>
      <c r="F34385">
        <v>4482</v>
      </c>
      <c r="G34385" s="31">
        <v>53249</v>
      </c>
      <c r="H34385" s="31">
        <v>577</v>
      </c>
    </row>
    <row r="34386" spans="1:8">
      <c r="A34386" s="32">
        <v>44639</v>
      </c>
      <c r="B34386" s="1" t="s">
        <v>37</v>
      </c>
      <c r="C34386">
        <v>311648</v>
      </c>
      <c r="D34386">
        <v>1313914</v>
      </c>
      <c r="E34386" s="31">
        <v>287756</v>
      </c>
      <c r="F34386">
        <v>2037</v>
      </c>
      <c r="G34386" s="31">
        <v>21857</v>
      </c>
      <c r="H34386" s="31">
        <v>20</v>
      </c>
    </row>
    <row r="34387" spans="1:8">
      <c r="A34387" s="32">
        <v>44639</v>
      </c>
      <c r="B34387" s="1" t="s">
        <v>38</v>
      </c>
      <c r="C34387">
        <v>70099</v>
      </c>
      <c r="D34387">
        <v>431917</v>
      </c>
      <c r="E34387" s="31">
        <v>59771</v>
      </c>
      <c r="F34387">
        <v>331</v>
      </c>
      <c r="G34387" s="31">
        <v>9997</v>
      </c>
      <c r="H34387" s="31">
        <v>11</v>
      </c>
    </row>
    <row r="34388" spans="1:8">
      <c r="A34388" s="32">
        <v>44639</v>
      </c>
      <c r="B34388" s="1" t="s">
        <v>39</v>
      </c>
      <c r="C34388">
        <v>26461</v>
      </c>
      <c r="D34388">
        <v>130495</v>
      </c>
      <c r="E34388" s="31">
        <v>25281</v>
      </c>
      <c r="F34388">
        <v>107</v>
      </c>
      <c r="G34388" s="31">
        <v>914</v>
      </c>
      <c r="H34388" s="31">
        <v>2</v>
      </c>
    </row>
    <row r="34389" spans="1:8">
      <c r="A34389" s="32">
        <v>44639</v>
      </c>
      <c r="B34389" s="1" t="s">
        <v>40</v>
      </c>
      <c r="C34389">
        <v>8333</v>
      </c>
      <c r="D34389">
        <v>286030</v>
      </c>
      <c r="E34389" s="31">
        <v>7483</v>
      </c>
      <c r="F34389">
        <v>11</v>
      </c>
      <c r="G34389" s="31">
        <v>743</v>
      </c>
      <c r="H34389" s="31">
        <v>0</v>
      </c>
    </row>
    <row r="34390" spans="1:8">
      <c r="A34390" s="32">
        <v>44639</v>
      </c>
      <c r="B34390" s="1" t="s">
        <v>41</v>
      </c>
      <c r="C34390">
        <v>8257</v>
      </c>
      <c r="D34390">
        <v>130033</v>
      </c>
      <c r="E34390" s="31">
        <v>7325</v>
      </c>
      <c r="F34390">
        <v>9</v>
      </c>
      <c r="G34390" s="31">
        <v>923</v>
      </c>
      <c r="H34390" s="31">
        <v>1</v>
      </c>
    </row>
    <row r="34391" spans="1:8">
      <c r="A34391" s="32">
        <v>44639</v>
      </c>
      <c r="B34391" s="1" t="s">
        <v>42</v>
      </c>
      <c r="C34391">
        <v>58183</v>
      </c>
      <c r="D34391">
        <v>467245</v>
      </c>
      <c r="E34391" s="31">
        <v>52944</v>
      </c>
      <c r="F34391">
        <v>221</v>
      </c>
      <c r="G34391" s="31">
        <v>3674</v>
      </c>
      <c r="H34391" s="31">
        <v>5</v>
      </c>
    </row>
    <row r="34392" spans="1:8">
      <c r="A34392" s="32">
        <v>44639</v>
      </c>
      <c r="B34392" s="1" t="s">
        <v>43</v>
      </c>
      <c r="C34392">
        <v>86942</v>
      </c>
      <c r="D34392">
        <v>1476989</v>
      </c>
      <c r="E34392" s="31">
        <v>79373</v>
      </c>
      <c r="F34392">
        <v>436</v>
      </c>
      <c r="G34392" s="31">
        <v>7133</v>
      </c>
      <c r="H34392" s="31">
        <v>7</v>
      </c>
    </row>
    <row r="34393" spans="1:8">
      <c r="A34393" s="32">
        <v>44639</v>
      </c>
      <c r="B34393" s="1" t="s">
        <v>44</v>
      </c>
      <c r="C34393">
        <v>26454</v>
      </c>
      <c r="D34393">
        <v>462176</v>
      </c>
      <c r="E34393" s="31">
        <v>23904</v>
      </c>
      <c r="F34393">
        <v>159</v>
      </c>
      <c r="G34393" s="31">
        <v>2391</v>
      </c>
      <c r="H34393" s="31">
        <v>1</v>
      </c>
    </row>
    <row r="34394" spans="1:8">
      <c r="A34394" s="32">
        <v>44639</v>
      </c>
      <c r="B34394" s="1" t="s">
        <v>45</v>
      </c>
      <c r="C34394">
        <v>14888</v>
      </c>
      <c r="D34394">
        <v>171474</v>
      </c>
      <c r="E34394" s="31">
        <v>13380</v>
      </c>
      <c r="F34394">
        <v>78</v>
      </c>
      <c r="G34394" s="31">
        <v>1433</v>
      </c>
      <c r="H34394" s="31">
        <v>1</v>
      </c>
    </row>
    <row r="34395" spans="1:8">
      <c r="A34395" s="32">
        <v>44639</v>
      </c>
      <c r="B34395" s="1" t="s">
        <v>46</v>
      </c>
      <c r="C34395">
        <v>26023</v>
      </c>
      <c r="D34395">
        <v>216730</v>
      </c>
      <c r="E34395" s="31">
        <v>22638</v>
      </c>
      <c r="F34395">
        <v>99</v>
      </c>
      <c r="G34395" s="31">
        <v>3286</v>
      </c>
      <c r="H34395" s="31">
        <v>2</v>
      </c>
    </row>
    <row r="34396" spans="1:8">
      <c r="A34396" s="32">
        <v>44639</v>
      </c>
      <c r="B34396" s="1" t="s">
        <v>47</v>
      </c>
      <c r="C34396">
        <v>22046</v>
      </c>
      <c r="D34396">
        <v>281873</v>
      </c>
      <c r="E34396" s="31">
        <v>19579</v>
      </c>
      <c r="F34396">
        <v>125</v>
      </c>
      <c r="G34396" s="31">
        <v>2342</v>
      </c>
      <c r="H34396" s="31">
        <v>3</v>
      </c>
    </row>
    <row r="34397" spans="1:8">
      <c r="A34397" s="32">
        <v>44639</v>
      </c>
      <c r="B34397" s="1" t="s">
        <v>48</v>
      </c>
      <c r="C34397">
        <v>15463</v>
      </c>
      <c r="D34397">
        <v>200034</v>
      </c>
      <c r="E34397" s="31">
        <v>13719</v>
      </c>
      <c r="F34397">
        <v>97</v>
      </c>
      <c r="G34397" s="31">
        <v>1647</v>
      </c>
      <c r="H34397" s="31">
        <v>3</v>
      </c>
    </row>
    <row r="34398" spans="1:8">
      <c r="A34398" s="32">
        <v>44639</v>
      </c>
      <c r="B34398" s="1" t="s">
        <v>49</v>
      </c>
      <c r="C34398">
        <v>279623</v>
      </c>
      <c r="D34398">
        <v>2156877</v>
      </c>
      <c r="E34398" s="31">
        <v>245017</v>
      </c>
      <c r="F34398">
        <v>1086</v>
      </c>
      <c r="G34398" s="31">
        <v>27686</v>
      </c>
      <c r="H34398" s="31">
        <v>13</v>
      </c>
    </row>
    <row r="34399" spans="1:8">
      <c r="A34399" s="32">
        <v>44639</v>
      </c>
      <c r="B34399" s="1" t="s">
        <v>50</v>
      </c>
      <c r="C34399">
        <v>29004</v>
      </c>
      <c r="D34399">
        <v>207188</v>
      </c>
      <c r="E34399" s="31">
        <v>24060</v>
      </c>
      <c r="F34399">
        <v>77</v>
      </c>
      <c r="G34399" s="31">
        <v>2541</v>
      </c>
      <c r="H34399" s="31">
        <v>2</v>
      </c>
    </row>
    <row r="34400" spans="1:8">
      <c r="A34400" s="32">
        <v>44639</v>
      </c>
      <c r="B34400" s="1" t="s">
        <v>51</v>
      </c>
      <c r="C34400">
        <v>30362</v>
      </c>
      <c r="D34400">
        <v>296489</v>
      </c>
      <c r="E34400" s="31">
        <v>28747</v>
      </c>
      <c r="F34400">
        <v>116</v>
      </c>
      <c r="G34400" s="31">
        <v>2878</v>
      </c>
      <c r="H34400" s="31">
        <v>1</v>
      </c>
    </row>
    <row r="34401" spans="1:8">
      <c r="A34401" s="32">
        <v>44639</v>
      </c>
      <c r="B34401" s="1" t="s">
        <v>52</v>
      </c>
      <c r="C34401">
        <v>59966</v>
      </c>
      <c r="D34401">
        <v>219829</v>
      </c>
      <c r="E34401" s="31">
        <v>54041</v>
      </c>
      <c r="F34401">
        <v>265</v>
      </c>
      <c r="G34401" s="31">
        <v>5660</v>
      </c>
      <c r="H34401" s="31">
        <v>12</v>
      </c>
    </row>
    <row r="34402" spans="1:8">
      <c r="A34402" s="32">
        <v>44639</v>
      </c>
      <c r="B34402" s="1" t="s">
        <v>53</v>
      </c>
      <c r="C34402">
        <v>28916</v>
      </c>
      <c r="D34402">
        <v>460750</v>
      </c>
      <c r="E34402" s="31">
        <v>26984</v>
      </c>
      <c r="F34402">
        <v>124</v>
      </c>
      <c r="G34402" s="31">
        <v>1808</v>
      </c>
      <c r="H34402" s="31">
        <v>4</v>
      </c>
    </row>
    <row r="34403" spans="1:8">
      <c r="A34403" s="32">
        <v>44639</v>
      </c>
      <c r="B34403" s="1" t="s">
        <v>54</v>
      </c>
      <c r="C34403">
        <v>22875</v>
      </c>
      <c r="D34403">
        <v>144715</v>
      </c>
      <c r="E34403" s="31">
        <v>20759</v>
      </c>
      <c r="F34403">
        <v>114</v>
      </c>
      <c r="G34403" s="31">
        <v>2077</v>
      </c>
      <c r="H34403" s="31">
        <v>0</v>
      </c>
    </row>
    <row r="34404" spans="1:8">
      <c r="A34404" s="32">
        <v>44639</v>
      </c>
      <c r="B34404" s="1" t="s">
        <v>55</v>
      </c>
      <c r="C34404">
        <v>38051</v>
      </c>
      <c r="D34404">
        <v>289644</v>
      </c>
      <c r="E34404" s="31">
        <v>34819</v>
      </c>
      <c r="F34404">
        <v>158</v>
      </c>
      <c r="G34404" s="31">
        <v>2721</v>
      </c>
      <c r="H34404" s="31">
        <v>3</v>
      </c>
    </row>
    <row r="34405" spans="1:8">
      <c r="A34405" s="32">
        <v>44639</v>
      </c>
      <c r="B34405" s="1" t="s">
        <v>56</v>
      </c>
      <c r="C34405">
        <v>113104</v>
      </c>
      <c r="D34405">
        <v>635220</v>
      </c>
      <c r="E34405" s="31">
        <v>107381</v>
      </c>
      <c r="F34405">
        <v>437</v>
      </c>
      <c r="G34405" s="31">
        <v>5288</v>
      </c>
      <c r="H34405" s="31">
        <v>5</v>
      </c>
    </row>
    <row r="34406" spans="1:8">
      <c r="A34406" s="32">
        <v>44640</v>
      </c>
      <c r="B34406" s="1" t="s">
        <v>7</v>
      </c>
      <c r="C34406">
        <v>205866</v>
      </c>
      <c r="D34406">
        <v>1785293</v>
      </c>
      <c r="E34406" s="31">
        <v>187670</v>
      </c>
      <c r="F34406">
        <v>1898</v>
      </c>
      <c r="G34406" s="31">
        <v>16449</v>
      </c>
      <c r="H34406" s="31">
        <v>5</v>
      </c>
    </row>
    <row r="34407" spans="1:8">
      <c r="A34407" s="32">
        <v>44640</v>
      </c>
      <c r="B34407" s="1" t="s">
        <v>11</v>
      </c>
      <c r="C34407">
        <v>30840</v>
      </c>
      <c r="D34407">
        <v>184426</v>
      </c>
      <c r="E34407" s="31">
        <v>26487</v>
      </c>
      <c r="F34407">
        <v>80</v>
      </c>
      <c r="G34407" s="31">
        <v>4273</v>
      </c>
      <c r="H34407" s="31">
        <v>0</v>
      </c>
    </row>
    <row r="34408" spans="1:8">
      <c r="A34408" s="32">
        <v>44640</v>
      </c>
      <c r="B34408" s="1" t="s">
        <v>12</v>
      </c>
      <c r="C34408">
        <v>15952</v>
      </c>
      <c r="D34408">
        <v>202053</v>
      </c>
      <c r="E34408" s="31">
        <v>13466</v>
      </c>
      <c r="F34408">
        <v>70</v>
      </c>
      <c r="G34408" s="31">
        <v>2416</v>
      </c>
      <c r="H34408" s="31">
        <v>1</v>
      </c>
    </row>
    <row r="34409" spans="1:8">
      <c r="A34409" s="32">
        <v>44640</v>
      </c>
      <c r="B34409" s="1" t="s">
        <v>13</v>
      </c>
      <c r="C34409">
        <v>52521</v>
      </c>
      <c r="D34409">
        <v>434848</v>
      </c>
      <c r="E34409" s="31">
        <v>46548</v>
      </c>
      <c r="F34409">
        <v>167</v>
      </c>
      <c r="G34409" s="31">
        <v>5317</v>
      </c>
      <c r="H34409" s="31">
        <v>3</v>
      </c>
    </row>
    <row r="34410" spans="1:8">
      <c r="A34410" s="32">
        <v>44640</v>
      </c>
      <c r="B34410" s="1" t="s">
        <v>14</v>
      </c>
      <c r="C34410">
        <v>13727</v>
      </c>
      <c r="D34410">
        <v>48133</v>
      </c>
      <c r="E34410" s="31">
        <v>11857</v>
      </c>
      <c r="F34410">
        <v>43</v>
      </c>
      <c r="G34410" s="31">
        <v>1827</v>
      </c>
      <c r="H34410" s="31">
        <v>0</v>
      </c>
    </row>
    <row r="34411" spans="1:8">
      <c r="A34411" s="32">
        <v>44640</v>
      </c>
      <c r="B34411" s="1" t="s">
        <v>15</v>
      </c>
      <c r="C34411">
        <v>15810</v>
      </c>
      <c r="D34411">
        <v>164250</v>
      </c>
      <c r="E34411" s="31">
        <v>13501</v>
      </c>
      <c r="F34411">
        <v>77</v>
      </c>
      <c r="G34411" s="31">
        <v>2232</v>
      </c>
      <c r="H34411" s="31">
        <v>1</v>
      </c>
    </row>
    <row r="34412" spans="1:8">
      <c r="A34412" s="32">
        <v>44640</v>
      </c>
      <c r="B34412" s="1" t="s">
        <v>16</v>
      </c>
      <c r="C34412">
        <v>31689</v>
      </c>
      <c r="D34412">
        <v>651254</v>
      </c>
      <c r="E34412" s="31">
        <v>28067</v>
      </c>
      <c r="F34412">
        <v>189</v>
      </c>
      <c r="G34412" s="31">
        <v>3433</v>
      </c>
      <c r="H34412" s="31">
        <v>2</v>
      </c>
    </row>
    <row r="34413" spans="1:8">
      <c r="A34413" s="32">
        <v>44640</v>
      </c>
      <c r="B34413" s="1" t="s">
        <v>17</v>
      </c>
      <c r="C34413">
        <v>101374</v>
      </c>
      <c r="D34413">
        <v>44484</v>
      </c>
      <c r="E34413" s="31">
        <v>91623</v>
      </c>
      <c r="F34413">
        <v>359</v>
      </c>
      <c r="G34413" s="31">
        <v>9392</v>
      </c>
      <c r="H34413" s="31">
        <v>5</v>
      </c>
    </row>
    <row r="34414" spans="1:8">
      <c r="A34414" s="32">
        <v>44640</v>
      </c>
      <c r="B34414" s="1" t="s">
        <v>18</v>
      </c>
      <c r="C34414">
        <v>56467</v>
      </c>
      <c r="D34414">
        <v>650040</v>
      </c>
      <c r="E34414" s="31">
        <v>50388</v>
      </c>
      <c r="F34414">
        <v>230</v>
      </c>
      <c r="G34414" s="31">
        <v>5849</v>
      </c>
      <c r="H34414" s="31">
        <v>1</v>
      </c>
    </row>
    <row r="34415" spans="1:8">
      <c r="A34415" s="32">
        <v>44640</v>
      </c>
      <c r="B34415" s="1" t="s">
        <v>19</v>
      </c>
      <c r="C34415">
        <v>63942</v>
      </c>
      <c r="D34415">
        <v>524539</v>
      </c>
      <c r="E34415" s="31">
        <v>58613</v>
      </c>
      <c r="F34415">
        <v>275</v>
      </c>
      <c r="G34415" s="31">
        <v>5054</v>
      </c>
      <c r="H34415" s="31">
        <v>3</v>
      </c>
    </row>
    <row r="34416" spans="1:8">
      <c r="A34416" s="32">
        <v>44640</v>
      </c>
      <c r="B34416" s="1" t="s">
        <v>20</v>
      </c>
      <c r="C34416">
        <v>391700</v>
      </c>
      <c r="D34416">
        <v>2362632</v>
      </c>
      <c r="E34416" s="31">
        <v>361900</v>
      </c>
      <c r="F34416">
        <v>1293</v>
      </c>
      <c r="G34416" s="31">
        <v>28507</v>
      </c>
      <c r="H34416" s="31">
        <v>31</v>
      </c>
    </row>
    <row r="34417" spans="1:8">
      <c r="A34417" s="32">
        <v>44640</v>
      </c>
      <c r="B34417" s="1" t="s">
        <v>21</v>
      </c>
      <c r="C34417">
        <v>331978</v>
      </c>
      <c r="D34417">
        <v>1750676</v>
      </c>
      <c r="E34417" s="31">
        <v>305515</v>
      </c>
      <c r="F34417">
        <v>1596</v>
      </c>
      <c r="G34417" s="31">
        <v>22291</v>
      </c>
      <c r="H34417" s="31">
        <v>17</v>
      </c>
    </row>
    <row r="34418" spans="1:8">
      <c r="A34418" s="32">
        <v>44640</v>
      </c>
      <c r="B34418" s="1" t="s">
        <v>22</v>
      </c>
      <c r="C34418">
        <v>1175483</v>
      </c>
      <c r="D34418">
        <v>5798568</v>
      </c>
      <c r="E34418" s="31">
        <v>1055203</v>
      </c>
      <c r="F34418">
        <v>4063</v>
      </c>
      <c r="G34418" s="31">
        <v>116217</v>
      </c>
      <c r="H34418" s="31">
        <v>46</v>
      </c>
    </row>
    <row r="34419" spans="1:8">
      <c r="A34419" s="32">
        <v>44640</v>
      </c>
      <c r="B34419" s="1" t="s">
        <v>23</v>
      </c>
      <c r="C34419">
        <v>561942</v>
      </c>
      <c r="D34419">
        <v>2180686</v>
      </c>
      <c r="E34419" s="31">
        <v>522696</v>
      </c>
      <c r="F34419">
        <v>1952</v>
      </c>
      <c r="G34419" s="31">
        <v>37294</v>
      </c>
      <c r="H34419" s="31">
        <v>65</v>
      </c>
    </row>
    <row r="34420" spans="1:8">
      <c r="A34420" s="32">
        <v>44640</v>
      </c>
      <c r="B34420" s="1" t="s">
        <v>24</v>
      </c>
      <c r="C34420">
        <v>37396</v>
      </c>
      <c r="D34420">
        <v>498269</v>
      </c>
      <c r="E34420" s="31">
        <v>33619</v>
      </c>
      <c r="F34420">
        <v>85</v>
      </c>
      <c r="G34420" s="31">
        <v>3692</v>
      </c>
      <c r="H34420" s="31">
        <v>2</v>
      </c>
    </row>
    <row r="34421" spans="1:8">
      <c r="A34421" s="32">
        <v>44640</v>
      </c>
      <c r="B34421" s="1" t="s">
        <v>25</v>
      </c>
      <c r="C34421">
        <v>25449</v>
      </c>
      <c r="D34421">
        <v>203107</v>
      </c>
      <c r="E34421" s="31">
        <v>20578</v>
      </c>
      <c r="F34421">
        <v>71</v>
      </c>
      <c r="G34421" s="31">
        <v>4800</v>
      </c>
      <c r="H34421" s="31">
        <v>0</v>
      </c>
    </row>
    <row r="34422" spans="1:8">
      <c r="A34422" s="32">
        <v>44640</v>
      </c>
      <c r="B34422" s="1" t="s">
        <v>26</v>
      </c>
      <c r="C34422">
        <v>32213</v>
      </c>
      <c r="D34422">
        <v>329041</v>
      </c>
      <c r="E34422" s="31">
        <v>28760</v>
      </c>
      <c r="F34422">
        <v>181</v>
      </c>
      <c r="G34422" s="31">
        <v>3249</v>
      </c>
      <c r="H34422" s="31">
        <v>5</v>
      </c>
    </row>
    <row r="34423" spans="1:8">
      <c r="A34423" s="32">
        <v>44640</v>
      </c>
      <c r="B34423" s="1" t="s">
        <v>27</v>
      </c>
      <c r="C34423">
        <v>19546</v>
      </c>
      <c r="D34423">
        <v>251595</v>
      </c>
      <c r="E34423" s="31">
        <v>17183</v>
      </c>
      <c r="F34423">
        <v>41</v>
      </c>
      <c r="G34423" s="31">
        <v>2322</v>
      </c>
      <c r="H34423" s="31">
        <v>2</v>
      </c>
    </row>
    <row r="34424" spans="1:8">
      <c r="A34424" s="32">
        <v>44640</v>
      </c>
      <c r="B34424" s="1" t="s">
        <v>28</v>
      </c>
      <c r="C34424">
        <v>20578</v>
      </c>
      <c r="D34424">
        <v>229365</v>
      </c>
      <c r="E34424" s="31">
        <v>18816</v>
      </c>
      <c r="F34424">
        <v>61</v>
      </c>
      <c r="G34424" s="31">
        <v>1706</v>
      </c>
      <c r="H34424" s="31">
        <v>1</v>
      </c>
    </row>
    <row r="34425" spans="1:8">
      <c r="A34425" s="32">
        <v>44640</v>
      </c>
      <c r="B34425" s="1" t="s">
        <v>29</v>
      </c>
      <c r="C34425">
        <v>38919</v>
      </c>
      <c r="D34425">
        <v>545187</v>
      </c>
      <c r="E34425" s="31">
        <v>34661</v>
      </c>
      <c r="F34425">
        <v>159</v>
      </c>
      <c r="G34425" s="31">
        <v>3585</v>
      </c>
      <c r="H34425" s="31">
        <v>2</v>
      </c>
    </row>
    <row r="34426" spans="1:8">
      <c r="A34426" s="32">
        <v>44640</v>
      </c>
      <c r="B34426" s="1" t="s">
        <v>30</v>
      </c>
      <c r="C34426">
        <v>63647</v>
      </c>
      <c r="D34426">
        <v>704296</v>
      </c>
      <c r="E34426" s="31">
        <v>59100</v>
      </c>
      <c r="F34426">
        <v>305</v>
      </c>
      <c r="G34426" s="31">
        <v>3996</v>
      </c>
      <c r="H34426" s="31">
        <v>4</v>
      </c>
    </row>
    <row r="34427" spans="1:8">
      <c r="A34427" s="32">
        <v>44640</v>
      </c>
      <c r="B34427" s="1" t="s">
        <v>31</v>
      </c>
      <c r="C34427">
        <v>112387</v>
      </c>
      <c r="D34427">
        <v>1018639</v>
      </c>
      <c r="E34427" s="31">
        <v>98839</v>
      </c>
      <c r="F34427">
        <v>372</v>
      </c>
      <c r="G34427" s="31">
        <v>10627</v>
      </c>
      <c r="H34427" s="31">
        <v>5</v>
      </c>
    </row>
    <row r="34428" spans="1:8">
      <c r="A34428" s="32">
        <v>44640</v>
      </c>
      <c r="B34428" s="1" t="s">
        <v>32</v>
      </c>
      <c r="C34428">
        <v>385142</v>
      </c>
      <c r="D34428">
        <v>2230779</v>
      </c>
      <c r="E34428" s="31">
        <v>359957</v>
      </c>
      <c r="F34428">
        <v>1910</v>
      </c>
      <c r="G34428" s="31">
        <v>23275</v>
      </c>
      <c r="H34428" s="31">
        <v>34</v>
      </c>
    </row>
    <row r="34429" spans="1:8">
      <c r="A34429" s="32">
        <v>44640</v>
      </c>
      <c r="B34429" s="1" t="s">
        <v>33</v>
      </c>
      <c r="C34429">
        <v>50885</v>
      </c>
      <c r="D34429">
        <v>408628</v>
      </c>
      <c r="E34429" s="31">
        <v>48362</v>
      </c>
      <c r="F34429">
        <v>262</v>
      </c>
      <c r="G34429" s="31">
        <v>3661</v>
      </c>
      <c r="H34429" s="31">
        <v>7</v>
      </c>
    </row>
    <row r="34430" spans="1:8">
      <c r="A34430" s="32">
        <v>44640</v>
      </c>
      <c r="B34430" s="1" t="s">
        <v>34</v>
      </c>
      <c r="C34430">
        <v>63642</v>
      </c>
      <c r="D34430">
        <v>499917</v>
      </c>
      <c r="E34430" s="31">
        <v>56498</v>
      </c>
      <c r="F34430">
        <v>183</v>
      </c>
      <c r="G34430" s="31">
        <v>6961</v>
      </c>
      <c r="H34430" s="31">
        <v>4</v>
      </c>
    </row>
    <row r="34431" spans="1:8">
      <c r="A34431" s="32">
        <v>44640</v>
      </c>
      <c r="B34431" s="1" t="s">
        <v>35</v>
      </c>
      <c r="C34431">
        <v>146789</v>
      </c>
      <c r="D34431">
        <v>701387</v>
      </c>
      <c r="E34431" s="31">
        <v>137126</v>
      </c>
      <c r="F34431">
        <v>597</v>
      </c>
      <c r="G34431" s="31">
        <v>8313</v>
      </c>
      <c r="H34431" s="31">
        <v>35</v>
      </c>
    </row>
    <row r="34432" spans="1:8">
      <c r="A34432" s="32">
        <v>44640</v>
      </c>
      <c r="B34432" s="1" t="s">
        <v>36</v>
      </c>
      <c r="C34432">
        <v>758281</v>
      </c>
      <c r="D34432">
        <v>6016016</v>
      </c>
      <c r="E34432" s="31">
        <v>702627</v>
      </c>
      <c r="F34432">
        <v>4489</v>
      </c>
      <c r="G34432" s="31">
        <v>51130</v>
      </c>
      <c r="H34432" s="31">
        <v>576</v>
      </c>
    </row>
    <row r="34433" spans="1:8">
      <c r="A34433" s="32">
        <v>44640</v>
      </c>
      <c r="B34433" s="1" t="s">
        <v>37</v>
      </c>
      <c r="C34433">
        <v>313565</v>
      </c>
      <c r="D34433">
        <v>1317691</v>
      </c>
      <c r="E34433" s="31">
        <v>290999</v>
      </c>
      <c r="F34433">
        <v>2043</v>
      </c>
      <c r="G34433" s="31">
        <v>20529</v>
      </c>
      <c r="H34433" s="31">
        <v>21</v>
      </c>
    </row>
    <row r="34434" spans="1:8">
      <c r="A34434" s="32">
        <v>44640</v>
      </c>
      <c r="B34434" s="1" t="s">
        <v>38</v>
      </c>
      <c r="C34434">
        <v>70443</v>
      </c>
      <c r="D34434">
        <v>431917</v>
      </c>
      <c r="E34434" s="31">
        <v>60427</v>
      </c>
      <c r="F34434">
        <v>332</v>
      </c>
      <c r="G34434" s="31">
        <v>9684</v>
      </c>
      <c r="H34434" s="31">
        <v>10</v>
      </c>
    </row>
    <row r="34435" spans="1:8">
      <c r="A34435" s="32">
        <v>44640</v>
      </c>
      <c r="B34435" s="1" t="s">
        <v>39</v>
      </c>
      <c r="C34435">
        <v>26587</v>
      </c>
      <c r="D34435">
        <v>130908</v>
      </c>
      <c r="E34435" s="31">
        <v>25436</v>
      </c>
      <c r="F34435">
        <v>107</v>
      </c>
      <c r="G34435" s="31">
        <v>884</v>
      </c>
      <c r="H34435" s="31">
        <v>2</v>
      </c>
    </row>
    <row r="34436" spans="1:8">
      <c r="A34436" s="32">
        <v>44640</v>
      </c>
      <c r="B34436" s="1" t="s">
        <v>40</v>
      </c>
      <c r="C34436">
        <v>8388</v>
      </c>
      <c r="D34436">
        <v>286356</v>
      </c>
      <c r="E34436" s="31">
        <v>7549</v>
      </c>
      <c r="F34436">
        <v>11</v>
      </c>
      <c r="G34436" s="31">
        <v>732</v>
      </c>
      <c r="H34436" s="31">
        <v>0</v>
      </c>
    </row>
    <row r="34437" spans="1:8">
      <c r="A34437" s="32">
        <v>44640</v>
      </c>
      <c r="B34437" s="1" t="s">
        <v>41</v>
      </c>
      <c r="C34437">
        <v>8317</v>
      </c>
      <c r="D34437">
        <v>130033</v>
      </c>
      <c r="E34437" s="31">
        <v>7431</v>
      </c>
      <c r="F34437">
        <v>9</v>
      </c>
      <c r="G34437" s="31">
        <v>877</v>
      </c>
      <c r="H34437" s="31">
        <v>1</v>
      </c>
    </row>
    <row r="34438" spans="1:8">
      <c r="A34438" s="32">
        <v>44640</v>
      </c>
      <c r="B34438" s="1" t="s">
        <v>42</v>
      </c>
      <c r="C34438">
        <v>58556</v>
      </c>
      <c r="D34438">
        <v>467245</v>
      </c>
      <c r="E34438" s="31">
        <v>52944</v>
      </c>
      <c r="F34438">
        <v>221</v>
      </c>
      <c r="G34438" s="31">
        <v>3674</v>
      </c>
      <c r="H34438" s="31">
        <v>5</v>
      </c>
    </row>
    <row r="34439" spans="1:8">
      <c r="A34439" s="32">
        <v>44640</v>
      </c>
      <c r="B34439" s="1" t="s">
        <v>43</v>
      </c>
      <c r="C34439">
        <v>87660</v>
      </c>
      <c r="D34439">
        <v>1476989</v>
      </c>
      <c r="E34439" s="31">
        <v>79712</v>
      </c>
      <c r="F34439">
        <v>436</v>
      </c>
      <c r="G34439" s="31">
        <v>7512</v>
      </c>
      <c r="H34439" s="31">
        <v>7</v>
      </c>
    </row>
    <row r="34440" spans="1:8">
      <c r="A34440" s="32">
        <v>44640</v>
      </c>
      <c r="B34440" s="1" t="s">
        <v>44</v>
      </c>
      <c r="C34440">
        <v>26656</v>
      </c>
      <c r="D34440">
        <v>462176</v>
      </c>
      <c r="E34440" s="31">
        <v>24150</v>
      </c>
      <c r="F34440">
        <v>160</v>
      </c>
      <c r="G34440" s="31">
        <v>2346</v>
      </c>
      <c r="H34440" s="31">
        <v>1</v>
      </c>
    </row>
    <row r="34441" spans="1:8">
      <c r="A34441" s="32">
        <v>44640</v>
      </c>
      <c r="B34441" s="1" t="s">
        <v>45</v>
      </c>
      <c r="C34441">
        <v>15017</v>
      </c>
      <c r="D34441">
        <v>171939</v>
      </c>
      <c r="E34441" s="31">
        <v>13552</v>
      </c>
      <c r="F34441">
        <v>78</v>
      </c>
      <c r="G34441" s="31">
        <v>1390</v>
      </c>
      <c r="H34441" s="31">
        <v>1</v>
      </c>
    </row>
    <row r="34442" spans="1:8">
      <c r="A34442" s="32">
        <v>44640</v>
      </c>
      <c r="B34442" s="1" t="s">
        <v>46</v>
      </c>
      <c r="C34442">
        <v>26324</v>
      </c>
      <c r="D34442">
        <v>217349</v>
      </c>
      <c r="E34442" s="31">
        <v>23022</v>
      </c>
      <c r="F34442">
        <v>100</v>
      </c>
      <c r="G34442" s="31">
        <v>3202</v>
      </c>
      <c r="H34442" s="31">
        <v>1</v>
      </c>
    </row>
    <row r="34443" spans="1:8">
      <c r="A34443" s="32">
        <v>44640</v>
      </c>
      <c r="B34443" s="1" t="s">
        <v>47</v>
      </c>
      <c r="C34443">
        <v>22262</v>
      </c>
      <c r="D34443">
        <v>282459</v>
      </c>
      <c r="E34443" s="31">
        <v>19930</v>
      </c>
      <c r="F34443">
        <v>125</v>
      </c>
      <c r="G34443" s="31">
        <v>2207</v>
      </c>
      <c r="H34443" s="31">
        <v>3</v>
      </c>
    </row>
    <row r="34444" spans="1:8">
      <c r="A34444" s="32">
        <v>44640</v>
      </c>
      <c r="B34444" s="1" t="s">
        <v>48</v>
      </c>
      <c r="C34444">
        <v>15576</v>
      </c>
      <c r="D34444">
        <v>200244</v>
      </c>
      <c r="E34444" s="31">
        <v>13878</v>
      </c>
      <c r="F34444">
        <v>97</v>
      </c>
      <c r="G34444" s="31">
        <v>1602</v>
      </c>
      <c r="H34444" s="31">
        <v>3</v>
      </c>
    </row>
    <row r="34445" spans="1:8">
      <c r="A34445" s="32">
        <v>44640</v>
      </c>
      <c r="B34445" s="1" t="s">
        <v>49</v>
      </c>
      <c r="C34445">
        <v>281383</v>
      </c>
      <c r="D34445">
        <v>2162751</v>
      </c>
      <c r="E34445" s="31">
        <v>247654</v>
      </c>
      <c r="F34445">
        <v>1089</v>
      </c>
      <c r="G34445" s="31">
        <v>26965</v>
      </c>
      <c r="H34445" s="31">
        <v>12</v>
      </c>
    </row>
    <row r="34446" spans="1:8">
      <c r="A34446" s="32">
        <v>44640</v>
      </c>
      <c r="B34446" s="1" t="s">
        <v>50</v>
      </c>
      <c r="C34446">
        <v>29098</v>
      </c>
      <c r="D34446">
        <v>207821</v>
      </c>
      <c r="E34446" s="31">
        <v>24442</v>
      </c>
      <c r="F34446">
        <v>77</v>
      </c>
      <c r="G34446" s="31">
        <v>2530</v>
      </c>
      <c r="H34446" s="31">
        <v>2</v>
      </c>
    </row>
    <row r="34447" spans="1:8">
      <c r="A34447" s="32">
        <v>44640</v>
      </c>
      <c r="B34447" s="1" t="s">
        <v>51</v>
      </c>
      <c r="C34447">
        <v>30553</v>
      </c>
      <c r="D34447">
        <v>297183</v>
      </c>
      <c r="E34447" s="31">
        <v>29075</v>
      </c>
      <c r="F34447">
        <v>116</v>
      </c>
      <c r="G34447" s="31">
        <v>2753</v>
      </c>
      <c r="H34447" s="31">
        <v>1</v>
      </c>
    </row>
    <row r="34448" spans="1:8">
      <c r="A34448" s="32">
        <v>44640</v>
      </c>
      <c r="B34448" s="1" t="s">
        <v>52</v>
      </c>
      <c r="C34448">
        <v>60216</v>
      </c>
      <c r="D34448">
        <v>220584</v>
      </c>
      <c r="E34448" s="31">
        <v>54210</v>
      </c>
      <c r="F34448">
        <v>266</v>
      </c>
      <c r="G34448" s="31">
        <v>5740</v>
      </c>
      <c r="H34448" s="31">
        <v>11</v>
      </c>
    </row>
    <row r="34449" spans="1:8">
      <c r="A34449" s="32">
        <v>44640</v>
      </c>
      <c r="B34449" s="1" t="s">
        <v>53</v>
      </c>
      <c r="C34449">
        <v>29124</v>
      </c>
      <c r="D34449">
        <v>461142</v>
      </c>
      <c r="E34449" s="31">
        <v>27256</v>
      </c>
      <c r="F34449">
        <v>124</v>
      </c>
      <c r="G34449" s="31">
        <v>1744</v>
      </c>
      <c r="H34449" s="31">
        <v>4</v>
      </c>
    </row>
    <row r="34450" spans="1:8">
      <c r="A34450" s="32">
        <v>44640</v>
      </c>
      <c r="B34450" s="1" t="s">
        <v>54</v>
      </c>
      <c r="C34450">
        <v>23036</v>
      </c>
      <c r="D34450">
        <v>145438</v>
      </c>
      <c r="E34450" s="31">
        <v>20984</v>
      </c>
      <c r="F34450">
        <v>115</v>
      </c>
      <c r="G34450" s="31">
        <v>2013</v>
      </c>
      <c r="H34450" s="31">
        <v>0</v>
      </c>
    </row>
    <row r="34451" spans="1:8">
      <c r="A34451" s="32">
        <v>44640</v>
      </c>
      <c r="B34451" s="1" t="s">
        <v>55</v>
      </c>
      <c r="C34451">
        <v>38372</v>
      </c>
      <c r="D34451">
        <v>290859</v>
      </c>
      <c r="E34451" s="31">
        <v>35112</v>
      </c>
      <c r="F34451">
        <v>160</v>
      </c>
      <c r="G34451" s="31">
        <v>2779</v>
      </c>
      <c r="H34451" s="31">
        <v>3</v>
      </c>
    </row>
    <row r="34452" spans="1:8">
      <c r="A34452" s="32">
        <v>44640</v>
      </c>
      <c r="B34452" s="1" t="s">
        <v>56</v>
      </c>
      <c r="C34452">
        <v>113781</v>
      </c>
      <c r="D34452">
        <v>636350</v>
      </c>
      <c r="E34452" s="31">
        <v>107989</v>
      </c>
      <c r="F34452">
        <v>437</v>
      </c>
      <c r="G34452" s="31">
        <v>5356</v>
      </c>
      <c r="H34452" s="31">
        <v>6</v>
      </c>
    </row>
    <row r="34453" spans="1:8">
      <c r="A34453" s="32">
        <v>44641</v>
      </c>
      <c r="B34453" s="1" t="s">
        <v>7</v>
      </c>
      <c r="C34453">
        <v>206875</v>
      </c>
      <c r="D34453">
        <v>1788628</v>
      </c>
      <c r="E34453" s="31">
        <v>189181</v>
      </c>
      <c r="F34453">
        <v>1900</v>
      </c>
      <c r="G34453" s="31">
        <v>16298</v>
      </c>
      <c r="H34453" s="31">
        <v>5</v>
      </c>
    </row>
    <row r="34454" spans="1:8">
      <c r="A34454" s="32">
        <v>44641</v>
      </c>
      <c r="B34454" s="1" t="s">
        <v>11</v>
      </c>
      <c r="C34454">
        <v>31234</v>
      </c>
      <c r="D34454">
        <v>185128</v>
      </c>
      <c r="E34454" s="31">
        <v>26918</v>
      </c>
      <c r="F34454">
        <v>81</v>
      </c>
      <c r="G34454" s="31">
        <v>4235</v>
      </c>
      <c r="H34454" s="31">
        <v>0</v>
      </c>
    </row>
    <row r="34455" spans="1:8">
      <c r="A34455" s="32">
        <v>44641</v>
      </c>
      <c r="B34455" s="1" t="s">
        <v>12</v>
      </c>
      <c r="C34455">
        <v>16083</v>
      </c>
      <c r="D34455">
        <v>202053</v>
      </c>
      <c r="E34455" s="31">
        <v>13629</v>
      </c>
      <c r="F34455">
        <v>71</v>
      </c>
      <c r="G34455" s="31">
        <v>2383</v>
      </c>
      <c r="H34455" s="31">
        <v>1</v>
      </c>
    </row>
    <row r="34456" spans="1:8">
      <c r="A34456" s="32">
        <v>44641</v>
      </c>
      <c r="B34456" s="1" t="s">
        <v>13</v>
      </c>
      <c r="C34456">
        <v>52797</v>
      </c>
      <c r="D34456">
        <v>435324</v>
      </c>
      <c r="E34456" s="31">
        <v>47037</v>
      </c>
      <c r="F34456">
        <v>168</v>
      </c>
      <c r="G34456" s="31">
        <v>5315</v>
      </c>
      <c r="H34456" s="31">
        <v>2</v>
      </c>
    </row>
    <row r="34457" spans="1:8">
      <c r="A34457" s="32">
        <v>44641</v>
      </c>
      <c r="B34457" s="1" t="s">
        <v>14</v>
      </c>
      <c r="C34457">
        <v>13862</v>
      </c>
      <c r="D34457">
        <v>48133</v>
      </c>
      <c r="E34457" s="31">
        <v>12054</v>
      </c>
      <c r="F34457">
        <v>44</v>
      </c>
      <c r="G34457" s="31">
        <v>1764</v>
      </c>
      <c r="H34457" s="31">
        <v>0</v>
      </c>
    </row>
    <row r="34458" spans="1:8">
      <c r="A34458" s="32">
        <v>44641</v>
      </c>
      <c r="B34458" s="1" t="s">
        <v>15</v>
      </c>
      <c r="C34458">
        <v>15891</v>
      </c>
      <c r="D34458">
        <v>164286</v>
      </c>
      <c r="E34458" s="31">
        <v>13740</v>
      </c>
      <c r="F34458">
        <v>77</v>
      </c>
      <c r="G34458" s="31">
        <v>2074</v>
      </c>
      <c r="H34458" s="31">
        <v>1</v>
      </c>
    </row>
    <row r="34459" spans="1:8">
      <c r="A34459" s="32">
        <v>44641</v>
      </c>
      <c r="B34459" s="1" t="s">
        <v>16</v>
      </c>
      <c r="C34459">
        <v>31907</v>
      </c>
      <c r="D34459">
        <v>651254</v>
      </c>
      <c r="E34459" s="31">
        <v>28459</v>
      </c>
      <c r="F34459">
        <v>189</v>
      </c>
      <c r="G34459" s="31">
        <v>3259</v>
      </c>
      <c r="H34459" s="31">
        <v>2</v>
      </c>
    </row>
    <row r="34460" spans="1:8">
      <c r="A34460" s="32">
        <v>44641</v>
      </c>
      <c r="B34460" s="1" t="s">
        <v>17</v>
      </c>
      <c r="C34460">
        <v>102784</v>
      </c>
      <c r="D34460">
        <v>44484</v>
      </c>
      <c r="E34460" s="31">
        <v>92856</v>
      </c>
      <c r="F34460">
        <v>361</v>
      </c>
      <c r="G34460" s="31">
        <v>9567</v>
      </c>
      <c r="H34460" s="31">
        <v>4</v>
      </c>
    </row>
    <row r="34461" spans="1:8">
      <c r="A34461" s="32">
        <v>44641</v>
      </c>
      <c r="B34461" s="1" t="s">
        <v>18</v>
      </c>
      <c r="C34461">
        <v>56715</v>
      </c>
      <c r="D34461">
        <v>650815</v>
      </c>
      <c r="E34461" s="31">
        <v>50827</v>
      </c>
      <c r="F34461">
        <v>233</v>
      </c>
      <c r="G34461" s="31">
        <v>5655</v>
      </c>
      <c r="H34461" s="31">
        <v>1</v>
      </c>
    </row>
    <row r="34462" spans="1:8">
      <c r="A34462" s="32">
        <v>44641</v>
      </c>
      <c r="B34462" s="1" t="s">
        <v>19</v>
      </c>
      <c r="C34462">
        <v>64269</v>
      </c>
      <c r="D34462">
        <v>524539</v>
      </c>
      <c r="E34462" s="31">
        <v>59142</v>
      </c>
      <c r="F34462">
        <v>275</v>
      </c>
      <c r="G34462" s="31">
        <v>4852</v>
      </c>
      <c r="H34462" s="31">
        <v>3</v>
      </c>
    </row>
    <row r="34463" spans="1:8">
      <c r="A34463" s="32">
        <v>44641</v>
      </c>
      <c r="B34463" s="1" t="s">
        <v>20</v>
      </c>
      <c r="C34463">
        <v>394683</v>
      </c>
      <c r="D34463">
        <v>2364264</v>
      </c>
      <c r="E34463" s="31">
        <v>365304</v>
      </c>
      <c r="F34463">
        <v>1297</v>
      </c>
      <c r="G34463" s="31">
        <v>28082</v>
      </c>
      <c r="H34463" s="31">
        <v>26</v>
      </c>
    </row>
    <row r="34464" spans="1:8">
      <c r="A34464" s="32">
        <v>44641</v>
      </c>
      <c r="B34464" s="1" t="s">
        <v>21</v>
      </c>
      <c r="C34464">
        <v>333728</v>
      </c>
      <c r="D34464">
        <v>1750676</v>
      </c>
      <c r="E34464" s="31">
        <v>308158</v>
      </c>
      <c r="F34464">
        <v>1604</v>
      </c>
      <c r="G34464" s="31">
        <v>22224</v>
      </c>
      <c r="H34464" s="31">
        <v>20</v>
      </c>
    </row>
    <row r="34465" spans="1:8">
      <c r="A34465" s="32">
        <v>44641</v>
      </c>
      <c r="B34465" s="1" t="s">
        <v>22</v>
      </c>
      <c r="C34465">
        <v>1179338</v>
      </c>
      <c r="D34465">
        <v>5798568</v>
      </c>
      <c r="E34465" s="31">
        <v>1068646</v>
      </c>
      <c r="F34465">
        <v>4069</v>
      </c>
      <c r="G34465" s="31">
        <v>106623</v>
      </c>
      <c r="H34465" s="31">
        <v>46</v>
      </c>
    </row>
    <row r="34466" spans="1:8">
      <c r="A34466" s="32">
        <v>44641</v>
      </c>
      <c r="B34466" s="1" t="s">
        <v>23</v>
      </c>
      <c r="C34466">
        <v>565798</v>
      </c>
      <c r="D34466">
        <v>2180686</v>
      </c>
      <c r="E34466" s="31">
        <v>528354</v>
      </c>
      <c r="F34466">
        <v>1955</v>
      </c>
      <c r="G34466" s="31">
        <v>35489</v>
      </c>
      <c r="H34466" s="31">
        <v>61</v>
      </c>
    </row>
    <row r="34467" spans="1:8">
      <c r="A34467" s="32">
        <v>44641</v>
      </c>
      <c r="B34467" s="1" t="s">
        <v>24</v>
      </c>
      <c r="C34467">
        <v>37708</v>
      </c>
      <c r="D34467">
        <v>498824</v>
      </c>
      <c r="E34467" s="31">
        <v>34036</v>
      </c>
      <c r="F34467">
        <v>85</v>
      </c>
      <c r="G34467" s="31">
        <v>3587</v>
      </c>
      <c r="H34467" s="31">
        <v>2</v>
      </c>
    </row>
    <row r="34468" spans="1:8">
      <c r="A34468" s="32">
        <v>44641</v>
      </c>
      <c r="B34468" s="1" t="s">
        <v>25</v>
      </c>
      <c r="C34468">
        <v>25590</v>
      </c>
      <c r="D34468">
        <v>203107</v>
      </c>
      <c r="E34468" s="31">
        <v>20899</v>
      </c>
      <c r="F34468">
        <v>71</v>
      </c>
      <c r="G34468" s="31">
        <v>4620</v>
      </c>
      <c r="H34468" s="31">
        <v>1</v>
      </c>
    </row>
    <row r="34469" spans="1:8">
      <c r="A34469" s="32">
        <v>44641</v>
      </c>
      <c r="B34469" s="1" t="s">
        <v>26</v>
      </c>
      <c r="C34469">
        <v>32439</v>
      </c>
      <c r="D34469">
        <v>329452</v>
      </c>
      <c r="E34469" s="31">
        <v>28913</v>
      </c>
      <c r="F34469">
        <v>181</v>
      </c>
      <c r="G34469" s="31">
        <v>3322</v>
      </c>
      <c r="H34469" s="31">
        <v>5</v>
      </c>
    </row>
    <row r="34470" spans="1:8">
      <c r="A34470" s="32">
        <v>44641</v>
      </c>
      <c r="B34470" s="1" t="s">
        <v>27</v>
      </c>
      <c r="C34470">
        <v>19661</v>
      </c>
      <c r="D34470">
        <v>251957</v>
      </c>
      <c r="E34470" s="31">
        <v>17616</v>
      </c>
      <c r="F34470">
        <v>41</v>
      </c>
      <c r="G34470" s="31">
        <v>2004</v>
      </c>
      <c r="H34470" s="31">
        <v>3</v>
      </c>
    </row>
    <row r="34471" spans="1:8">
      <c r="A34471" s="32">
        <v>44641</v>
      </c>
      <c r="B34471" s="1" t="s">
        <v>28</v>
      </c>
      <c r="C34471">
        <v>20578</v>
      </c>
      <c r="D34471">
        <v>229365</v>
      </c>
      <c r="E34471" s="31">
        <v>18816</v>
      </c>
      <c r="F34471">
        <v>61</v>
      </c>
      <c r="G34471" s="31">
        <v>1706</v>
      </c>
      <c r="H34471" s="31">
        <v>1</v>
      </c>
    </row>
    <row r="34472" spans="1:8">
      <c r="A34472" s="32">
        <v>44641</v>
      </c>
      <c r="B34472" s="1" t="s">
        <v>29</v>
      </c>
      <c r="C34472">
        <v>39258</v>
      </c>
      <c r="D34472">
        <v>545187</v>
      </c>
      <c r="E34472" s="31">
        <v>34834</v>
      </c>
      <c r="F34472">
        <v>160</v>
      </c>
      <c r="G34472" s="31">
        <v>3599</v>
      </c>
      <c r="H34472" s="31">
        <v>2</v>
      </c>
    </row>
    <row r="34473" spans="1:8">
      <c r="A34473" s="32">
        <v>44641</v>
      </c>
      <c r="B34473" s="1" t="s">
        <v>30</v>
      </c>
      <c r="C34473">
        <v>63824</v>
      </c>
      <c r="D34473">
        <v>704965</v>
      </c>
      <c r="E34473" s="31">
        <v>59656</v>
      </c>
      <c r="F34473">
        <v>305</v>
      </c>
      <c r="G34473" s="31">
        <v>3686</v>
      </c>
      <c r="H34473" s="31">
        <v>4</v>
      </c>
    </row>
    <row r="34474" spans="1:8">
      <c r="A34474" s="32">
        <v>44641</v>
      </c>
      <c r="B34474" s="1" t="s">
        <v>31</v>
      </c>
      <c r="C34474">
        <v>112986</v>
      </c>
      <c r="D34474">
        <v>1018639</v>
      </c>
      <c r="E34474" s="31">
        <v>98839</v>
      </c>
      <c r="F34474">
        <v>372</v>
      </c>
      <c r="G34474" s="31">
        <v>10597</v>
      </c>
      <c r="H34474" s="31">
        <v>5</v>
      </c>
    </row>
    <row r="34475" spans="1:8">
      <c r="A34475" s="32">
        <v>44641</v>
      </c>
      <c r="B34475" s="1" t="s">
        <v>32</v>
      </c>
      <c r="C34475">
        <v>387179</v>
      </c>
      <c r="D34475">
        <v>2230779</v>
      </c>
      <c r="E34475" s="31">
        <v>362793</v>
      </c>
      <c r="F34475">
        <v>1910</v>
      </c>
      <c r="G34475" s="31">
        <v>22476</v>
      </c>
      <c r="H34475" s="31">
        <v>33</v>
      </c>
    </row>
    <row r="34476" spans="1:8">
      <c r="A34476" s="32">
        <v>44641</v>
      </c>
      <c r="B34476" s="1" t="s">
        <v>33</v>
      </c>
      <c r="C34476">
        <v>51107</v>
      </c>
      <c r="D34476">
        <v>408628</v>
      </c>
      <c r="E34476" s="31">
        <v>48777</v>
      </c>
      <c r="F34476">
        <v>262</v>
      </c>
      <c r="G34476" s="31">
        <v>3475</v>
      </c>
      <c r="H34476" s="31">
        <v>7</v>
      </c>
    </row>
    <row r="34477" spans="1:8">
      <c r="A34477" s="32">
        <v>44641</v>
      </c>
      <c r="B34477" s="1" t="s">
        <v>34</v>
      </c>
      <c r="C34477">
        <v>64026</v>
      </c>
      <c r="D34477">
        <v>500625</v>
      </c>
      <c r="E34477" s="31">
        <v>57213</v>
      </c>
      <c r="F34477">
        <v>185</v>
      </c>
      <c r="G34477" s="31">
        <v>6628</v>
      </c>
      <c r="H34477" s="31">
        <v>4</v>
      </c>
    </row>
    <row r="34478" spans="1:8">
      <c r="A34478" s="32">
        <v>44641</v>
      </c>
      <c r="B34478" s="1" t="s">
        <v>35</v>
      </c>
      <c r="C34478">
        <v>147208</v>
      </c>
      <c r="D34478">
        <v>702001</v>
      </c>
      <c r="E34478" s="31">
        <v>138197</v>
      </c>
      <c r="F34478">
        <v>604</v>
      </c>
      <c r="G34478" s="31">
        <v>7995</v>
      </c>
      <c r="H34478" s="31">
        <v>31</v>
      </c>
    </row>
    <row r="34479" spans="1:8">
      <c r="A34479" s="32">
        <v>44641</v>
      </c>
      <c r="B34479" s="1" t="s">
        <v>36</v>
      </c>
      <c r="C34479">
        <v>759912</v>
      </c>
      <c r="D34479">
        <v>6023285</v>
      </c>
      <c r="E34479" s="31">
        <v>706425</v>
      </c>
      <c r="F34479">
        <v>4490</v>
      </c>
      <c r="G34479" s="31">
        <v>48963</v>
      </c>
      <c r="H34479" s="31">
        <v>576</v>
      </c>
    </row>
    <row r="34480" spans="1:8">
      <c r="A34480" s="32">
        <v>44641</v>
      </c>
      <c r="B34480" s="1" t="s">
        <v>37</v>
      </c>
      <c r="C34480">
        <v>315243</v>
      </c>
      <c r="D34480">
        <v>1321003</v>
      </c>
      <c r="E34480" s="31">
        <v>294012</v>
      </c>
      <c r="F34480">
        <v>2044</v>
      </c>
      <c r="G34480" s="31">
        <v>19188</v>
      </c>
      <c r="H34480" s="31">
        <v>20</v>
      </c>
    </row>
    <row r="34481" spans="1:8">
      <c r="A34481" s="32">
        <v>44641</v>
      </c>
      <c r="B34481" s="1" t="s">
        <v>38</v>
      </c>
      <c r="C34481">
        <v>70806</v>
      </c>
      <c r="D34481">
        <v>431917</v>
      </c>
      <c r="E34481" s="31">
        <v>61884</v>
      </c>
      <c r="F34481">
        <v>332</v>
      </c>
      <c r="G34481" s="31">
        <v>8590</v>
      </c>
      <c r="H34481" s="31">
        <v>11</v>
      </c>
    </row>
    <row r="34482" spans="1:8">
      <c r="A34482" s="32">
        <v>44641</v>
      </c>
      <c r="B34482" s="1" t="s">
        <v>39</v>
      </c>
      <c r="C34482">
        <v>26704</v>
      </c>
      <c r="D34482">
        <v>131303</v>
      </c>
      <c r="E34482" s="31">
        <v>25573</v>
      </c>
      <c r="F34482">
        <v>107</v>
      </c>
      <c r="G34482" s="31">
        <v>864</v>
      </c>
      <c r="H34482" s="31">
        <v>2</v>
      </c>
    </row>
    <row r="34483" spans="1:8">
      <c r="A34483" s="32">
        <v>44641</v>
      </c>
      <c r="B34483" s="1" t="s">
        <v>40</v>
      </c>
      <c r="C34483">
        <v>8463</v>
      </c>
      <c r="D34483">
        <v>287527</v>
      </c>
      <c r="E34483" s="31">
        <v>7634</v>
      </c>
      <c r="F34483">
        <v>11</v>
      </c>
      <c r="G34483" s="31">
        <v>720</v>
      </c>
      <c r="H34483" s="31">
        <v>0</v>
      </c>
    </row>
    <row r="34484" spans="1:8">
      <c r="A34484" s="32">
        <v>44641</v>
      </c>
      <c r="B34484" s="1" t="s">
        <v>41</v>
      </c>
      <c r="C34484">
        <v>8369</v>
      </c>
      <c r="D34484">
        <v>130033</v>
      </c>
      <c r="E34484" s="31">
        <v>7514</v>
      </c>
      <c r="F34484">
        <v>9</v>
      </c>
      <c r="G34484" s="31">
        <v>846</v>
      </c>
      <c r="H34484" s="31">
        <v>1</v>
      </c>
    </row>
    <row r="34485" spans="1:8">
      <c r="A34485" s="32">
        <v>44641</v>
      </c>
      <c r="B34485" s="1" t="s">
        <v>42</v>
      </c>
      <c r="C34485">
        <v>58762</v>
      </c>
      <c r="D34485">
        <v>467245</v>
      </c>
      <c r="E34485" s="31">
        <v>52944</v>
      </c>
      <c r="F34485">
        <v>221</v>
      </c>
      <c r="G34485" s="31">
        <v>3674</v>
      </c>
      <c r="H34485" s="31">
        <v>5</v>
      </c>
    </row>
    <row r="34486" spans="1:8">
      <c r="A34486" s="32">
        <v>44641</v>
      </c>
      <c r="B34486" s="1" t="s">
        <v>43</v>
      </c>
      <c r="C34486">
        <v>88320</v>
      </c>
      <c r="D34486">
        <v>1476989</v>
      </c>
      <c r="E34486" s="31">
        <v>80420</v>
      </c>
      <c r="F34486">
        <v>439</v>
      </c>
      <c r="G34486" s="31">
        <v>7461</v>
      </c>
      <c r="H34486" s="31">
        <v>8</v>
      </c>
    </row>
    <row r="34487" spans="1:8">
      <c r="A34487" s="32">
        <v>44641</v>
      </c>
      <c r="B34487" s="1" t="s">
        <v>44</v>
      </c>
      <c r="C34487">
        <v>26825</v>
      </c>
      <c r="D34487">
        <v>462176</v>
      </c>
      <c r="E34487" s="31">
        <v>24396</v>
      </c>
      <c r="F34487">
        <v>160</v>
      </c>
      <c r="G34487" s="31">
        <v>2269</v>
      </c>
      <c r="H34487" s="31">
        <v>1</v>
      </c>
    </row>
    <row r="34488" spans="1:8">
      <c r="A34488" s="32">
        <v>44641</v>
      </c>
      <c r="B34488" s="1" t="s">
        <v>45</v>
      </c>
      <c r="C34488">
        <v>15120</v>
      </c>
      <c r="D34488">
        <v>172235</v>
      </c>
      <c r="E34488" s="31">
        <v>13745</v>
      </c>
      <c r="F34488">
        <v>78</v>
      </c>
      <c r="G34488" s="31">
        <v>1300</v>
      </c>
      <c r="H34488" s="31">
        <v>1</v>
      </c>
    </row>
    <row r="34489" spans="1:8">
      <c r="A34489" s="32">
        <v>44641</v>
      </c>
      <c r="B34489" s="1" t="s">
        <v>46</v>
      </c>
      <c r="C34489">
        <v>26518</v>
      </c>
      <c r="D34489">
        <v>217535</v>
      </c>
      <c r="E34489" s="31">
        <v>23375</v>
      </c>
      <c r="F34489">
        <v>101</v>
      </c>
      <c r="G34489" s="31">
        <v>3042</v>
      </c>
      <c r="H34489" s="31">
        <v>1</v>
      </c>
    </row>
    <row r="34490" spans="1:8">
      <c r="A34490" s="32">
        <v>44641</v>
      </c>
      <c r="B34490" s="1" t="s">
        <v>47</v>
      </c>
      <c r="C34490">
        <v>22378</v>
      </c>
      <c r="D34490">
        <v>282832</v>
      </c>
      <c r="E34490" s="31">
        <v>20130</v>
      </c>
      <c r="F34490">
        <v>126</v>
      </c>
      <c r="G34490" s="31">
        <v>2122</v>
      </c>
      <c r="H34490" s="31">
        <v>3</v>
      </c>
    </row>
    <row r="34491" spans="1:8">
      <c r="A34491" s="32">
        <v>44641</v>
      </c>
      <c r="B34491" s="1" t="s">
        <v>48</v>
      </c>
      <c r="C34491">
        <v>15660</v>
      </c>
      <c r="D34491">
        <v>206016</v>
      </c>
      <c r="E34491" s="31">
        <v>14155</v>
      </c>
      <c r="F34491">
        <v>97</v>
      </c>
      <c r="G34491" s="31">
        <v>1408</v>
      </c>
      <c r="H34491" s="31">
        <v>3</v>
      </c>
    </row>
    <row r="34492" spans="1:8">
      <c r="A34492" s="32">
        <v>44641</v>
      </c>
      <c r="B34492" s="1" t="s">
        <v>49</v>
      </c>
      <c r="C34492">
        <v>282574</v>
      </c>
      <c r="D34492">
        <v>2167155</v>
      </c>
      <c r="E34492" s="31">
        <v>248899</v>
      </c>
      <c r="F34492">
        <v>1094</v>
      </c>
      <c r="G34492" s="31">
        <v>27438</v>
      </c>
      <c r="H34492" s="31">
        <v>12</v>
      </c>
    </row>
    <row r="34493" spans="1:8">
      <c r="A34493" s="32">
        <v>44641</v>
      </c>
      <c r="B34493" s="1" t="s">
        <v>50</v>
      </c>
      <c r="C34493">
        <v>29184</v>
      </c>
      <c r="D34493">
        <v>207984</v>
      </c>
      <c r="E34493" s="31">
        <v>24743</v>
      </c>
      <c r="F34493">
        <v>77</v>
      </c>
      <c r="G34493" s="31">
        <v>2277</v>
      </c>
      <c r="H34493" s="31">
        <v>1</v>
      </c>
    </row>
    <row r="34494" spans="1:8">
      <c r="A34494" s="32">
        <v>44641</v>
      </c>
      <c r="B34494" s="1" t="s">
        <v>51</v>
      </c>
      <c r="C34494">
        <v>30678</v>
      </c>
      <c r="D34494">
        <v>297432</v>
      </c>
      <c r="E34494" s="31">
        <v>29274</v>
      </c>
      <c r="F34494">
        <v>116</v>
      </c>
      <c r="G34494" s="31">
        <v>2677</v>
      </c>
      <c r="H34494" s="31">
        <v>1</v>
      </c>
    </row>
    <row r="34495" spans="1:8">
      <c r="A34495" s="32">
        <v>44641</v>
      </c>
      <c r="B34495" s="1" t="s">
        <v>52</v>
      </c>
      <c r="C34495">
        <v>60460</v>
      </c>
      <c r="D34495">
        <v>221507</v>
      </c>
      <c r="E34495" s="31">
        <v>54801</v>
      </c>
      <c r="F34495">
        <v>266</v>
      </c>
      <c r="G34495" s="31">
        <v>5393</v>
      </c>
      <c r="H34495" s="31">
        <v>9</v>
      </c>
    </row>
    <row r="34496" spans="1:8">
      <c r="A34496" s="32">
        <v>44641</v>
      </c>
      <c r="B34496" s="1" t="s">
        <v>53</v>
      </c>
      <c r="C34496">
        <v>29293</v>
      </c>
      <c r="D34496">
        <v>461550</v>
      </c>
      <c r="E34496" s="31">
        <v>27509</v>
      </c>
      <c r="F34496">
        <v>126</v>
      </c>
      <c r="G34496" s="31">
        <v>1658</v>
      </c>
      <c r="H34496" s="31">
        <v>3</v>
      </c>
    </row>
    <row r="34497" spans="1:8">
      <c r="A34497" s="32">
        <v>44641</v>
      </c>
      <c r="B34497" s="1" t="s">
        <v>54</v>
      </c>
      <c r="C34497">
        <v>23154</v>
      </c>
      <c r="D34497">
        <v>145944</v>
      </c>
      <c r="E34497" s="31">
        <v>20997</v>
      </c>
      <c r="F34497">
        <v>115</v>
      </c>
      <c r="G34497" s="31">
        <v>2118</v>
      </c>
      <c r="H34497" s="31">
        <v>0</v>
      </c>
    </row>
    <row r="34498" spans="1:8">
      <c r="A34498" s="32">
        <v>44641</v>
      </c>
      <c r="B34498" s="1" t="s">
        <v>55</v>
      </c>
      <c r="C34498">
        <v>38590</v>
      </c>
      <c r="D34498">
        <v>291656</v>
      </c>
      <c r="E34498" s="31">
        <v>35408</v>
      </c>
      <c r="F34498">
        <v>161</v>
      </c>
      <c r="G34498" s="31">
        <v>2803</v>
      </c>
      <c r="H34498" s="31">
        <v>3</v>
      </c>
    </row>
    <row r="34499" spans="1:8">
      <c r="A34499" s="32">
        <v>44641</v>
      </c>
      <c r="B34499" s="1" t="s">
        <v>56</v>
      </c>
      <c r="C34499">
        <v>114081</v>
      </c>
      <c r="D34499">
        <v>637281</v>
      </c>
      <c r="E34499" s="31">
        <v>108598</v>
      </c>
      <c r="F34499">
        <v>437</v>
      </c>
      <c r="G34499" s="31">
        <v>5048</v>
      </c>
      <c r="H34499" s="31">
        <v>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5" t="s">
        <v>146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360</v>
      </c>
    </row>
    <row r="3" spans="1:17">
      <c r="A3" s="36">
        <f>DATE($A$8, $B$8, $C$8)</f>
        <v>44642</v>
      </c>
      <c r="B3" s="25" t="s">
        <v>153</v>
      </c>
      <c r="C3" s="25">
        <f>IF(D21="", "", D21)</f>
        <v>6118771</v>
      </c>
      <c r="D3" s="25">
        <f>IF(C21="", "", C21)</f>
        <v>40452972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471374</v>
      </c>
      <c r="I3" s="25" t="str">
        <f t="shared" si="1"/>
        <v/>
      </c>
      <c r="J3" s="25">
        <f t="shared" si="1"/>
        <v>937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5607479</v>
      </c>
      <c r="N3" s="25">
        <f t="shared" si="2"/>
        <v>27168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44642</v>
      </c>
      <c r="B4" s="25" t="s">
        <v>154</v>
      </c>
      <c r="C4" s="25">
        <f>IF(D22="", "", D22)</f>
        <v>13005</v>
      </c>
      <c r="D4" s="25">
        <f>IF(C22="", "", C22)</f>
        <v>1609475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810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12187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44642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5" t="s">
        <v>156</v>
      </c>
      <c r="B7" s="145"/>
      <c r="C7" s="145"/>
      <c r="D7" s="145"/>
      <c r="E7" s="145"/>
      <c r="F7" s="145"/>
      <c r="G7" s="145"/>
      <c r="H7" s="145"/>
      <c r="I7" s="145"/>
      <c r="M7" s="47"/>
      <c r="O7" s="26"/>
      <c r="P7" s="26"/>
    </row>
    <row r="8" spans="1:17">
      <c r="A8" s="4">
        <v>2022</v>
      </c>
      <c r="B8" s="4">
        <v>3</v>
      </c>
      <c r="C8" s="4">
        <v>22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5" t="s">
        <v>376</v>
      </c>
      <c r="B9" s="145"/>
      <c r="C9" s="145"/>
      <c r="D9" s="145"/>
      <c r="E9" s="145"/>
      <c r="F9" s="145"/>
      <c r="G9" s="145"/>
      <c r="H9" s="145"/>
      <c r="I9" s="145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5" t="s">
        <v>157</v>
      </c>
      <c r="D10" s="145"/>
      <c r="E10" s="145" t="s">
        <v>158</v>
      </c>
      <c r="F10" s="145"/>
      <c r="G10" s="145" t="s">
        <v>159</v>
      </c>
      <c r="H10" s="145" t="s">
        <v>160</v>
      </c>
      <c r="I10" s="145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5"/>
      <c r="H11" s="145"/>
      <c r="I11" s="147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40452972</v>
      </c>
      <c r="D12" s="45">
        <v>6118771</v>
      </c>
      <c r="E12" s="45">
        <v>471374</v>
      </c>
      <c r="F12" s="45">
        <v>937</v>
      </c>
      <c r="G12" s="45">
        <v>5607479</v>
      </c>
      <c r="H12" s="45">
        <v>27168</v>
      </c>
      <c r="I12" s="3"/>
      <c r="J12" s="54"/>
      <c r="K12" s="148" t="s">
        <v>348</v>
      </c>
      <c r="L12" s="148"/>
      <c r="M12" s="59"/>
      <c r="N12" s="57"/>
      <c r="O12" s="57"/>
      <c r="P12" s="58"/>
      <c r="Q12" s="59"/>
    </row>
    <row r="13" spans="1:17">
      <c r="B13" s="26" t="s">
        <v>325</v>
      </c>
      <c r="C13" s="45">
        <v>1609475</v>
      </c>
      <c r="D13" s="45">
        <v>13005</v>
      </c>
      <c r="E13" s="45">
        <v>810</v>
      </c>
      <c r="F13" s="45">
        <v>0</v>
      </c>
      <c r="G13" s="45">
        <v>12187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42063276</v>
      </c>
      <c r="D15" s="44">
        <f t="shared" si="3"/>
        <v>6131791</v>
      </c>
      <c r="E15" s="44">
        <f t="shared" si="3"/>
        <v>472184</v>
      </c>
      <c r="F15" s="44">
        <f t="shared" si="3"/>
        <v>937</v>
      </c>
      <c r="G15" s="44">
        <f t="shared" si="3"/>
        <v>5619681</v>
      </c>
      <c r="H15" s="44">
        <f t="shared" si="3"/>
        <v>27176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5" t="s">
        <v>157</v>
      </c>
      <c r="D18" s="147"/>
      <c r="E18" s="145" t="s">
        <v>169</v>
      </c>
      <c r="F18" s="147"/>
      <c r="G18" s="147"/>
      <c r="H18" s="145" t="s">
        <v>170</v>
      </c>
      <c r="I18" s="147"/>
      <c r="J18" s="147"/>
      <c r="K18" s="147"/>
      <c r="L18" s="147"/>
      <c r="M18" s="147"/>
      <c r="N18" s="147"/>
      <c r="O18" s="147"/>
      <c r="P18" s="147"/>
    </row>
    <row r="19" spans="1:16">
      <c r="C19" s="147"/>
      <c r="D19" s="147"/>
      <c r="E19" s="147"/>
      <c r="F19" s="147"/>
      <c r="G19" s="147"/>
      <c r="H19" s="145" t="s">
        <v>158</v>
      </c>
      <c r="I19" s="147"/>
      <c r="J19" s="147"/>
      <c r="K19" s="147"/>
      <c r="L19" s="147"/>
      <c r="M19" s="147"/>
      <c r="N19" s="147"/>
      <c r="O19" s="145" t="s">
        <v>159</v>
      </c>
      <c r="P19" s="145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7"/>
      <c r="P20" s="147"/>
    </row>
    <row r="21" spans="1:16">
      <c r="B21" s="25" t="s">
        <v>166</v>
      </c>
      <c r="C21" s="27">
        <f t="shared" ref="C21:D23" si="4">C12</f>
        <v>40452972</v>
      </c>
      <c r="D21" s="27">
        <f t="shared" si="4"/>
        <v>6118771</v>
      </c>
      <c r="E21" s="3"/>
      <c r="F21" s="3"/>
      <c r="G21" s="3"/>
      <c r="H21" s="3"/>
      <c r="I21" s="27">
        <f>E12</f>
        <v>471374</v>
      </c>
      <c r="J21" s="3"/>
      <c r="K21" s="27">
        <f>F12</f>
        <v>937</v>
      </c>
      <c r="L21" s="3"/>
      <c r="M21" s="3"/>
      <c r="N21" s="16">
        <f>G21</f>
        <v>0</v>
      </c>
      <c r="O21" s="27">
        <f t="shared" ref="O21:P23" si="5">G12</f>
        <v>5607479</v>
      </c>
      <c r="P21" s="27">
        <f t="shared" si="5"/>
        <v>27168</v>
      </c>
    </row>
    <row r="22" spans="1:16">
      <c r="B22" s="25" t="s">
        <v>167</v>
      </c>
      <c r="C22" s="27">
        <f t="shared" si="4"/>
        <v>1609475</v>
      </c>
      <c r="D22" s="27">
        <f t="shared" si="4"/>
        <v>13005</v>
      </c>
      <c r="E22" s="3"/>
      <c r="F22" s="3"/>
      <c r="G22" s="3"/>
      <c r="H22" s="3"/>
      <c r="I22" s="27">
        <f>E13</f>
        <v>810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12187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42063276</v>
      </c>
      <c r="D24" s="25">
        <f t="shared" si="6"/>
        <v>6131791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472184</v>
      </c>
      <c r="J24" s="25">
        <f t="shared" si="6"/>
        <v>0</v>
      </c>
      <c r="K24" s="25">
        <f t="shared" si="6"/>
        <v>937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5619681</v>
      </c>
      <c r="P24" s="25">
        <f t="shared" si="6"/>
        <v>27176</v>
      </c>
    </row>
    <row r="26" spans="1:16">
      <c r="F26" s="145" t="s">
        <v>277</v>
      </c>
      <c r="G26" s="147"/>
      <c r="H26" s="147"/>
      <c r="I26" s="147"/>
      <c r="J26" s="147"/>
      <c r="K26" s="147"/>
    </row>
    <row r="27" spans="1:16">
      <c r="E27" s="25" t="s">
        <v>290</v>
      </c>
      <c r="F27" s="146" t="s">
        <v>279</v>
      </c>
      <c r="G27" s="146"/>
      <c r="H27" s="146"/>
      <c r="I27" s="146"/>
      <c r="J27" s="146"/>
      <c r="K27" s="146"/>
      <c r="L27" s="146"/>
    </row>
    <row r="29" spans="1:16">
      <c r="F29" s="145" t="s">
        <v>285</v>
      </c>
      <c r="G29" s="145"/>
      <c r="H29" s="145"/>
      <c r="I29" s="145"/>
      <c r="J29" s="145"/>
      <c r="K29" s="145"/>
      <c r="L29" s="145"/>
    </row>
    <row r="30" spans="1:16">
      <c r="F30" s="146" t="s">
        <v>280</v>
      </c>
      <c r="G30" s="146"/>
      <c r="H30" s="146"/>
      <c r="I30" s="146"/>
      <c r="J30" s="146"/>
      <c r="K30" s="146"/>
      <c r="L30" s="146"/>
      <c r="M30" s="146"/>
      <c r="N30" s="146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5" t="s">
        <v>292</v>
      </c>
      <c r="H32" s="145"/>
      <c r="I32" s="145"/>
      <c r="J32" s="145"/>
      <c r="K32" s="145"/>
      <c r="L32" s="145"/>
    </row>
    <row r="33" spans="6:14">
      <c r="F33" s="145" t="s">
        <v>287</v>
      </c>
      <c r="G33" s="145"/>
      <c r="H33" s="145"/>
      <c r="I33" s="145"/>
      <c r="J33" s="145"/>
      <c r="K33" s="145"/>
      <c r="L33" s="145"/>
      <c r="M33" s="145"/>
      <c r="N33" s="145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9" t="s">
        <v>361</v>
      </c>
      <c r="C1" s="149"/>
      <c r="D1" s="149"/>
      <c r="E1" s="149"/>
      <c r="F1" s="149"/>
      <c r="G1" s="149"/>
      <c r="H1" s="149"/>
      <c r="I1" s="149"/>
    </row>
    <row r="2" spans="1:10" ht="28.5" customHeight="1">
      <c r="B2" s="149"/>
      <c r="C2" s="149"/>
      <c r="D2" s="149"/>
      <c r="E2" s="149"/>
      <c r="F2" s="149"/>
      <c r="G2" s="149"/>
      <c r="H2" s="149"/>
      <c r="I2" s="149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50" t="s">
        <v>180</v>
      </c>
      <c r="C4" s="160" t="s">
        <v>349</v>
      </c>
      <c r="D4" s="161"/>
      <c r="E4" s="164" t="s">
        <v>350</v>
      </c>
      <c r="F4" s="156" t="s">
        <v>353</v>
      </c>
      <c r="G4" s="157"/>
      <c r="H4" s="154" t="s">
        <v>354</v>
      </c>
      <c r="I4" s="154" t="s">
        <v>351</v>
      </c>
      <c r="J4" s="19"/>
    </row>
    <row r="5" spans="1:10" ht="13.2" customHeight="1">
      <c r="B5" s="151"/>
      <c r="C5" s="162"/>
      <c r="D5" s="163"/>
      <c r="E5" s="165"/>
      <c r="F5" s="101" t="s">
        <v>355</v>
      </c>
      <c r="G5" s="98" t="s">
        <v>352</v>
      </c>
      <c r="H5" s="155"/>
      <c r="I5" s="155"/>
      <c r="J5" s="19"/>
    </row>
    <row r="6" spans="1:10" ht="12" customHeight="1">
      <c r="A6" s="15" t="s">
        <v>181</v>
      </c>
      <c r="B6" s="20" t="s">
        <v>228</v>
      </c>
      <c r="C6" s="158">
        <v>206875</v>
      </c>
      <c r="D6" s="159"/>
      <c r="E6" s="99">
        <v>1788628</v>
      </c>
      <c r="F6" s="99">
        <v>16298</v>
      </c>
      <c r="G6" s="100">
        <v>5</v>
      </c>
      <c r="H6" s="99">
        <v>189181</v>
      </c>
      <c r="I6" s="99">
        <v>1900</v>
      </c>
      <c r="J6" s="116"/>
    </row>
    <row r="7" spans="1:10" ht="12" customHeight="1">
      <c r="A7" s="15" t="s">
        <v>182</v>
      </c>
      <c r="B7" s="21" t="s">
        <v>229</v>
      </c>
      <c r="C7" s="152">
        <v>31234</v>
      </c>
      <c r="D7" s="153"/>
      <c r="E7" s="99">
        <v>185128</v>
      </c>
      <c r="F7" s="99">
        <v>4235</v>
      </c>
      <c r="G7" s="100">
        <v>0</v>
      </c>
      <c r="H7" s="99">
        <v>26918</v>
      </c>
      <c r="I7" s="100">
        <v>81</v>
      </c>
      <c r="J7" s="116"/>
    </row>
    <row r="8" spans="1:10" ht="12" customHeight="1">
      <c r="A8" s="15" t="s">
        <v>183</v>
      </c>
      <c r="B8" s="21" t="s">
        <v>230</v>
      </c>
      <c r="C8" s="152">
        <v>16083</v>
      </c>
      <c r="D8" s="153"/>
      <c r="E8" s="99">
        <v>202053</v>
      </c>
      <c r="F8" s="99">
        <v>2383</v>
      </c>
      <c r="G8" s="100">
        <v>1</v>
      </c>
      <c r="H8" s="99">
        <v>13629</v>
      </c>
      <c r="I8" s="100">
        <v>71</v>
      </c>
      <c r="J8" s="116"/>
    </row>
    <row r="9" spans="1:10" ht="12" customHeight="1">
      <c r="A9" s="15" t="s">
        <v>184</v>
      </c>
      <c r="B9" s="21" t="s">
        <v>231</v>
      </c>
      <c r="C9" s="152">
        <v>52797</v>
      </c>
      <c r="D9" s="153"/>
      <c r="E9" s="99">
        <v>435324</v>
      </c>
      <c r="F9" s="99">
        <v>5315</v>
      </c>
      <c r="G9" s="100">
        <v>2</v>
      </c>
      <c r="H9" s="99">
        <v>47037</v>
      </c>
      <c r="I9" s="100">
        <v>168</v>
      </c>
      <c r="J9" s="116"/>
    </row>
    <row r="10" spans="1:10" ht="12" customHeight="1">
      <c r="A10" s="15" t="s">
        <v>185</v>
      </c>
      <c r="B10" s="21" t="s">
        <v>232</v>
      </c>
      <c r="C10" s="152">
        <v>13862</v>
      </c>
      <c r="D10" s="153"/>
      <c r="E10" s="99">
        <v>48133</v>
      </c>
      <c r="F10" s="99">
        <v>1764</v>
      </c>
      <c r="G10" s="100">
        <v>0</v>
      </c>
      <c r="H10" s="99">
        <v>12054</v>
      </c>
      <c r="I10" s="100">
        <v>44</v>
      </c>
      <c r="J10" s="116"/>
    </row>
    <row r="11" spans="1:10" ht="12" customHeight="1">
      <c r="A11" s="15" t="s">
        <v>186</v>
      </c>
      <c r="B11" s="21" t="s">
        <v>233</v>
      </c>
      <c r="C11" s="152">
        <v>15891</v>
      </c>
      <c r="D11" s="153"/>
      <c r="E11" s="99">
        <v>164286</v>
      </c>
      <c r="F11" s="99">
        <v>2074</v>
      </c>
      <c r="G11" s="100">
        <v>1</v>
      </c>
      <c r="H11" s="99">
        <v>13740</v>
      </c>
      <c r="I11" s="100">
        <v>77</v>
      </c>
      <c r="J11" s="116"/>
    </row>
    <row r="12" spans="1:10" ht="12" customHeight="1">
      <c r="A12" s="15" t="s">
        <v>187</v>
      </c>
      <c r="B12" s="21" t="s">
        <v>234</v>
      </c>
      <c r="C12" s="152">
        <v>31907</v>
      </c>
      <c r="D12" s="153"/>
      <c r="E12" s="99">
        <v>651254</v>
      </c>
      <c r="F12" s="99">
        <v>3259</v>
      </c>
      <c r="G12" s="100">
        <v>2</v>
      </c>
      <c r="H12" s="99">
        <v>28459</v>
      </c>
      <c r="I12" s="100">
        <v>189</v>
      </c>
      <c r="J12" s="116"/>
    </row>
    <row r="13" spans="1:10" ht="12" customHeight="1">
      <c r="A13" s="15" t="s">
        <v>188</v>
      </c>
      <c r="B13" s="21" t="s">
        <v>235</v>
      </c>
      <c r="C13" s="158">
        <v>102784</v>
      </c>
      <c r="D13" s="159"/>
      <c r="E13" s="99">
        <v>44484</v>
      </c>
      <c r="F13" s="99">
        <v>9567</v>
      </c>
      <c r="G13" s="100">
        <v>4</v>
      </c>
      <c r="H13" s="99">
        <v>92856</v>
      </c>
      <c r="I13" s="100">
        <v>361</v>
      </c>
      <c r="J13" s="116"/>
    </row>
    <row r="14" spans="1:10" ht="12" customHeight="1">
      <c r="A14" s="15" t="s">
        <v>189</v>
      </c>
      <c r="B14" s="21" t="s">
        <v>236</v>
      </c>
      <c r="C14" s="152">
        <v>56715</v>
      </c>
      <c r="D14" s="153"/>
      <c r="E14" s="99">
        <v>650815</v>
      </c>
      <c r="F14" s="99">
        <v>5655</v>
      </c>
      <c r="G14" s="100">
        <v>1</v>
      </c>
      <c r="H14" s="99">
        <v>50827</v>
      </c>
      <c r="I14" s="100">
        <v>233</v>
      </c>
      <c r="J14" s="116"/>
    </row>
    <row r="15" spans="1:10" ht="12" customHeight="1">
      <c r="A15" s="15" t="s">
        <v>190</v>
      </c>
      <c r="B15" s="21" t="s">
        <v>237</v>
      </c>
      <c r="C15" s="152">
        <v>64269</v>
      </c>
      <c r="D15" s="153"/>
      <c r="E15" s="99">
        <v>524539</v>
      </c>
      <c r="F15" s="99">
        <v>4852</v>
      </c>
      <c r="G15" s="100">
        <v>3</v>
      </c>
      <c r="H15" s="99">
        <v>59142</v>
      </c>
      <c r="I15" s="100">
        <v>275</v>
      </c>
      <c r="J15" s="116"/>
    </row>
    <row r="16" spans="1:10" ht="12" customHeight="1">
      <c r="A16" s="15" t="s">
        <v>191</v>
      </c>
      <c r="B16" s="21" t="s">
        <v>238</v>
      </c>
      <c r="C16" s="158">
        <v>394683</v>
      </c>
      <c r="D16" s="159"/>
      <c r="E16" s="99">
        <v>2364264</v>
      </c>
      <c r="F16" s="99">
        <v>28082</v>
      </c>
      <c r="G16" s="100">
        <v>26</v>
      </c>
      <c r="H16" s="99">
        <v>365304</v>
      </c>
      <c r="I16" s="99">
        <v>1297</v>
      </c>
      <c r="J16" s="116"/>
    </row>
    <row r="17" spans="1:10" ht="12" customHeight="1">
      <c r="A17" s="15" t="s">
        <v>192</v>
      </c>
      <c r="B17" s="21" t="s">
        <v>239</v>
      </c>
      <c r="C17" s="158">
        <v>333728</v>
      </c>
      <c r="D17" s="159"/>
      <c r="E17" s="99">
        <v>1750676</v>
      </c>
      <c r="F17" s="99">
        <v>22224</v>
      </c>
      <c r="G17" s="100">
        <v>20</v>
      </c>
      <c r="H17" s="99">
        <v>308158</v>
      </c>
      <c r="I17" s="99">
        <v>1604</v>
      </c>
      <c r="J17" s="116"/>
    </row>
    <row r="18" spans="1:10" ht="12" customHeight="1">
      <c r="A18" s="15" t="s">
        <v>193</v>
      </c>
      <c r="B18" s="21" t="s">
        <v>240</v>
      </c>
      <c r="C18" s="166">
        <v>1179338</v>
      </c>
      <c r="D18" s="167"/>
      <c r="E18" s="99">
        <v>5798568</v>
      </c>
      <c r="F18" s="99">
        <v>106623</v>
      </c>
      <c r="G18" s="100">
        <v>46</v>
      </c>
      <c r="H18" s="99">
        <v>1068646</v>
      </c>
      <c r="I18" s="99">
        <v>4069</v>
      </c>
      <c r="J18" s="116"/>
    </row>
    <row r="19" spans="1:10" ht="12" customHeight="1">
      <c r="A19" s="15" t="s">
        <v>194</v>
      </c>
      <c r="B19" s="20" t="s">
        <v>241</v>
      </c>
      <c r="C19" s="158">
        <v>565798</v>
      </c>
      <c r="D19" s="159"/>
      <c r="E19" s="99">
        <v>2180686</v>
      </c>
      <c r="F19" s="99">
        <v>35489</v>
      </c>
      <c r="G19" s="100">
        <v>61</v>
      </c>
      <c r="H19" s="99">
        <v>528354</v>
      </c>
      <c r="I19" s="99">
        <v>1955</v>
      </c>
      <c r="J19" s="116"/>
    </row>
    <row r="20" spans="1:10" ht="12" customHeight="1">
      <c r="A20" s="15" t="s">
        <v>195</v>
      </c>
      <c r="B20" s="21" t="s">
        <v>242</v>
      </c>
      <c r="C20" s="152">
        <v>37708</v>
      </c>
      <c r="D20" s="153"/>
      <c r="E20" s="99">
        <v>498824</v>
      </c>
      <c r="F20" s="99">
        <v>3587</v>
      </c>
      <c r="G20" s="100">
        <v>2</v>
      </c>
      <c r="H20" s="99">
        <v>34036</v>
      </c>
      <c r="I20" s="100">
        <v>85</v>
      </c>
      <c r="J20" s="116"/>
    </row>
    <row r="21" spans="1:10" ht="12" customHeight="1">
      <c r="A21" s="15" t="s">
        <v>196</v>
      </c>
      <c r="B21" s="21" t="s">
        <v>243</v>
      </c>
      <c r="C21" s="152">
        <v>25590</v>
      </c>
      <c r="D21" s="153"/>
      <c r="E21" s="99">
        <v>203107</v>
      </c>
      <c r="F21" s="99">
        <v>4620</v>
      </c>
      <c r="G21" s="100">
        <v>1</v>
      </c>
      <c r="H21" s="99">
        <v>20899</v>
      </c>
      <c r="I21" s="100">
        <v>71</v>
      </c>
      <c r="J21" s="116"/>
    </row>
    <row r="22" spans="1:10" ht="12" customHeight="1">
      <c r="A22" s="15" t="s">
        <v>197</v>
      </c>
      <c r="B22" s="21" t="s">
        <v>244</v>
      </c>
      <c r="C22" s="152">
        <v>32439</v>
      </c>
      <c r="D22" s="153"/>
      <c r="E22" s="99">
        <v>329452</v>
      </c>
      <c r="F22" s="99">
        <v>3322</v>
      </c>
      <c r="G22" s="100">
        <v>5</v>
      </c>
      <c r="H22" s="99">
        <v>28913</v>
      </c>
      <c r="I22" s="100">
        <v>181</v>
      </c>
      <c r="J22" s="116"/>
    </row>
    <row r="23" spans="1:10" ht="12" customHeight="1">
      <c r="A23" s="15" t="s">
        <v>198</v>
      </c>
      <c r="B23" s="21" t="s">
        <v>245</v>
      </c>
      <c r="C23" s="152">
        <v>19661</v>
      </c>
      <c r="D23" s="153"/>
      <c r="E23" s="99">
        <v>251957</v>
      </c>
      <c r="F23" s="99">
        <v>2004</v>
      </c>
      <c r="G23" s="100">
        <v>3</v>
      </c>
      <c r="H23" s="99">
        <v>17616</v>
      </c>
      <c r="I23" s="100">
        <v>41</v>
      </c>
      <c r="J23" s="116"/>
    </row>
    <row r="24" spans="1:10" ht="12" customHeight="1">
      <c r="A24" s="15" t="s">
        <v>199</v>
      </c>
      <c r="B24" s="21" t="s">
        <v>246</v>
      </c>
      <c r="C24" s="152">
        <v>20578</v>
      </c>
      <c r="D24" s="153"/>
      <c r="E24" s="99">
        <v>229365</v>
      </c>
      <c r="F24" s="99">
        <v>1706</v>
      </c>
      <c r="G24" s="100">
        <v>1</v>
      </c>
      <c r="H24" s="99">
        <v>18816</v>
      </c>
      <c r="I24" s="100">
        <v>61</v>
      </c>
      <c r="J24" s="116"/>
    </row>
    <row r="25" spans="1:10" ht="12" customHeight="1">
      <c r="A25" s="15" t="s">
        <v>200</v>
      </c>
      <c r="B25" s="21" t="s">
        <v>247</v>
      </c>
      <c r="C25" s="152">
        <v>39258</v>
      </c>
      <c r="D25" s="153"/>
      <c r="E25" s="99">
        <v>545187</v>
      </c>
      <c r="F25" s="99">
        <v>3599</v>
      </c>
      <c r="G25" s="100">
        <v>2</v>
      </c>
      <c r="H25" s="99">
        <v>34834</v>
      </c>
      <c r="I25" s="100">
        <v>160</v>
      </c>
      <c r="J25" s="116"/>
    </row>
    <row r="26" spans="1:10" ht="12" customHeight="1">
      <c r="A26" s="15" t="s">
        <v>201</v>
      </c>
      <c r="B26" s="21" t="s">
        <v>248</v>
      </c>
      <c r="C26" s="152">
        <v>63824</v>
      </c>
      <c r="D26" s="153"/>
      <c r="E26" s="99">
        <v>704965</v>
      </c>
      <c r="F26" s="99">
        <v>3686</v>
      </c>
      <c r="G26" s="100">
        <v>4</v>
      </c>
      <c r="H26" s="99">
        <v>59656</v>
      </c>
      <c r="I26" s="100">
        <v>305</v>
      </c>
      <c r="J26" s="116"/>
    </row>
    <row r="27" spans="1:10" ht="12" customHeight="1">
      <c r="A27" s="15" t="s">
        <v>202</v>
      </c>
      <c r="B27" s="21" t="s">
        <v>249</v>
      </c>
      <c r="C27" s="158">
        <v>112986</v>
      </c>
      <c r="D27" s="159"/>
      <c r="E27" s="99">
        <v>1018639</v>
      </c>
      <c r="F27" s="99">
        <v>10597</v>
      </c>
      <c r="G27" s="100">
        <v>5</v>
      </c>
      <c r="H27" s="99">
        <v>98839</v>
      </c>
      <c r="I27" s="100">
        <v>372</v>
      </c>
      <c r="J27" s="116"/>
    </row>
    <row r="28" spans="1:10" ht="12" customHeight="1">
      <c r="A28" s="15" t="s">
        <v>203</v>
      </c>
      <c r="B28" s="21" t="s">
        <v>250</v>
      </c>
      <c r="C28" s="158">
        <v>387179</v>
      </c>
      <c r="D28" s="159"/>
      <c r="E28" s="99">
        <v>2230779</v>
      </c>
      <c r="F28" s="99">
        <v>22476</v>
      </c>
      <c r="G28" s="100">
        <v>33</v>
      </c>
      <c r="H28" s="99">
        <v>362793</v>
      </c>
      <c r="I28" s="99">
        <v>1910</v>
      </c>
      <c r="J28" s="116"/>
    </row>
    <row r="29" spans="1:10" ht="12" customHeight="1">
      <c r="A29" s="15" t="s">
        <v>204</v>
      </c>
      <c r="B29" s="21" t="s">
        <v>251</v>
      </c>
      <c r="C29" s="152">
        <v>51107</v>
      </c>
      <c r="D29" s="153"/>
      <c r="E29" s="99">
        <v>408628</v>
      </c>
      <c r="F29" s="99">
        <v>3475</v>
      </c>
      <c r="G29" s="100">
        <v>7</v>
      </c>
      <c r="H29" s="99">
        <v>48777</v>
      </c>
      <c r="I29" s="100">
        <v>262</v>
      </c>
      <c r="J29" s="116"/>
    </row>
    <row r="30" spans="1:10" ht="12" customHeight="1">
      <c r="A30" s="15" t="s">
        <v>205</v>
      </c>
      <c r="B30" s="21" t="s">
        <v>252</v>
      </c>
      <c r="C30" s="152">
        <v>64026</v>
      </c>
      <c r="D30" s="153"/>
      <c r="E30" s="99">
        <v>500625</v>
      </c>
      <c r="F30" s="99">
        <v>6628</v>
      </c>
      <c r="G30" s="100">
        <v>4</v>
      </c>
      <c r="H30" s="99">
        <v>57213</v>
      </c>
      <c r="I30" s="100">
        <v>185</v>
      </c>
      <c r="J30" s="116"/>
    </row>
    <row r="31" spans="1:10" ht="12" customHeight="1">
      <c r="A31" s="15" t="s">
        <v>206</v>
      </c>
      <c r="B31" s="21" t="s">
        <v>253</v>
      </c>
      <c r="C31" s="158">
        <v>147208</v>
      </c>
      <c r="D31" s="159"/>
      <c r="E31" s="99">
        <v>702001</v>
      </c>
      <c r="F31" s="99">
        <v>7995</v>
      </c>
      <c r="G31" s="100">
        <v>31</v>
      </c>
      <c r="H31" s="99">
        <v>138197</v>
      </c>
      <c r="I31" s="100">
        <v>604</v>
      </c>
      <c r="J31" s="116"/>
    </row>
    <row r="32" spans="1:10" ht="12" customHeight="1">
      <c r="A32" s="15" t="s">
        <v>207</v>
      </c>
      <c r="B32" s="21" t="s">
        <v>254</v>
      </c>
      <c r="C32" s="158">
        <v>759912</v>
      </c>
      <c r="D32" s="159"/>
      <c r="E32" s="99">
        <v>6023285</v>
      </c>
      <c r="F32" s="99">
        <v>48963</v>
      </c>
      <c r="G32" s="100">
        <v>576</v>
      </c>
      <c r="H32" s="99">
        <v>706425</v>
      </c>
      <c r="I32" s="99">
        <v>4490</v>
      </c>
      <c r="J32" s="116"/>
    </row>
    <row r="33" spans="1:10" ht="12" customHeight="1">
      <c r="A33" s="15" t="s">
        <v>208</v>
      </c>
      <c r="B33" s="21" t="s">
        <v>255</v>
      </c>
      <c r="C33" s="158">
        <v>315243</v>
      </c>
      <c r="D33" s="159"/>
      <c r="E33" s="99">
        <v>1321003</v>
      </c>
      <c r="F33" s="99">
        <v>19188</v>
      </c>
      <c r="G33" s="100">
        <v>20</v>
      </c>
      <c r="H33" s="99">
        <v>294012</v>
      </c>
      <c r="I33" s="99">
        <v>2044</v>
      </c>
      <c r="J33" s="116"/>
    </row>
    <row r="34" spans="1:10" ht="12" customHeight="1">
      <c r="A34" s="15" t="s">
        <v>209</v>
      </c>
      <c r="B34" s="21" t="s">
        <v>256</v>
      </c>
      <c r="C34" s="152">
        <v>70806</v>
      </c>
      <c r="D34" s="153"/>
      <c r="E34" s="99">
        <v>431917</v>
      </c>
      <c r="F34" s="99">
        <v>8590</v>
      </c>
      <c r="G34" s="100">
        <v>11</v>
      </c>
      <c r="H34" s="99">
        <v>61884</v>
      </c>
      <c r="I34" s="100">
        <v>332</v>
      </c>
      <c r="J34" s="116"/>
    </row>
    <row r="35" spans="1:10" ht="12" customHeight="1">
      <c r="A35" s="15" t="s">
        <v>210</v>
      </c>
      <c r="B35" s="20" t="s">
        <v>257</v>
      </c>
      <c r="C35" s="152">
        <v>26704</v>
      </c>
      <c r="D35" s="153"/>
      <c r="E35" s="99">
        <v>131303</v>
      </c>
      <c r="F35" s="100">
        <v>864</v>
      </c>
      <c r="G35" s="100">
        <v>2</v>
      </c>
      <c r="H35" s="99">
        <v>25573</v>
      </c>
      <c r="I35" s="100">
        <v>107</v>
      </c>
      <c r="J35" s="116"/>
    </row>
    <row r="36" spans="1:10" ht="12" customHeight="1">
      <c r="A36" s="15" t="s">
        <v>211</v>
      </c>
      <c r="B36" s="21" t="s">
        <v>258</v>
      </c>
      <c r="C36" s="152">
        <v>8463</v>
      </c>
      <c r="D36" s="153"/>
      <c r="E36" s="99">
        <v>287527</v>
      </c>
      <c r="F36" s="100">
        <v>720</v>
      </c>
      <c r="G36" s="100">
        <v>0</v>
      </c>
      <c r="H36" s="99">
        <v>7634</v>
      </c>
      <c r="I36" s="100">
        <v>11</v>
      </c>
      <c r="J36" s="116"/>
    </row>
    <row r="37" spans="1:10" ht="12" customHeight="1">
      <c r="A37" s="15" t="s">
        <v>212</v>
      </c>
      <c r="B37" s="21" t="s">
        <v>259</v>
      </c>
      <c r="C37" s="152">
        <v>8369</v>
      </c>
      <c r="D37" s="153"/>
      <c r="E37" s="99">
        <v>130033</v>
      </c>
      <c r="F37" s="100">
        <v>846</v>
      </c>
      <c r="G37" s="100">
        <v>1</v>
      </c>
      <c r="H37" s="99">
        <v>7514</v>
      </c>
      <c r="I37" s="100">
        <v>9</v>
      </c>
      <c r="J37" s="116"/>
    </row>
    <row r="38" spans="1:10" ht="12" customHeight="1">
      <c r="A38" s="15" t="s">
        <v>213</v>
      </c>
      <c r="B38" s="21" t="s">
        <v>260</v>
      </c>
      <c r="C38" s="152">
        <v>58762</v>
      </c>
      <c r="D38" s="153"/>
      <c r="E38" s="99">
        <v>467245</v>
      </c>
      <c r="F38" s="99">
        <v>3674</v>
      </c>
      <c r="G38" s="100">
        <v>5</v>
      </c>
      <c r="H38" s="99">
        <v>52944</v>
      </c>
      <c r="I38" s="100">
        <v>221</v>
      </c>
      <c r="J38" s="116"/>
    </row>
    <row r="39" spans="1:10" ht="12" customHeight="1">
      <c r="A39" s="15" t="s">
        <v>214</v>
      </c>
      <c r="B39" s="21" t="s">
        <v>261</v>
      </c>
      <c r="C39" s="152">
        <v>88320</v>
      </c>
      <c r="D39" s="153"/>
      <c r="E39" s="99">
        <v>1476989</v>
      </c>
      <c r="F39" s="99">
        <v>7461</v>
      </c>
      <c r="G39" s="100">
        <v>8</v>
      </c>
      <c r="H39" s="99">
        <v>80420</v>
      </c>
      <c r="I39" s="100">
        <v>439</v>
      </c>
      <c r="J39" s="116"/>
    </row>
    <row r="40" spans="1:10" ht="12" customHeight="1">
      <c r="A40" s="15" t="s">
        <v>215</v>
      </c>
      <c r="B40" s="21" t="s">
        <v>262</v>
      </c>
      <c r="C40" s="152">
        <v>26825</v>
      </c>
      <c r="D40" s="153"/>
      <c r="E40" s="99">
        <v>462176</v>
      </c>
      <c r="F40" s="99">
        <v>2269</v>
      </c>
      <c r="G40" s="100">
        <v>1</v>
      </c>
      <c r="H40" s="99">
        <v>24396</v>
      </c>
      <c r="I40" s="100">
        <v>160</v>
      </c>
      <c r="J40" s="116"/>
    </row>
    <row r="41" spans="1:10" ht="12" customHeight="1">
      <c r="A41" s="15" t="s">
        <v>216</v>
      </c>
      <c r="B41" s="21" t="s">
        <v>263</v>
      </c>
      <c r="C41" s="152">
        <v>15120</v>
      </c>
      <c r="D41" s="153"/>
      <c r="E41" s="99">
        <v>172235</v>
      </c>
      <c r="F41" s="99">
        <v>1300</v>
      </c>
      <c r="G41" s="100">
        <v>1</v>
      </c>
      <c r="H41" s="99">
        <v>13745</v>
      </c>
      <c r="I41" s="100">
        <v>78</v>
      </c>
      <c r="J41" s="116"/>
    </row>
    <row r="42" spans="1:10" ht="12" customHeight="1">
      <c r="A42" s="15" t="s">
        <v>217</v>
      </c>
      <c r="B42" s="21" t="s">
        <v>264</v>
      </c>
      <c r="C42" s="152">
        <v>26518</v>
      </c>
      <c r="D42" s="153"/>
      <c r="E42" s="99">
        <v>217535</v>
      </c>
      <c r="F42" s="99">
        <v>3042</v>
      </c>
      <c r="G42" s="100">
        <v>1</v>
      </c>
      <c r="H42" s="99">
        <v>23375</v>
      </c>
      <c r="I42" s="100">
        <v>101</v>
      </c>
      <c r="J42" s="116"/>
    </row>
    <row r="43" spans="1:10" ht="12" customHeight="1">
      <c r="A43" s="15" t="s">
        <v>218</v>
      </c>
      <c r="B43" s="21" t="s">
        <v>265</v>
      </c>
      <c r="C43" s="152">
        <v>22378</v>
      </c>
      <c r="D43" s="153"/>
      <c r="E43" s="99">
        <v>282832</v>
      </c>
      <c r="F43" s="99">
        <v>2122</v>
      </c>
      <c r="G43" s="100">
        <v>3</v>
      </c>
      <c r="H43" s="99">
        <v>20130</v>
      </c>
      <c r="I43" s="100">
        <v>126</v>
      </c>
      <c r="J43" s="116"/>
    </row>
    <row r="44" spans="1:10" ht="12" customHeight="1">
      <c r="A44" s="15" t="s">
        <v>219</v>
      </c>
      <c r="B44" s="21" t="s">
        <v>266</v>
      </c>
      <c r="C44" s="152">
        <v>15660</v>
      </c>
      <c r="D44" s="153"/>
      <c r="E44" s="99">
        <v>206016</v>
      </c>
      <c r="F44" s="99">
        <v>1408</v>
      </c>
      <c r="G44" s="100">
        <v>3</v>
      </c>
      <c r="H44" s="99">
        <v>14155</v>
      </c>
      <c r="I44" s="100">
        <v>97</v>
      </c>
      <c r="J44" s="116"/>
    </row>
    <row r="45" spans="1:10" ht="12" customHeight="1">
      <c r="A45" s="15" t="s">
        <v>220</v>
      </c>
      <c r="B45" s="21" t="s">
        <v>267</v>
      </c>
      <c r="C45" s="158">
        <v>282574</v>
      </c>
      <c r="D45" s="159"/>
      <c r="E45" s="99">
        <v>2167155</v>
      </c>
      <c r="F45" s="99">
        <v>27438</v>
      </c>
      <c r="G45" s="100">
        <v>12</v>
      </c>
      <c r="H45" s="99">
        <v>248899</v>
      </c>
      <c r="I45" s="99">
        <v>1094</v>
      </c>
      <c r="J45" s="116"/>
    </row>
    <row r="46" spans="1:10" ht="12" customHeight="1">
      <c r="A46" s="15" t="s">
        <v>221</v>
      </c>
      <c r="B46" s="21" t="s">
        <v>268</v>
      </c>
      <c r="C46" s="152">
        <v>29184</v>
      </c>
      <c r="D46" s="153"/>
      <c r="E46" s="99">
        <v>207984</v>
      </c>
      <c r="F46" s="99">
        <v>2277</v>
      </c>
      <c r="G46" s="100">
        <v>1</v>
      </c>
      <c r="H46" s="99">
        <v>24743</v>
      </c>
      <c r="I46" s="100">
        <v>77</v>
      </c>
      <c r="J46" s="116"/>
    </row>
    <row r="47" spans="1:10" ht="12" customHeight="1">
      <c r="A47" s="15" t="s">
        <v>222</v>
      </c>
      <c r="B47" s="21" t="s">
        <v>269</v>
      </c>
      <c r="C47" s="152">
        <v>30678</v>
      </c>
      <c r="D47" s="153"/>
      <c r="E47" s="99">
        <v>297432</v>
      </c>
      <c r="F47" s="99">
        <v>2677</v>
      </c>
      <c r="G47" s="100">
        <v>1</v>
      </c>
      <c r="H47" s="99">
        <v>29274</v>
      </c>
      <c r="I47" s="100">
        <v>116</v>
      </c>
      <c r="J47" s="116"/>
    </row>
    <row r="48" spans="1:10" ht="12" customHeight="1">
      <c r="A48" s="15" t="s">
        <v>223</v>
      </c>
      <c r="B48" s="21" t="s">
        <v>270</v>
      </c>
      <c r="C48" s="152">
        <v>60460</v>
      </c>
      <c r="D48" s="153"/>
      <c r="E48" s="99">
        <v>221507</v>
      </c>
      <c r="F48" s="99">
        <v>5393</v>
      </c>
      <c r="G48" s="100">
        <v>9</v>
      </c>
      <c r="H48" s="99">
        <v>54801</v>
      </c>
      <c r="I48" s="100">
        <v>266</v>
      </c>
      <c r="J48" s="116"/>
    </row>
    <row r="49" spans="1:10" ht="12" customHeight="1">
      <c r="A49" s="15" t="s">
        <v>224</v>
      </c>
      <c r="B49" s="21" t="s">
        <v>271</v>
      </c>
      <c r="C49" s="152">
        <v>29293</v>
      </c>
      <c r="D49" s="153"/>
      <c r="E49" s="99">
        <v>461550</v>
      </c>
      <c r="F49" s="99">
        <v>1658</v>
      </c>
      <c r="G49" s="100">
        <v>3</v>
      </c>
      <c r="H49" s="99">
        <v>27509</v>
      </c>
      <c r="I49" s="100">
        <v>126</v>
      </c>
      <c r="J49" s="116"/>
    </row>
    <row r="50" spans="1:10" ht="12" customHeight="1">
      <c r="A50" s="15" t="s">
        <v>225</v>
      </c>
      <c r="B50" s="21" t="s">
        <v>272</v>
      </c>
      <c r="C50" s="152">
        <v>23154</v>
      </c>
      <c r="D50" s="153"/>
      <c r="E50" s="99">
        <v>145944</v>
      </c>
      <c r="F50" s="99">
        <v>2118</v>
      </c>
      <c r="G50" s="100">
        <v>0</v>
      </c>
      <c r="H50" s="99">
        <v>20997</v>
      </c>
      <c r="I50" s="100">
        <v>115</v>
      </c>
      <c r="J50" s="116"/>
    </row>
    <row r="51" spans="1:10" ht="12" customHeight="1">
      <c r="A51" s="15" t="s">
        <v>226</v>
      </c>
      <c r="B51" s="20" t="s">
        <v>273</v>
      </c>
      <c r="C51" s="152">
        <v>38590</v>
      </c>
      <c r="D51" s="153"/>
      <c r="E51" s="99">
        <v>291656</v>
      </c>
      <c r="F51" s="99">
        <v>2803</v>
      </c>
      <c r="G51" s="100">
        <v>3</v>
      </c>
      <c r="H51" s="99">
        <v>35408</v>
      </c>
      <c r="I51" s="100">
        <v>161</v>
      </c>
      <c r="J51" s="116"/>
    </row>
    <row r="52" spans="1:10" ht="12" customHeight="1">
      <c r="A52" s="15" t="s">
        <v>227</v>
      </c>
      <c r="B52" s="21" t="s">
        <v>274</v>
      </c>
      <c r="C52" s="158">
        <v>114081</v>
      </c>
      <c r="D52" s="159"/>
      <c r="E52" s="99">
        <v>637281</v>
      </c>
      <c r="F52" s="99">
        <v>5048</v>
      </c>
      <c r="G52" s="100">
        <v>6</v>
      </c>
      <c r="H52" s="99">
        <v>108598</v>
      </c>
      <c r="I52" s="100">
        <v>437</v>
      </c>
      <c r="J52" s="116"/>
    </row>
    <row r="53" spans="1:10" ht="12" customHeight="1">
      <c r="B53" s="22" t="s">
        <v>275</v>
      </c>
      <c r="C53" s="168">
        <v>149</v>
      </c>
      <c r="D53" s="169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66">
        <v>6118771</v>
      </c>
      <c r="D54" s="167"/>
      <c r="E54" s="99">
        <v>40452972</v>
      </c>
      <c r="F54" s="99">
        <v>471374</v>
      </c>
      <c r="G54" s="100">
        <v>937</v>
      </c>
      <c r="H54" s="99">
        <v>5607479</v>
      </c>
      <c r="I54" s="99">
        <v>27168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5" t="s">
        <v>177</v>
      </c>
      <c r="B1" s="145"/>
      <c r="C1" s="145"/>
      <c r="D1" s="171"/>
      <c r="E1" s="171"/>
      <c r="F1" s="171"/>
      <c r="G1" s="171"/>
      <c r="H1" s="171"/>
      <c r="I1" s="171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3</v>
      </c>
      <c r="C2" s="37">
        <f>DAY(DATE('Conv-total'!$A$8, 'Conv-total'!$B$8, 'Conv-total'!$C$8) -1)</f>
        <v>21</v>
      </c>
      <c r="D2" s="170" t="s">
        <v>178</v>
      </c>
      <c r="E2" s="171"/>
      <c r="F2" s="171"/>
      <c r="G2" s="171"/>
      <c r="H2" s="171"/>
      <c r="I2" s="171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44641</v>
      </c>
      <c r="C5" s="29" t="s">
        <v>7</v>
      </c>
      <c r="D5" s="39">
        <f>IFERROR(INT(TRIM(SUBSTITUTE(VLOOKUP($A5&amp;"*",各都道府県の状況!$A:$I,D$3,FALSE), "※5", ""))), "")</f>
        <v>206875</v>
      </c>
      <c r="E5" s="39">
        <f>IFERROR(INT(TRIM(SUBSTITUTE(VLOOKUP($A5&amp;"*",各都道府県の状況!$A:$I,E$3,FALSE), "※5", ""))), "")</f>
        <v>1788628</v>
      </c>
      <c r="F5" s="39">
        <f>IFERROR(INT(TRIM(SUBSTITUTE(VLOOKUP($A5&amp;"*",各都道府県の状況!$A:$I,F$3,FALSE), "※5", ""))), "")</f>
        <v>189181</v>
      </c>
      <c r="G5" s="39">
        <f>IFERROR(INT(TRIM(SUBSTITUTE(VLOOKUP($A5&amp;"*",各都道府県の状況!$A:$I,G$3,FALSE), "※5", ""))), "")</f>
        <v>1900</v>
      </c>
      <c r="H5" s="39">
        <f>IFERROR(INT(TRIM(SUBSTITUTE(VLOOKUP($A5&amp;"*",各都道府県の状況!$A:$I,H$3,FALSE), "※5", ""))), "")</f>
        <v>16298</v>
      </c>
      <c r="I5" s="39">
        <f>IFERROR(INT(TRIM(SUBSTITUTE(VLOOKUP($A5&amp;"*",各都道府県の状況!$A:$I,I$3,FALSE), "※5", ""))), "")</f>
        <v>5</v>
      </c>
      <c r="J5" s="2"/>
    </row>
    <row r="6" spans="1:10">
      <c r="A6" s="12" t="s">
        <v>182</v>
      </c>
      <c r="B6" s="13">
        <f t="shared" si="0"/>
        <v>44641</v>
      </c>
      <c r="C6" s="29" t="s">
        <v>11</v>
      </c>
      <c r="D6" s="39">
        <f>IFERROR(INT(TRIM(SUBSTITUTE(VLOOKUP($A6&amp;"*",各都道府県の状況!$A:$I,D$3,FALSE), "※5", ""))), "")</f>
        <v>31234</v>
      </c>
      <c r="E6" s="39">
        <f>IFERROR(INT(TRIM(SUBSTITUTE(VLOOKUP($A6&amp;"*",各都道府県の状況!$A:$I,E$3,FALSE), "※5", ""))), "")</f>
        <v>185128</v>
      </c>
      <c r="F6" s="39">
        <f>IFERROR(INT(TRIM(SUBSTITUTE(VLOOKUP($A6&amp;"*",各都道府県の状況!$A:$I,F$3,FALSE), "※5", ""))), "")</f>
        <v>26918</v>
      </c>
      <c r="G6" s="39">
        <f>IFERROR(INT(TRIM(SUBSTITUTE(VLOOKUP($A6&amp;"*",各都道府県の状況!$A:$I,G$3,FALSE), "※5", ""))), "")</f>
        <v>81</v>
      </c>
      <c r="H6" s="39">
        <f>IFERROR(INT(TRIM(SUBSTITUTE(VLOOKUP($A6&amp;"*",各都道府県の状況!$A:$I,H$3,FALSE), "※5", ""))), "")</f>
        <v>4235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44641</v>
      </c>
      <c r="C7" s="29" t="s">
        <v>12</v>
      </c>
      <c r="D7" s="39">
        <f>IFERROR(INT(TRIM(SUBSTITUTE(VLOOKUP($A7&amp;"*",各都道府県の状況!$A:$I,D$3,FALSE), "※5", ""))), "")</f>
        <v>16083</v>
      </c>
      <c r="E7" s="39">
        <f>IFERROR(INT(TRIM(SUBSTITUTE(VLOOKUP($A7&amp;"*",各都道府県の状況!$A:$I,E$3,FALSE), "※5", ""))), "")</f>
        <v>202053</v>
      </c>
      <c r="F7" s="39">
        <f>IFERROR(INT(TRIM(SUBSTITUTE(VLOOKUP($A7&amp;"*",各都道府県の状況!$A:$I,F$3,FALSE), "※5", ""))), "")</f>
        <v>13629</v>
      </c>
      <c r="G7" s="39">
        <f>IFERROR(INT(TRIM(SUBSTITUTE(VLOOKUP($A7&amp;"*",各都道府県の状況!$A:$I,G$3,FALSE), "※5", ""))), "")</f>
        <v>71</v>
      </c>
      <c r="H7" s="39">
        <f>IFERROR(INT(TRIM(SUBSTITUTE(VLOOKUP($A7&amp;"*",各都道府県の状況!$A:$I,H$3,FALSE), "※5", ""))), "")</f>
        <v>2383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44641</v>
      </c>
      <c r="C8" s="29" t="s">
        <v>13</v>
      </c>
      <c r="D8" s="39">
        <f>IFERROR(INT(TRIM(SUBSTITUTE(VLOOKUP($A8&amp;"*",各都道府県の状況!$A:$I,D$3,FALSE), "※5", ""))), "")</f>
        <v>52797</v>
      </c>
      <c r="E8" s="39">
        <f>IFERROR(INT(TRIM(SUBSTITUTE(VLOOKUP($A8&amp;"*",各都道府県の状況!$A:$I,E$3,FALSE), "※5", ""))), "")</f>
        <v>435324</v>
      </c>
      <c r="F8" s="39">
        <f>IFERROR(INT(TRIM(SUBSTITUTE(VLOOKUP($A8&amp;"*",各都道府県の状況!$A:$I,F$3,FALSE), "※5", ""))), "")</f>
        <v>47037</v>
      </c>
      <c r="G8" s="39">
        <f>IFERROR(INT(TRIM(SUBSTITUTE(VLOOKUP($A8&amp;"*",各都道府県の状況!$A:$I,G$3,FALSE), "※5", ""))), "")</f>
        <v>168</v>
      </c>
      <c r="H8" s="39">
        <f>IFERROR(INT(TRIM(SUBSTITUTE(VLOOKUP($A8&amp;"*",各都道府県の状況!$A:$I,H$3,FALSE), "※5", ""))), "")</f>
        <v>5315</v>
      </c>
      <c r="I8" s="39">
        <f>IFERROR(INT(TRIM(SUBSTITUTE(VLOOKUP($A8&amp;"*",各都道府県の状況!$A:$I,I$3,FALSE), "※5", ""))), "")</f>
        <v>2</v>
      </c>
    </row>
    <row r="9" spans="1:10" ht="21" customHeight="1">
      <c r="A9" s="12" t="s">
        <v>185</v>
      </c>
      <c r="B9" s="13">
        <f t="shared" si="0"/>
        <v>44641</v>
      </c>
      <c r="C9" s="29" t="s">
        <v>14</v>
      </c>
      <c r="D9" s="39">
        <f>IFERROR(INT(TRIM(SUBSTITUTE(VLOOKUP($A9&amp;"*",各都道府県の状況!$A:$I,D$3,FALSE), "※5", ""))), "")</f>
        <v>13862</v>
      </c>
      <c r="E9" s="39">
        <f>IFERROR(INT(TRIM(SUBSTITUTE(VLOOKUP($A9&amp;"*",各都道府県の状況!$A:$I,E$3,FALSE), "※5", ""))), "")</f>
        <v>48133</v>
      </c>
      <c r="F9" s="39">
        <f>IFERROR(INT(TRIM(SUBSTITUTE(VLOOKUP($A9&amp;"*",各都道府県の状況!$A:$I,F$3,FALSE), "※5", ""))), "")</f>
        <v>12054</v>
      </c>
      <c r="G9" s="39">
        <f>IFERROR(INT(TRIM(SUBSTITUTE(VLOOKUP($A9&amp;"*",各都道府県の状況!$A:$I,G$3,FALSE), "※5", ""))), "")</f>
        <v>44</v>
      </c>
      <c r="H9" s="39">
        <f>IFERROR(INT(TRIM(SUBSTITUTE(VLOOKUP($A9&amp;"*",各都道府県の状況!$A:$I,H$3,FALSE), "※5", ""))), "")</f>
        <v>1764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44641</v>
      </c>
      <c r="C10" s="29" t="s">
        <v>15</v>
      </c>
      <c r="D10" s="39">
        <f>IFERROR(INT(TRIM(SUBSTITUTE(VLOOKUP($A10&amp;"*",各都道府県の状況!$A:$I,D$3,FALSE), "※5", ""))), "")</f>
        <v>15891</v>
      </c>
      <c r="E10" s="39">
        <f>IFERROR(INT(TRIM(SUBSTITUTE(VLOOKUP($A10&amp;"*",各都道府県の状況!$A:$I,E$3,FALSE), "※5", ""))), "")</f>
        <v>164286</v>
      </c>
      <c r="F10" s="39">
        <f>IFERROR(INT(TRIM(SUBSTITUTE(VLOOKUP($A10&amp;"*",各都道府県の状況!$A:$I,F$3,FALSE), "※5", ""))), "")</f>
        <v>13740</v>
      </c>
      <c r="G10" s="39">
        <f>IFERROR(INT(TRIM(SUBSTITUTE(VLOOKUP($A10&amp;"*",各都道府県の状況!$A:$I,G$3,FALSE), "※5", ""))), "")</f>
        <v>77</v>
      </c>
      <c r="H10" s="39">
        <f>IFERROR(INT(TRIM(SUBSTITUTE(VLOOKUP($A10&amp;"*",各都道府県の状況!$A:$I,H$3,FALSE), "※5", ""))), "")</f>
        <v>2074</v>
      </c>
      <c r="I10" s="39">
        <f>IFERROR(INT(TRIM(SUBSTITUTE(VLOOKUP($A10&amp;"*",各都道府県の状況!$A:$I,I$3,FALSE), "※5", ""))), "")</f>
        <v>1</v>
      </c>
    </row>
    <row r="11" spans="1:10">
      <c r="A11" s="12" t="s">
        <v>187</v>
      </c>
      <c r="B11" s="13">
        <f t="shared" si="0"/>
        <v>44641</v>
      </c>
      <c r="C11" s="29" t="s">
        <v>16</v>
      </c>
      <c r="D11" s="39">
        <f>IFERROR(INT(TRIM(SUBSTITUTE(VLOOKUP($A11&amp;"*",各都道府県の状況!$A:$I,D$3,FALSE), "※5", ""))), "")</f>
        <v>31907</v>
      </c>
      <c r="E11" s="39">
        <f>IFERROR(INT(TRIM(SUBSTITUTE(VLOOKUP($A11&amp;"*",各都道府県の状況!$A:$I,E$3,FALSE), "※5", ""))), "")</f>
        <v>651254</v>
      </c>
      <c r="F11" s="39">
        <f>IFERROR(INT(TRIM(SUBSTITUTE(VLOOKUP($A11&amp;"*",各都道府県の状況!$A:$I,F$3,FALSE), "※5", ""))), "")</f>
        <v>28459</v>
      </c>
      <c r="G11" s="39">
        <f>IFERROR(INT(TRIM(SUBSTITUTE(VLOOKUP($A11&amp;"*",各都道府県の状況!$A:$I,G$3,FALSE), "※5", ""))), "")</f>
        <v>189</v>
      </c>
      <c r="H11" s="39">
        <f>IFERROR(INT(TRIM(SUBSTITUTE(VLOOKUP($A11&amp;"*",各都道府県の状況!$A:$I,H$3,FALSE), "※5", ""))), "")</f>
        <v>3259</v>
      </c>
      <c r="I11" s="39">
        <f>IFERROR(INT(TRIM(SUBSTITUTE(VLOOKUP($A11&amp;"*",各都道府県の状況!$A:$I,I$3,FALSE), "※5", ""))), "")</f>
        <v>2</v>
      </c>
    </row>
    <row r="12" spans="1:10">
      <c r="A12" s="12" t="s">
        <v>188</v>
      </c>
      <c r="B12" s="13">
        <f t="shared" si="0"/>
        <v>44641</v>
      </c>
      <c r="C12" s="29" t="s">
        <v>17</v>
      </c>
      <c r="D12" s="39">
        <f>IFERROR(INT(TRIM(SUBSTITUTE(VLOOKUP($A12&amp;"*",各都道府県の状況!$A:$I,D$3,FALSE), "※5", ""))), "")</f>
        <v>102784</v>
      </c>
      <c r="E12" s="39">
        <f>IFERROR(INT(TRIM(SUBSTITUTE(VLOOKUP($A12&amp;"*",各都道府県の状況!$A:$I,E$3,FALSE), "※5", ""))), "")</f>
        <v>44484</v>
      </c>
      <c r="F12" s="39">
        <f>IFERROR(INT(TRIM(SUBSTITUTE(VLOOKUP($A12&amp;"*",各都道府県の状況!$A:$I,F$3,FALSE), "※5", ""))), "")</f>
        <v>92856</v>
      </c>
      <c r="G12" s="39">
        <f>IFERROR(INT(TRIM(SUBSTITUTE(VLOOKUP($A12&amp;"*",各都道府県の状況!$A:$I,G$3,FALSE), "※5", ""))), "")</f>
        <v>361</v>
      </c>
      <c r="H12" s="39">
        <f>IFERROR(INT(TRIM(SUBSTITUTE(VLOOKUP($A12&amp;"*",各都道府県の状況!$A:$I,H$3,FALSE), "※5", ""))), "")</f>
        <v>9567</v>
      </c>
      <c r="I12" s="39">
        <f>IFERROR(INT(TRIM(SUBSTITUTE(VLOOKUP($A12&amp;"*",各都道府県の状況!$A:$I,I$3,FALSE), "※5", ""))), "")</f>
        <v>4</v>
      </c>
    </row>
    <row r="13" spans="1:10">
      <c r="A13" s="12" t="s">
        <v>189</v>
      </c>
      <c r="B13" s="13">
        <f t="shared" si="0"/>
        <v>44641</v>
      </c>
      <c r="C13" s="29" t="s">
        <v>18</v>
      </c>
      <c r="D13" s="39">
        <f>IFERROR(INT(TRIM(SUBSTITUTE(VLOOKUP($A13&amp;"*",各都道府県の状況!$A:$I,D$3,FALSE), "※5", ""))), "")</f>
        <v>56715</v>
      </c>
      <c r="E13" s="39">
        <f>IFERROR(INT(TRIM(SUBSTITUTE(VLOOKUP($A13&amp;"*",各都道府県の状況!$A:$I,E$3,FALSE), "※5", ""))), "")</f>
        <v>650815</v>
      </c>
      <c r="F13" s="39">
        <f>IFERROR(INT(TRIM(SUBSTITUTE(VLOOKUP($A13&amp;"*",各都道府県の状況!$A:$I,F$3,FALSE), "※5", ""))), "")</f>
        <v>50827</v>
      </c>
      <c r="G13" s="39">
        <f>IFERROR(INT(TRIM(SUBSTITUTE(VLOOKUP($A13&amp;"*",各都道府県の状況!$A:$I,G$3,FALSE), "※5", ""))), "")</f>
        <v>233</v>
      </c>
      <c r="H13" s="39">
        <f>IFERROR(INT(TRIM(SUBSTITUTE(VLOOKUP($A13&amp;"*",各都道府県の状況!$A:$I,H$3,FALSE), "※5", ""))), "")</f>
        <v>5655</v>
      </c>
      <c r="I13" s="39">
        <f>IFERROR(INT(TRIM(SUBSTITUTE(VLOOKUP($A13&amp;"*",各都道府県の状況!$A:$I,I$3,FALSE), "※5", ""))), "")</f>
        <v>1</v>
      </c>
    </row>
    <row r="14" spans="1:10">
      <c r="A14" s="12" t="s">
        <v>190</v>
      </c>
      <c r="B14" s="13">
        <f t="shared" si="0"/>
        <v>44641</v>
      </c>
      <c r="C14" s="29" t="s">
        <v>19</v>
      </c>
      <c r="D14" s="39">
        <f>IFERROR(INT(TRIM(SUBSTITUTE(VLOOKUP($A14&amp;"*",各都道府県の状況!$A:$I,D$3,FALSE), "※5", ""))), "")</f>
        <v>64269</v>
      </c>
      <c r="E14" s="39">
        <f>IFERROR(INT(TRIM(SUBSTITUTE(VLOOKUP($A14&amp;"*",各都道府県の状況!$A:$I,E$3,FALSE), "※5", ""))), "")</f>
        <v>524539</v>
      </c>
      <c r="F14" s="39">
        <f>IFERROR(INT(TRIM(SUBSTITUTE(VLOOKUP($A14&amp;"*",各都道府県の状況!$A:$I,F$3,FALSE), "※5", ""))), "")</f>
        <v>59142</v>
      </c>
      <c r="G14" s="39">
        <f>IFERROR(INT(TRIM(SUBSTITUTE(VLOOKUP($A14&amp;"*",各都道府県の状況!$A:$I,G$3,FALSE), "※5", ""))), "")</f>
        <v>275</v>
      </c>
      <c r="H14" s="39">
        <f>IFERROR(INT(TRIM(SUBSTITUTE(VLOOKUP($A14&amp;"*",各都道府県の状況!$A:$I,H$3,FALSE), "※5", ""))), "")</f>
        <v>4852</v>
      </c>
      <c r="I14" s="39">
        <f>IFERROR(INT(TRIM(SUBSTITUTE(VLOOKUP($A14&amp;"*",各都道府県の状況!$A:$I,I$3,FALSE), "※5", ""))), "")</f>
        <v>3</v>
      </c>
    </row>
    <row r="15" spans="1:10">
      <c r="A15" s="12" t="s">
        <v>191</v>
      </c>
      <c r="B15" s="13">
        <f t="shared" si="0"/>
        <v>44641</v>
      </c>
      <c r="C15" s="29" t="s">
        <v>20</v>
      </c>
      <c r="D15" s="39">
        <f>IFERROR(INT(TRIM(SUBSTITUTE(VLOOKUP($A15&amp;"*",各都道府県の状況!$A:$I,D$3,FALSE), "※5", ""))), "")</f>
        <v>394683</v>
      </c>
      <c r="E15" s="39">
        <f>IFERROR(INT(TRIM(SUBSTITUTE(VLOOKUP($A15&amp;"*",各都道府県の状況!$A:$I,E$3,FALSE), "※5", ""))), "")</f>
        <v>2364264</v>
      </c>
      <c r="F15" s="39">
        <f>IFERROR(INT(TRIM(SUBSTITUTE(VLOOKUP($A15&amp;"*",各都道府県の状況!$A:$I,F$3,FALSE), "※5", ""))), "")</f>
        <v>365304</v>
      </c>
      <c r="G15" s="39">
        <f>IFERROR(INT(TRIM(SUBSTITUTE(VLOOKUP($A15&amp;"*",各都道府県の状況!$A:$I,G$3,FALSE), "※5", ""))), "")</f>
        <v>1297</v>
      </c>
      <c r="H15" s="39">
        <f>IFERROR(INT(TRIM(SUBSTITUTE(VLOOKUP($A15&amp;"*",各都道府県の状況!$A:$I,H$3,FALSE), "※5", ""))), "")</f>
        <v>28082</v>
      </c>
      <c r="I15" s="39">
        <f>IFERROR(INT(TRIM(SUBSTITUTE(VLOOKUP($A15&amp;"*",各都道府県の状況!$A:$I,I$3,FALSE), "※5", ""))), "")</f>
        <v>26</v>
      </c>
    </row>
    <row r="16" spans="1:10">
      <c r="A16" s="12" t="s">
        <v>192</v>
      </c>
      <c r="B16" s="13">
        <f t="shared" si="0"/>
        <v>44641</v>
      </c>
      <c r="C16" s="29" t="s">
        <v>21</v>
      </c>
      <c r="D16" s="39">
        <f>IFERROR(INT(TRIM(SUBSTITUTE(VLOOKUP($A16&amp;"*",各都道府県の状況!$A:$I,D$3,FALSE), "※5", ""))), "")</f>
        <v>333728</v>
      </c>
      <c r="E16" s="39">
        <f>IFERROR(INT(TRIM(SUBSTITUTE(VLOOKUP($A16&amp;"*",各都道府県の状況!$A:$I,E$3,FALSE), "※5", ""))), "")</f>
        <v>1750676</v>
      </c>
      <c r="F16" s="39">
        <f>IFERROR(INT(TRIM(SUBSTITUTE(VLOOKUP($A16&amp;"*",各都道府県の状況!$A:$I,F$3,FALSE), "※5", ""))), "")</f>
        <v>308158</v>
      </c>
      <c r="G16" s="39">
        <f>IFERROR(INT(TRIM(SUBSTITUTE(VLOOKUP($A16&amp;"*",各都道府県の状況!$A:$I,G$3,FALSE), "※5", ""))), "")</f>
        <v>1604</v>
      </c>
      <c r="H16" s="39">
        <f>IFERROR(INT(TRIM(SUBSTITUTE(VLOOKUP($A16&amp;"*",各都道府県の状況!$A:$I,H$3,FALSE), "※5", ""))), "")</f>
        <v>22224</v>
      </c>
      <c r="I16" s="39">
        <f>IFERROR(INT(TRIM(SUBSTITUTE(VLOOKUP($A16&amp;"*",各都道府県の状況!$A:$I,I$3,FALSE), "※5", ""))), "")</f>
        <v>20</v>
      </c>
    </row>
    <row r="17" spans="1:9">
      <c r="A17" s="12" t="s">
        <v>193</v>
      </c>
      <c r="B17" s="13">
        <f t="shared" si="0"/>
        <v>44641</v>
      </c>
      <c r="C17" s="29" t="s">
        <v>22</v>
      </c>
      <c r="D17" s="39">
        <f>IFERROR(INT(TRIM(SUBSTITUTE(VLOOKUP($A17&amp;"*",各都道府県の状況!$A:$I,D$3,FALSE), "※5", ""))), "")</f>
        <v>1179338</v>
      </c>
      <c r="E17" s="39">
        <f>IFERROR(INT(TRIM(SUBSTITUTE(VLOOKUP($A17&amp;"*",各都道府県の状況!$A:$I,E$3,FALSE), "※5", ""))), "")</f>
        <v>5798568</v>
      </c>
      <c r="F17" s="39">
        <f>IFERROR(INT(TRIM(SUBSTITUTE(VLOOKUP($A17&amp;"*",各都道府県の状況!$A:$I,F$3,FALSE), "※5", ""))), "")</f>
        <v>1068646</v>
      </c>
      <c r="G17" s="39">
        <f>IFERROR(INT(TRIM(SUBSTITUTE(VLOOKUP($A17&amp;"*",各都道府県の状況!$A:$I,G$3,FALSE), "※5", ""))), "")</f>
        <v>4069</v>
      </c>
      <c r="H17" s="39">
        <f>IFERROR(INT(TRIM(SUBSTITUTE(VLOOKUP($A17&amp;"*",各都道府県の状況!$A:$I,H$3,FALSE), "※5", ""))), "")</f>
        <v>106623</v>
      </c>
      <c r="I17" s="39">
        <f>IFERROR(INT(TRIM(SUBSTITUTE(VLOOKUP($A17&amp;"*",各都道府県の状況!$A:$I,I$3,FALSE), "※5", ""))), "")</f>
        <v>46</v>
      </c>
    </row>
    <row r="18" spans="1:9">
      <c r="A18" s="12" t="s">
        <v>194</v>
      </c>
      <c r="B18" s="13">
        <f t="shared" si="0"/>
        <v>44641</v>
      </c>
      <c r="C18" s="29" t="s">
        <v>23</v>
      </c>
      <c r="D18" s="39">
        <f>IFERROR(INT(TRIM(SUBSTITUTE(VLOOKUP($A18&amp;"*",各都道府県の状況!$A:$I,D$3,FALSE), "※5", ""))), "")</f>
        <v>565798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528354</v>
      </c>
      <c r="G18" s="39">
        <f>IFERROR(INT(TRIM(SUBSTITUTE(VLOOKUP($A18&amp;"*",各都道府県の状況!$A:$I,G$3,FALSE), "※5", ""))), "")</f>
        <v>1955</v>
      </c>
      <c r="H18" s="39">
        <f>IFERROR(INT(TRIM(SUBSTITUTE(VLOOKUP($A18&amp;"*",各都道府県の状況!$A:$I,H$3,FALSE), "※5", ""))), "")</f>
        <v>35489</v>
      </c>
      <c r="I18" s="39">
        <f>IFERROR(INT(TRIM(SUBSTITUTE(VLOOKUP($A18&amp;"*",各都道府県の状況!$A:$I,I$3,FALSE), "※5", ""))), "")</f>
        <v>61</v>
      </c>
    </row>
    <row r="19" spans="1:9">
      <c r="A19" s="12" t="s">
        <v>195</v>
      </c>
      <c r="B19" s="13">
        <f t="shared" si="0"/>
        <v>44641</v>
      </c>
      <c r="C19" s="29" t="s">
        <v>24</v>
      </c>
      <c r="D19" s="39">
        <f>IFERROR(INT(TRIM(SUBSTITUTE(VLOOKUP($A19&amp;"*",各都道府県の状況!$A:$I,D$3,FALSE), "※5", ""))), "")</f>
        <v>37708</v>
      </c>
      <c r="E19" s="39">
        <f>IFERROR(INT(TRIM(SUBSTITUTE(VLOOKUP($A19&amp;"*",各都道府県の状況!$A:$I,E$3,FALSE), "※5", ""))), "")</f>
        <v>498824</v>
      </c>
      <c r="F19" s="39">
        <f>IFERROR(INT(TRIM(SUBSTITUTE(VLOOKUP($A19&amp;"*",各都道府県の状況!$A:$I,F$3,FALSE), "※5", ""))), "")</f>
        <v>34036</v>
      </c>
      <c r="G19" s="39">
        <f>IFERROR(INT(TRIM(SUBSTITUTE(VLOOKUP($A19&amp;"*",各都道府県の状況!$A:$I,G$3,FALSE), "※5", ""))), "")</f>
        <v>85</v>
      </c>
      <c r="H19" s="39">
        <f>IFERROR(INT(TRIM(SUBSTITUTE(VLOOKUP($A19&amp;"*",各都道府県の状況!$A:$I,H$3,FALSE), "※5", ""))), "")</f>
        <v>3587</v>
      </c>
      <c r="I19" s="39">
        <f>IFERROR(INT(TRIM(SUBSTITUTE(VLOOKUP($A19&amp;"*",各都道府県の状況!$A:$I,I$3,FALSE), "※5", ""))), "")</f>
        <v>2</v>
      </c>
    </row>
    <row r="20" spans="1:9">
      <c r="A20" s="12" t="s">
        <v>196</v>
      </c>
      <c r="B20" s="13">
        <f t="shared" si="0"/>
        <v>44641</v>
      </c>
      <c r="C20" s="29" t="s">
        <v>25</v>
      </c>
      <c r="D20" s="39">
        <f>IFERROR(INT(TRIM(SUBSTITUTE(VLOOKUP($A20&amp;"*",各都道府県の状況!$A:$I,D$3,FALSE), "※5", ""))), "")</f>
        <v>25590</v>
      </c>
      <c r="E20" s="39">
        <f>IFERROR(INT(TRIM(SUBSTITUTE(VLOOKUP($A20&amp;"*",各都道府県の状況!$A:$I,E$3,FALSE), "※5", ""))), "")</f>
        <v>203107</v>
      </c>
      <c r="F20" s="39">
        <f>IFERROR(INT(TRIM(SUBSTITUTE(VLOOKUP($A20&amp;"*",各都道府県の状況!$A:$I,F$3,FALSE), "※5", ""))), "")</f>
        <v>20899</v>
      </c>
      <c r="G20" s="39">
        <f>IFERROR(INT(TRIM(SUBSTITUTE(VLOOKUP($A20&amp;"*",各都道府県の状況!$A:$I,G$3,FALSE), "※5", ""))), "")</f>
        <v>71</v>
      </c>
      <c r="H20" s="39">
        <f>IFERROR(INT(TRIM(SUBSTITUTE(VLOOKUP($A20&amp;"*",各都道府県の状況!$A:$I,H$3,FALSE), "※5", ""))), "")</f>
        <v>4620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44641</v>
      </c>
      <c r="C21" s="29" t="s">
        <v>26</v>
      </c>
      <c r="D21" s="39">
        <f>IFERROR(INT(TRIM(SUBSTITUTE(VLOOKUP($A21&amp;"*",各都道府県の状況!$A:$I,D$3,FALSE), "※5", ""))), "")</f>
        <v>32439</v>
      </c>
      <c r="E21" s="39">
        <f>IFERROR(INT(TRIM(SUBSTITUTE(VLOOKUP($A21&amp;"*",各都道府県の状況!$A:$I,E$3,FALSE), "※5", ""))), "")</f>
        <v>329452</v>
      </c>
      <c r="F21" s="39">
        <f>IFERROR(INT(TRIM(SUBSTITUTE(VLOOKUP($A21&amp;"*",各都道府県の状況!$A:$I,F$3,FALSE), "※5", ""))), "")</f>
        <v>28913</v>
      </c>
      <c r="G21" s="39">
        <f>IFERROR(INT(TRIM(SUBSTITUTE(VLOOKUP($A21&amp;"*",各都道府県の状況!$A:$I,G$3,FALSE), "※5", ""))), "")</f>
        <v>181</v>
      </c>
      <c r="H21" s="39">
        <f>IFERROR(INT(TRIM(SUBSTITUTE(VLOOKUP($A21&amp;"*",各都道府県の状況!$A:$I,H$3,FALSE), "※5", ""))), "")</f>
        <v>3322</v>
      </c>
      <c r="I21" s="39">
        <f>IFERROR(INT(TRIM(SUBSTITUTE(VLOOKUP($A21&amp;"*",各都道府県の状況!$A:$I,I$3,FALSE), "※5", ""))), "")</f>
        <v>5</v>
      </c>
    </row>
    <row r="22" spans="1:9">
      <c r="A22" s="12" t="s">
        <v>198</v>
      </c>
      <c r="B22" s="13">
        <f t="shared" si="0"/>
        <v>44641</v>
      </c>
      <c r="C22" s="29" t="s">
        <v>27</v>
      </c>
      <c r="D22" s="39">
        <f>IFERROR(INT(TRIM(SUBSTITUTE(VLOOKUP($A22&amp;"*",各都道府県の状況!$A:$I,D$3,FALSE), "※5", ""))), "")</f>
        <v>19661</v>
      </c>
      <c r="E22" s="39">
        <f>IFERROR(INT(TRIM(SUBSTITUTE(VLOOKUP($A22&amp;"*",各都道府県の状況!$A:$I,E$3,FALSE), "※5", ""))), "")</f>
        <v>251957</v>
      </c>
      <c r="F22" s="39">
        <f>IFERROR(INT(TRIM(SUBSTITUTE(VLOOKUP($A22&amp;"*",各都道府県の状況!$A:$I,F$3,FALSE), "※5", ""))), "")</f>
        <v>17616</v>
      </c>
      <c r="G22" s="39">
        <f>IFERROR(INT(TRIM(SUBSTITUTE(VLOOKUP($A22&amp;"*",各都道府県の状況!$A:$I,G$3,FALSE), "※5", ""))), "")</f>
        <v>41</v>
      </c>
      <c r="H22" s="39">
        <f>IFERROR(INT(TRIM(SUBSTITUTE(VLOOKUP($A22&amp;"*",各都道府県の状況!$A:$I,H$3,FALSE), "※5", ""))), "")</f>
        <v>2004</v>
      </c>
      <c r="I22" s="39">
        <f>IFERROR(INT(TRIM(SUBSTITUTE(VLOOKUP($A22&amp;"*",各都道府県の状況!$A:$I,I$3,FALSE), "※5", ""))), "")</f>
        <v>3</v>
      </c>
    </row>
    <row r="23" spans="1:9" ht="21" customHeight="1">
      <c r="A23" s="12" t="s">
        <v>199</v>
      </c>
      <c r="B23" s="13">
        <f t="shared" si="0"/>
        <v>44641</v>
      </c>
      <c r="C23" s="29" t="s">
        <v>28</v>
      </c>
      <c r="D23" s="39">
        <f>IFERROR(INT(TRIM(SUBSTITUTE(VLOOKUP($A23&amp;"*",各都道府県の状況!$A:$I,D$3,FALSE), "※5", ""))), "")</f>
        <v>20578</v>
      </c>
      <c r="E23" s="39">
        <f>IFERROR(INT(TRIM(SUBSTITUTE(VLOOKUP($A23&amp;"*",各都道府県の状況!$A:$I,E$3,FALSE), "※5", ""))), "")</f>
        <v>229365</v>
      </c>
      <c r="F23" s="39">
        <f>IFERROR(INT(TRIM(SUBSTITUTE(VLOOKUP($A23&amp;"*",各都道府県の状況!$A:$I,F$3,FALSE), "※5", ""))), "")</f>
        <v>18816</v>
      </c>
      <c r="G23" s="39">
        <f>IFERROR(INT(TRIM(SUBSTITUTE(VLOOKUP($A23&amp;"*",各都道府県の状況!$A:$I,G$3,FALSE), "※5", ""))), "")</f>
        <v>61</v>
      </c>
      <c r="H23" s="39">
        <f>IFERROR(INT(TRIM(SUBSTITUTE(VLOOKUP($A23&amp;"*",各都道府県の状況!$A:$I,H$3,FALSE), "※5", ""))), "")</f>
        <v>1706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44641</v>
      </c>
      <c r="C24" s="29" t="s">
        <v>29</v>
      </c>
      <c r="D24" s="39">
        <f>IFERROR(INT(TRIM(SUBSTITUTE(VLOOKUP($A24&amp;"*",各都道府県の状況!$A:$I,D$3,FALSE), "※5", ""))), "")</f>
        <v>39258</v>
      </c>
      <c r="E24" s="39">
        <f>IFERROR(INT(TRIM(SUBSTITUTE(VLOOKUP($A24&amp;"*",各都道府県の状況!$A:$I,E$3,FALSE), "※5", ""))), "")</f>
        <v>545187</v>
      </c>
      <c r="F24" s="39">
        <f>IFERROR(INT(TRIM(SUBSTITUTE(VLOOKUP($A24&amp;"*",各都道府県の状況!$A:$I,F$3,FALSE), "※5", ""))), "")</f>
        <v>34834</v>
      </c>
      <c r="G24" s="39">
        <f>IFERROR(INT(TRIM(SUBSTITUTE(VLOOKUP($A24&amp;"*",各都道府県の状況!$A:$I,G$3,FALSE), "※5", ""))), "")</f>
        <v>160</v>
      </c>
      <c r="H24" s="39">
        <f>IFERROR(INT(TRIM(SUBSTITUTE(VLOOKUP($A24&amp;"*",各都道府県の状況!$A:$I,H$3,FALSE), "※5", ""))), "")</f>
        <v>3599</v>
      </c>
      <c r="I24" s="39">
        <f>IFERROR(INT(TRIM(SUBSTITUTE(VLOOKUP($A24&amp;"*",各都道府県の状況!$A:$I,I$3,FALSE), "※5", ""))), "")</f>
        <v>2</v>
      </c>
    </row>
    <row r="25" spans="1:9">
      <c r="A25" s="12" t="s">
        <v>201</v>
      </c>
      <c r="B25" s="13">
        <f t="shared" si="0"/>
        <v>44641</v>
      </c>
      <c r="C25" s="29" t="s">
        <v>30</v>
      </c>
      <c r="D25" s="39">
        <f>IFERROR(INT(TRIM(SUBSTITUTE(VLOOKUP($A25&amp;"*",各都道府県の状況!$A:$I,D$3,FALSE), "※5", ""))), "")</f>
        <v>63824</v>
      </c>
      <c r="E25" s="39">
        <f>IFERROR(INT(TRIM(SUBSTITUTE(VLOOKUP($A25&amp;"*",各都道府県の状況!$A:$I,E$3,FALSE), "※5", ""))), "")</f>
        <v>704965</v>
      </c>
      <c r="F25" s="39">
        <f>IFERROR(INT(TRIM(SUBSTITUTE(VLOOKUP($A25&amp;"*",各都道府県の状況!$A:$I,F$3,FALSE), "※5", ""))), "")</f>
        <v>59656</v>
      </c>
      <c r="G25" s="39">
        <f>IFERROR(INT(TRIM(SUBSTITUTE(VLOOKUP($A25&amp;"*",各都道府県の状況!$A:$I,G$3,FALSE), "※5", ""))), "")</f>
        <v>305</v>
      </c>
      <c r="H25" s="39">
        <f>IFERROR(INT(TRIM(SUBSTITUTE(VLOOKUP($A25&amp;"*",各都道府県の状況!$A:$I,H$3,FALSE), "※5", ""))), "")</f>
        <v>3686</v>
      </c>
      <c r="I25" s="39">
        <f>IFERROR(INT(TRIM(SUBSTITUTE(VLOOKUP($A25&amp;"*",各都道府県の状況!$A:$I,I$3,FALSE), "※5", ""))), "")</f>
        <v>4</v>
      </c>
    </row>
    <row r="26" spans="1:9">
      <c r="A26" s="12" t="s">
        <v>202</v>
      </c>
      <c r="B26" s="13">
        <f t="shared" si="0"/>
        <v>44641</v>
      </c>
      <c r="C26" s="29" t="s">
        <v>31</v>
      </c>
      <c r="D26" s="39">
        <f>IFERROR(INT(TRIM(SUBSTITUTE(VLOOKUP($A26&amp;"*",各都道府県の状況!$A:$I,D$3,FALSE), "※5", ""))), "")</f>
        <v>112986</v>
      </c>
      <c r="E26" s="39">
        <f>IFERROR(INT(TRIM(SUBSTITUTE(VLOOKUP($A26&amp;"*",各都道府県の状況!$A:$I,E$3,FALSE), "※5", ""))), "")</f>
        <v>1018639</v>
      </c>
      <c r="F26" s="39">
        <f>IFERROR(INT(TRIM(SUBSTITUTE(VLOOKUP($A26&amp;"*",各都道府県の状況!$A:$I,F$3,FALSE), "※5", ""))), "")</f>
        <v>98839</v>
      </c>
      <c r="G26" s="39">
        <f>IFERROR(INT(TRIM(SUBSTITUTE(VLOOKUP($A26&amp;"*",各都道府県の状況!$A:$I,G$3,FALSE), "※5", ""))), "")</f>
        <v>372</v>
      </c>
      <c r="H26" s="39">
        <f>IFERROR(INT(TRIM(SUBSTITUTE(VLOOKUP($A26&amp;"*",各都道府県の状況!$A:$I,H$3,FALSE), "※5", ""))), "")</f>
        <v>10597</v>
      </c>
      <c r="I26" s="39">
        <f>IFERROR(INT(TRIM(SUBSTITUTE(VLOOKUP($A26&amp;"*",各都道府県の状況!$A:$I,I$3,FALSE), "※5", ""))), "")</f>
        <v>5</v>
      </c>
    </row>
    <row r="27" spans="1:9">
      <c r="A27" s="12" t="s">
        <v>203</v>
      </c>
      <c r="B27" s="13">
        <f t="shared" si="0"/>
        <v>44641</v>
      </c>
      <c r="C27" s="29" t="s">
        <v>32</v>
      </c>
      <c r="D27" s="39">
        <f>IFERROR(INT(TRIM(SUBSTITUTE(VLOOKUP($A27&amp;"*",各都道府県の状況!$A:$I,D$3,FALSE), "※5", ""))), "")</f>
        <v>387179</v>
      </c>
      <c r="E27" s="39">
        <f>IFERROR(INT(TRIM(SUBSTITUTE(VLOOKUP($A27&amp;"*",各都道府県の状況!$A:$I,E$3,FALSE), "※5", ""))), "")</f>
        <v>2230779</v>
      </c>
      <c r="F27" s="39">
        <f>IFERROR(INT(TRIM(SUBSTITUTE(VLOOKUP($A27&amp;"*",各都道府県の状況!$A:$I,F$3,FALSE), "※5", ""))), "")</f>
        <v>362793</v>
      </c>
      <c r="G27" s="39">
        <f>IFERROR(INT(TRIM(SUBSTITUTE(VLOOKUP($A27&amp;"*",各都道府県の状況!$A:$I,G$3,FALSE), "※5", ""))), "")</f>
        <v>1910</v>
      </c>
      <c r="H27" s="39">
        <f>IFERROR(INT(TRIM(SUBSTITUTE(VLOOKUP($A27&amp;"*",各都道府県の状況!$A:$I,H$3,FALSE), "※5", ""))), "")</f>
        <v>22476</v>
      </c>
      <c r="I27" s="39">
        <f>IFERROR(INT(TRIM(SUBSTITUTE(VLOOKUP($A27&amp;"*",各都道府県の状況!$A:$I,I$3,FALSE), "※5", ""))), "")</f>
        <v>33</v>
      </c>
    </row>
    <row r="28" spans="1:9">
      <c r="A28" s="12" t="s">
        <v>204</v>
      </c>
      <c r="B28" s="13">
        <f t="shared" si="0"/>
        <v>44641</v>
      </c>
      <c r="C28" s="29" t="s">
        <v>33</v>
      </c>
      <c r="D28" s="39">
        <f>IFERROR(INT(TRIM(SUBSTITUTE(VLOOKUP($A28&amp;"*",各都道府県の状況!$A:$I,D$3,FALSE), "※5", ""))), "")</f>
        <v>51107</v>
      </c>
      <c r="E28" s="39">
        <f>IFERROR(INT(TRIM(SUBSTITUTE(VLOOKUP($A28&amp;"*",各都道府県の状況!$A:$I,E$3,FALSE), "※5", ""))), "")</f>
        <v>408628</v>
      </c>
      <c r="F28" s="39">
        <f>IFERROR(INT(TRIM(SUBSTITUTE(VLOOKUP($A28&amp;"*",各都道府県の状況!$A:$I,F$3,FALSE), "※5", ""))), "")</f>
        <v>48777</v>
      </c>
      <c r="G28" s="39">
        <f>IFERROR(INT(TRIM(SUBSTITUTE(VLOOKUP($A28&amp;"*",各都道府県の状況!$A:$I,G$3,FALSE), "※5", ""))), "")</f>
        <v>262</v>
      </c>
      <c r="H28" s="39">
        <f>IFERROR(INT(TRIM(SUBSTITUTE(VLOOKUP($A28&amp;"*",各都道府県の状況!$A:$I,H$3,FALSE), "※5", ""))), "")</f>
        <v>3475</v>
      </c>
      <c r="I28" s="39">
        <f>IFERROR(INT(TRIM(SUBSTITUTE(VLOOKUP($A28&amp;"*",各都道府県の状況!$A:$I,I$3,FALSE), "※5", ""))), "")</f>
        <v>7</v>
      </c>
    </row>
    <row r="29" spans="1:9">
      <c r="A29" s="12" t="s">
        <v>205</v>
      </c>
      <c r="B29" s="13">
        <f t="shared" si="0"/>
        <v>44641</v>
      </c>
      <c r="C29" s="29" t="s">
        <v>34</v>
      </c>
      <c r="D29" s="39">
        <f>IFERROR(INT(TRIM(SUBSTITUTE(VLOOKUP($A29&amp;"*",各都道府県の状況!$A:$I,D$3,FALSE), "※5", ""))), "")</f>
        <v>64026</v>
      </c>
      <c r="E29" s="39">
        <f>IFERROR(INT(TRIM(SUBSTITUTE(VLOOKUP($A29&amp;"*",各都道府県の状況!$A:$I,E$3,FALSE), "※5", ""))), "")</f>
        <v>500625</v>
      </c>
      <c r="F29" s="39">
        <f>IFERROR(INT(TRIM(SUBSTITUTE(VLOOKUP($A29&amp;"*",各都道府県の状況!$A:$I,F$3,FALSE), "※5", ""))), "")</f>
        <v>57213</v>
      </c>
      <c r="G29" s="39">
        <f>IFERROR(INT(TRIM(SUBSTITUTE(VLOOKUP($A29&amp;"*",各都道府県の状況!$A:$I,G$3,FALSE), "※5", ""))), "")</f>
        <v>185</v>
      </c>
      <c r="H29" s="39">
        <f>IFERROR(INT(TRIM(SUBSTITUTE(VLOOKUP($A29&amp;"*",各都道府県の状況!$A:$I,H$3,FALSE), "※5", ""))), "")</f>
        <v>6628</v>
      </c>
      <c r="I29" s="39">
        <f>IFERROR(INT(TRIM(SUBSTITUTE(VLOOKUP($A29&amp;"*",各都道府県の状況!$A:$I,I$3,FALSE), "※5", ""))), "")</f>
        <v>4</v>
      </c>
    </row>
    <row r="30" spans="1:9">
      <c r="A30" s="12" t="s">
        <v>206</v>
      </c>
      <c r="B30" s="13">
        <f t="shared" si="0"/>
        <v>44641</v>
      </c>
      <c r="C30" s="29" t="s">
        <v>35</v>
      </c>
      <c r="D30" s="39">
        <f>IFERROR(INT(TRIM(SUBSTITUTE(VLOOKUP($A30&amp;"*",各都道府県の状況!$A:$I,D$3,FALSE), "※5", ""))), "")</f>
        <v>147208</v>
      </c>
      <c r="E30" s="39">
        <f>IFERROR(INT(TRIM(SUBSTITUTE(VLOOKUP($A30&amp;"*",各都道府県の状況!$A:$I,E$3,FALSE), "※5", ""))), "")</f>
        <v>702001</v>
      </c>
      <c r="F30" s="39">
        <f>IFERROR(INT(TRIM(SUBSTITUTE(VLOOKUP($A30&amp;"*",各都道府県の状況!$A:$I,F$3,FALSE), "※5", ""))), "")</f>
        <v>138197</v>
      </c>
      <c r="G30" s="39">
        <f>IFERROR(INT(TRIM(SUBSTITUTE(VLOOKUP($A30&amp;"*",各都道府県の状況!$A:$I,G$3,FALSE), "※5", ""))), "")</f>
        <v>604</v>
      </c>
      <c r="H30" s="39">
        <f>IFERROR(INT(TRIM(SUBSTITUTE(VLOOKUP($A30&amp;"*",各都道府県の状況!$A:$I,H$3,FALSE), "※5", ""))), "")</f>
        <v>7995</v>
      </c>
      <c r="I30" s="39">
        <f>IFERROR(INT(TRIM(SUBSTITUTE(VLOOKUP($A30&amp;"*",各都道府県の状況!$A:$I,I$3,FALSE), "※5", ""))), "")</f>
        <v>31</v>
      </c>
    </row>
    <row r="31" spans="1:9">
      <c r="A31" s="12" t="s">
        <v>207</v>
      </c>
      <c r="B31" s="13">
        <f t="shared" si="0"/>
        <v>44641</v>
      </c>
      <c r="C31" s="29" t="s">
        <v>36</v>
      </c>
      <c r="D31" s="39">
        <f>IFERROR(INT(TRIM(SUBSTITUTE(VLOOKUP($A31&amp;"*",各都道府県の状況!$A:$I,D$3,FALSE), "※5", ""))), "")</f>
        <v>759912</v>
      </c>
      <c r="E31" s="39">
        <f>IFERROR(INT(TRIM(SUBSTITUTE(VLOOKUP($A31&amp;"*",各都道府県の状況!$A:$I,E$3,FALSE), "※5", ""))), "")</f>
        <v>6023285</v>
      </c>
      <c r="F31" s="39">
        <f>IFERROR(INT(TRIM(SUBSTITUTE(VLOOKUP($A31&amp;"*",各都道府県の状況!$A:$I,F$3,FALSE), "※5", ""))), "")</f>
        <v>706425</v>
      </c>
      <c r="G31" s="39">
        <f>IFERROR(INT(TRIM(SUBSTITUTE(VLOOKUP($A31&amp;"*",各都道府県の状況!$A:$I,G$3,FALSE), "※5", ""))), "")</f>
        <v>4490</v>
      </c>
      <c r="H31" s="39">
        <f>IFERROR(INT(TRIM(SUBSTITUTE(VLOOKUP($A31&amp;"*",各都道府県の状況!$A:$I,H$3,FALSE), "※5", ""))), "")</f>
        <v>48963</v>
      </c>
      <c r="I31" s="39">
        <f>IFERROR(INT(TRIM(SUBSTITUTE(VLOOKUP($A31&amp;"*",各都道府県の状況!$A:$I,I$3,FALSE), "※5", ""))), "")</f>
        <v>576</v>
      </c>
    </row>
    <row r="32" spans="1:9">
      <c r="A32" s="12" t="s">
        <v>208</v>
      </c>
      <c r="B32" s="13">
        <f t="shared" si="0"/>
        <v>44641</v>
      </c>
      <c r="C32" s="29" t="s">
        <v>37</v>
      </c>
      <c r="D32" s="39">
        <f>IFERROR(INT(TRIM(SUBSTITUTE(VLOOKUP($A32&amp;"*",各都道府県の状況!$A:$I,D$3,FALSE), "※5", ""))), "")</f>
        <v>315243</v>
      </c>
      <c r="E32" s="39">
        <f>IFERROR(INT(TRIM(SUBSTITUTE(VLOOKUP($A32&amp;"*",各都道府県の状況!$A:$I,E$3,FALSE), "※5", ""))), "")</f>
        <v>1321003</v>
      </c>
      <c r="F32" s="39">
        <f>IFERROR(INT(TRIM(SUBSTITUTE(VLOOKUP($A32&amp;"*",各都道府県の状況!$A:$I,F$3,FALSE), "※5", ""))), "")</f>
        <v>294012</v>
      </c>
      <c r="G32" s="39">
        <f>IFERROR(INT(TRIM(SUBSTITUTE(VLOOKUP($A32&amp;"*",各都道府県の状況!$A:$I,G$3,FALSE), "※5", ""))), "")</f>
        <v>2044</v>
      </c>
      <c r="H32" s="39">
        <f>IFERROR(INT(TRIM(SUBSTITUTE(VLOOKUP($A32&amp;"*",各都道府県の状況!$A:$I,H$3,FALSE), "※5", ""))), "")</f>
        <v>19188</v>
      </c>
      <c r="I32" s="39">
        <f>IFERROR(INT(TRIM(SUBSTITUTE(VLOOKUP($A32&amp;"*",各都道府県の状況!$A:$I,I$3,FALSE), "※5", ""))), "")</f>
        <v>20</v>
      </c>
    </row>
    <row r="33" spans="1:9">
      <c r="A33" s="12" t="s">
        <v>209</v>
      </c>
      <c r="B33" s="13">
        <f t="shared" si="0"/>
        <v>44641</v>
      </c>
      <c r="C33" s="29" t="s">
        <v>38</v>
      </c>
      <c r="D33" s="39">
        <f>IFERROR(INT(TRIM(SUBSTITUTE(VLOOKUP($A33&amp;"*",各都道府県の状況!$A:$I,D$3,FALSE), "※5", ""))), "")</f>
        <v>70806</v>
      </c>
      <c r="E33" s="39">
        <f>IFERROR(INT(TRIM(SUBSTITUTE(VLOOKUP($A33&amp;"*",各都道府県の状況!$A:$I,E$3,FALSE), "※5", ""))), "")</f>
        <v>431917</v>
      </c>
      <c r="F33" s="39">
        <f>IFERROR(INT(TRIM(SUBSTITUTE(VLOOKUP($A33&amp;"*",各都道府県の状況!$A:$I,F$3,FALSE), "※5", ""))), "")</f>
        <v>61884</v>
      </c>
      <c r="G33" s="39">
        <f>IFERROR(INT(TRIM(SUBSTITUTE(VLOOKUP($A33&amp;"*",各都道府県の状況!$A:$I,G$3,FALSE), "※5", ""))), "")</f>
        <v>332</v>
      </c>
      <c r="H33" s="39">
        <f>IFERROR(INT(TRIM(SUBSTITUTE(VLOOKUP($A33&amp;"*",各都道府県の状況!$A:$I,H$3,FALSE), "※5", ""))), "")</f>
        <v>8590</v>
      </c>
      <c r="I33" s="39">
        <f>IFERROR(INT(TRIM(SUBSTITUTE(VLOOKUP($A33&amp;"*",各都道府県の状況!$A:$I,I$3,FALSE), "※5", ""))), "")</f>
        <v>11</v>
      </c>
    </row>
    <row r="34" spans="1:9">
      <c r="A34" s="12" t="s">
        <v>210</v>
      </c>
      <c r="B34" s="13">
        <f t="shared" si="0"/>
        <v>44641</v>
      </c>
      <c r="C34" s="29" t="s">
        <v>39</v>
      </c>
      <c r="D34" s="39">
        <f>IFERROR(INT(TRIM(SUBSTITUTE(VLOOKUP($A34&amp;"*",各都道府県の状況!$A:$I,D$3,FALSE), "※5", ""))), "")</f>
        <v>26704</v>
      </c>
      <c r="E34" s="39">
        <f>IFERROR(INT(TRIM(SUBSTITUTE(VLOOKUP($A34&amp;"*",各都道府県の状況!$A:$I,E$3,FALSE), "※5", ""))), "")</f>
        <v>131303</v>
      </c>
      <c r="F34" s="39">
        <f>IFERROR(INT(TRIM(SUBSTITUTE(VLOOKUP($A34&amp;"*",各都道府県の状況!$A:$I,F$3,FALSE), "※5", ""))), "")</f>
        <v>25573</v>
      </c>
      <c r="G34" s="39">
        <f>IFERROR(INT(TRIM(SUBSTITUTE(VLOOKUP($A34&amp;"*",各都道府県の状況!$A:$I,G$3,FALSE), "※5", ""))), "")</f>
        <v>107</v>
      </c>
      <c r="H34" s="39">
        <f>IFERROR(INT(TRIM(SUBSTITUTE(VLOOKUP($A34&amp;"*",各都道府県の状況!$A:$I,H$3,FALSE), "※5", ""))), "")</f>
        <v>864</v>
      </c>
      <c r="I34" s="39">
        <f>IFERROR(INT(TRIM(SUBSTITUTE(VLOOKUP($A34&amp;"*",各都道府県の状況!$A:$I,I$3,FALSE), "※5", ""))), "")</f>
        <v>2</v>
      </c>
    </row>
    <row r="35" spans="1:9">
      <c r="A35" s="12" t="s">
        <v>211</v>
      </c>
      <c r="B35" s="13">
        <f t="shared" si="0"/>
        <v>44641</v>
      </c>
      <c r="C35" s="29" t="s">
        <v>40</v>
      </c>
      <c r="D35" s="39">
        <f>IFERROR(INT(TRIM(SUBSTITUTE(VLOOKUP($A35&amp;"*",各都道府県の状況!$A:$I,D$3,FALSE), "※5", ""))), "")</f>
        <v>8463</v>
      </c>
      <c r="E35" s="39">
        <f>IFERROR(INT(TRIM(SUBSTITUTE(VLOOKUP($A35&amp;"*",各都道府県の状況!$A:$I,E$3,FALSE), "※5", ""))), "")</f>
        <v>287527</v>
      </c>
      <c r="F35" s="39">
        <f>IFERROR(INT(TRIM(SUBSTITUTE(VLOOKUP($A35&amp;"*",各都道府県の状況!$A:$I,F$3,FALSE), "※5", ""))), "")</f>
        <v>7634</v>
      </c>
      <c r="G35" s="39">
        <f>IFERROR(INT(TRIM(SUBSTITUTE(VLOOKUP($A35&amp;"*",各都道府県の状況!$A:$I,G$3,FALSE), "※5", ""))), "")</f>
        <v>11</v>
      </c>
      <c r="H35" s="39">
        <f>IFERROR(INT(TRIM(SUBSTITUTE(VLOOKUP($A35&amp;"*",各都道府県の状況!$A:$I,H$3,FALSE), "※5", ""))), "")</f>
        <v>720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44641</v>
      </c>
      <c r="C36" s="29" t="s">
        <v>41</v>
      </c>
      <c r="D36" s="39">
        <f>IFERROR(INT(TRIM(SUBSTITUTE(VLOOKUP($A36&amp;"*",各都道府県の状況!$A:$I,D$3,FALSE), "※5", ""))), "")</f>
        <v>8369</v>
      </c>
      <c r="E36" s="39">
        <f>IFERROR(INT(TRIM(SUBSTITUTE(VLOOKUP($A36&amp;"*",各都道府県の状況!$A:$I,E$3,FALSE), "※5", ""))), "")</f>
        <v>130033</v>
      </c>
      <c r="F36" s="39">
        <f>IFERROR(INT(TRIM(SUBSTITUTE(VLOOKUP($A36&amp;"*",各都道府県の状況!$A:$I,F$3,FALSE), "※5", ""))), "")</f>
        <v>7514</v>
      </c>
      <c r="G36" s="39">
        <f>IFERROR(INT(TRIM(SUBSTITUTE(VLOOKUP($A36&amp;"*",各都道府県の状況!$A:$I,G$3,FALSE), "※5", ""))), "")</f>
        <v>9</v>
      </c>
      <c r="H36" s="39">
        <f>IFERROR(INT(TRIM(SUBSTITUTE(VLOOKUP($A36&amp;"*",各都道府県の状況!$A:$I,H$3,FALSE), "※5", ""))), "")</f>
        <v>846</v>
      </c>
      <c r="I36" s="39">
        <f>IFERROR(INT(TRIM(SUBSTITUTE(VLOOKUP($A36&amp;"*",各都道府県の状況!$A:$I,I$3,FALSE), "※5", ""))), "")</f>
        <v>1</v>
      </c>
    </row>
    <row r="37" spans="1:9">
      <c r="A37" s="12" t="s">
        <v>213</v>
      </c>
      <c r="B37" s="13">
        <f t="shared" si="0"/>
        <v>44641</v>
      </c>
      <c r="C37" s="29" t="s">
        <v>42</v>
      </c>
      <c r="D37" s="39">
        <f>IFERROR(INT(TRIM(SUBSTITUTE(VLOOKUP($A37&amp;"*",各都道府県の状況!$A:$I,D$3,FALSE), "※5", ""))), "")</f>
        <v>58762</v>
      </c>
      <c r="E37" s="39">
        <f>IFERROR(INT(TRIM(SUBSTITUTE(VLOOKUP($A37&amp;"*",各都道府県の状況!$A:$I,E$3,FALSE), "※5", ""))), "")</f>
        <v>467245</v>
      </c>
      <c r="F37" s="39">
        <f>IFERROR(INT(TRIM(SUBSTITUTE(VLOOKUP($A37&amp;"*",各都道府県の状況!$A:$I,F$3,FALSE), "※5", ""))), "")</f>
        <v>52944</v>
      </c>
      <c r="G37" s="39">
        <f>IFERROR(INT(TRIM(SUBSTITUTE(VLOOKUP($A37&amp;"*",各都道府県の状況!$A:$I,G$3,FALSE), "※5", ""))), "")</f>
        <v>221</v>
      </c>
      <c r="H37" s="39">
        <f>IFERROR(INT(TRIM(SUBSTITUTE(VLOOKUP($A37&amp;"*",各都道府県の状況!$A:$I,H$3,FALSE), "※5", ""))), "")</f>
        <v>3674</v>
      </c>
      <c r="I37" s="39">
        <f>IFERROR(INT(TRIM(SUBSTITUTE(VLOOKUP($A37&amp;"*",各都道府県の状況!$A:$I,I$3,FALSE), "※5", ""))), "")</f>
        <v>5</v>
      </c>
    </row>
    <row r="38" spans="1:9">
      <c r="A38" s="12" t="s">
        <v>214</v>
      </c>
      <c r="B38" s="13">
        <f t="shared" si="0"/>
        <v>44641</v>
      </c>
      <c r="C38" s="29" t="s">
        <v>43</v>
      </c>
      <c r="D38" s="39">
        <f>IFERROR(INT(TRIM(SUBSTITUTE(VLOOKUP($A38&amp;"*",各都道府県の状況!$A:$I,D$3,FALSE), "※5", ""))), "")</f>
        <v>88320</v>
      </c>
      <c r="E38" s="39">
        <f>IFERROR(INT(TRIM(SUBSTITUTE(VLOOKUP($A38&amp;"*",各都道府県の状況!$A:$I,E$3,FALSE), "※5", ""))), "")</f>
        <v>1476989</v>
      </c>
      <c r="F38" s="39">
        <f>IFERROR(INT(TRIM(SUBSTITUTE(VLOOKUP($A38&amp;"*",各都道府県の状況!$A:$I,F$3,FALSE), "※5", ""))), "")</f>
        <v>80420</v>
      </c>
      <c r="G38" s="39">
        <f>IFERROR(INT(TRIM(SUBSTITUTE(VLOOKUP($A38&amp;"*",各都道府県の状況!$A:$I,G$3,FALSE), "※5", ""))), "")</f>
        <v>439</v>
      </c>
      <c r="H38" s="39">
        <f>IFERROR(INT(TRIM(SUBSTITUTE(VLOOKUP($A38&amp;"*",各都道府県の状況!$A:$I,H$3,FALSE), "※5", ""))), "")</f>
        <v>7461</v>
      </c>
      <c r="I38" s="39">
        <f>IFERROR(INT(TRIM(SUBSTITUTE(VLOOKUP($A38&amp;"*",各都道府県の状況!$A:$I,I$3,FALSE), "※5", ""))), "")</f>
        <v>8</v>
      </c>
    </row>
    <row r="39" spans="1:9">
      <c r="A39" s="12" t="s">
        <v>215</v>
      </c>
      <c r="B39" s="13">
        <f t="shared" si="0"/>
        <v>44641</v>
      </c>
      <c r="C39" s="29" t="s">
        <v>44</v>
      </c>
      <c r="D39" s="39">
        <f>IFERROR(INT(TRIM(SUBSTITUTE(VLOOKUP($A39&amp;"*",各都道府県の状況!$A:$I,D$3,FALSE), "※5", ""))), "")</f>
        <v>26825</v>
      </c>
      <c r="E39" s="39">
        <f>IFERROR(INT(TRIM(SUBSTITUTE(VLOOKUP($A39&amp;"*",各都道府県の状況!$A:$I,E$3,FALSE), "※5", ""))), "")</f>
        <v>462176</v>
      </c>
      <c r="F39" s="39">
        <f>IFERROR(INT(TRIM(SUBSTITUTE(VLOOKUP($A39&amp;"*",各都道府県の状況!$A:$I,F$3,FALSE), "※5", ""))), "")</f>
        <v>24396</v>
      </c>
      <c r="G39" s="39">
        <f>IFERROR(INT(TRIM(SUBSTITUTE(VLOOKUP($A39&amp;"*",各都道府県の状況!$A:$I,G$3,FALSE), "※5", ""))), "")</f>
        <v>160</v>
      </c>
      <c r="H39" s="39">
        <f>IFERROR(INT(TRIM(SUBSTITUTE(VLOOKUP($A39&amp;"*",各都道府県の状況!$A:$I,H$3,FALSE), "※5", ""))), "")</f>
        <v>2269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44641</v>
      </c>
      <c r="C40" s="29" t="s">
        <v>45</v>
      </c>
      <c r="D40" s="39">
        <f>IFERROR(INT(TRIM(SUBSTITUTE(VLOOKUP($A40&amp;"*",各都道府県の状況!$A:$I,D$3,FALSE), "※5", ""))), "")</f>
        <v>15120</v>
      </c>
      <c r="E40" s="39">
        <f>IFERROR(INT(TRIM(SUBSTITUTE(VLOOKUP($A40&amp;"*",各都道府県の状況!$A:$I,E$3,FALSE), "※5", ""))), "")</f>
        <v>172235</v>
      </c>
      <c r="F40" s="39">
        <f>IFERROR(INT(TRIM(SUBSTITUTE(VLOOKUP($A40&amp;"*",各都道府県の状況!$A:$I,F$3,FALSE), "※5", ""))), "")</f>
        <v>13745</v>
      </c>
      <c r="G40" s="39">
        <f>IFERROR(INT(TRIM(SUBSTITUTE(VLOOKUP($A40&amp;"*",各都道府県の状況!$A:$I,G$3,FALSE), "※5", ""))), "")</f>
        <v>78</v>
      </c>
      <c r="H40" s="39">
        <f>IFERROR(INT(TRIM(SUBSTITUTE(VLOOKUP($A40&amp;"*",各都道府県の状況!$A:$I,H$3,FALSE), "※5", ""))), "")</f>
        <v>1300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44641</v>
      </c>
      <c r="C41" s="29" t="s">
        <v>46</v>
      </c>
      <c r="D41" s="39">
        <f>IFERROR(INT(TRIM(SUBSTITUTE(VLOOKUP($A41&amp;"*",各都道府県の状況!$A:$I,D$3,FALSE), "※5", ""))), "")</f>
        <v>26518</v>
      </c>
      <c r="E41" s="39">
        <f>IFERROR(INT(TRIM(SUBSTITUTE(VLOOKUP($A41&amp;"*",各都道府県の状況!$A:$I,E$3,FALSE), "※5", ""))), "")</f>
        <v>217535</v>
      </c>
      <c r="F41" s="39">
        <f>IFERROR(INT(TRIM(SUBSTITUTE(VLOOKUP($A41&amp;"*",各都道府県の状況!$A:$I,F$3,FALSE), "※5", ""))), "")</f>
        <v>23375</v>
      </c>
      <c r="G41" s="39">
        <f>IFERROR(INT(TRIM(SUBSTITUTE(VLOOKUP($A41&amp;"*",各都道府県の状況!$A:$I,G$3,FALSE), "※5", ""))), "")</f>
        <v>101</v>
      </c>
      <c r="H41" s="39">
        <f>IFERROR(INT(TRIM(SUBSTITUTE(VLOOKUP($A41&amp;"*",各都道府県の状況!$A:$I,H$3,FALSE), "※5", ""))), "")</f>
        <v>3042</v>
      </c>
      <c r="I41" s="39">
        <f>IFERROR(INT(TRIM(SUBSTITUTE(VLOOKUP($A41&amp;"*",各都道府県の状況!$A:$I,I$3,FALSE), "※5", ""))), "")</f>
        <v>1</v>
      </c>
    </row>
    <row r="42" spans="1:9">
      <c r="A42" s="12" t="s">
        <v>218</v>
      </c>
      <c r="B42" s="13">
        <f t="shared" si="0"/>
        <v>44641</v>
      </c>
      <c r="C42" s="29" t="s">
        <v>47</v>
      </c>
      <c r="D42" s="39">
        <f>IFERROR(INT(TRIM(SUBSTITUTE(VLOOKUP($A42&amp;"*",各都道府県の状況!$A:$I,D$3,FALSE), "※5", ""))), "")</f>
        <v>22378</v>
      </c>
      <c r="E42" s="39">
        <f>IFERROR(INT(TRIM(SUBSTITUTE(VLOOKUP($A42&amp;"*",各都道府県の状況!$A:$I,E$3,FALSE), "※5", ""))), "")</f>
        <v>282832</v>
      </c>
      <c r="F42" s="39">
        <f>IFERROR(INT(TRIM(SUBSTITUTE(VLOOKUP($A42&amp;"*",各都道府県の状況!$A:$I,F$3,FALSE), "※5", ""))), "")</f>
        <v>20130</v>
      </c>
      <c r="G42" s="39">
        <f>IFERROR(INT(TRIM(SUBSTITUTE(VLOOKUP($A42&amp;"*",各都道府県の状況!$A:$I,G$3,FALSE), "※5", ""))), "")</f>
        <v>126</v>
      </c>
      <c r="H42" s="39">
        <f>IFERROR(INT(TRIM(SUBSTITUTE(VLOOKUP($A42&amp;"*",各都道府県の状況!$A:$I,H$3,FALSE), "※5", ""))), "")</f>
        <v>2122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44641</v>
      </c>
      <c r="C43" s="29" t="s">
        <v>48</v>
      </c>
      <c r="D43" s="39">
        <f>IFERROR(INT(TRIM(SUBSTITUTE(VLOOKUP($A43&amp;"*",各都道府県の状況!$A:$I,D$3,FALSE), "※5", ""))), "")</f>
        <v>15660</v>
      </c>
      <c r="E43" s="39">
        <f>IFERROR(INT(TRIM(SUBSTITUTE(VLOOKUP($A43&amp;"*",各都道府県の状況!$A:$I,E$3,FALSE), "※5", ""))), "")</f>
        <v>206016</v>
      </c>
      <c r="F43" s="39">
        <f>IFERROR(INT(TRIM(SUBSTITUTE(VLOOKUP($A43&amp;"*",各都道府県の状況!$A:$I,F$3,FALSE), "※5", ""))), "")</f>
        <v>14155</v>
      </c>
      <c r="G43" s="39">
        <f>IFERROR(INT(TRIM(SUBSTITUTE(VLOOKUP($A43&amp;"*",各都道府県の状況!$A:$I,G$3,FALSE), "※5", ""))), "")</f>
        <v>97</v>
      </c>
      <c r="H43" s="39">
        <f>IFERROR(INT(TRIM(SUBSTITUTE(VLOOKUP($A43&amp;"*",各都道府県の状況!$A:$I,H$3,FALSE), "※5", ""))), "")</f>
        <v>1408</v>
      </c>
      <c r="I43" s="39">
        <f>IFERROR(INT(TRIM(SUBSTITUTE(VLOOKUP($A43&amp;"*",各都道府県の状況!$A:$I,I$3,FALSE), "※5", ""))), "")</f>
        <v>3</v>
      </c>
    </row>
    <row r="44" spans="1:9">
      <c r="A44" s="12" t="s">
        <v>220</v>
      </c>
      <c r="B44" s="13">
        <f t="shared" si="0"/>
        <v>44641</v>
      </c>
      <c r="C44" s="29" t="s">
        <v>49</v>
      </c>
      <c r="D44" s="39">
        <f>IFERROR(INT(TRIM(SUBSTITUTE(VLOOKUP($A44&amp;"*",各都道府県の状況!$A:$I,D$3,FALSE), "※5", ""))), "")</f>
        <v>282574</v>
      </c>
      <c r="E44" s="39">
        <f>IFERROR(INT(TRIM(SUBSTITUTE(VLOOKUP($A44&amp;"*",各都道府県の状況!$A:$I,E$3,FALSE), "※5", ""))), "")</f>
        <v>2167155</v>
      </c>
      <c r="F44" s="39">
        <f>IFERROR(INT(TRIM(SUBSTITUTE(VLOOKUP($A44&amp;"*",各都道府県の状況!$A:$I,F$3,FALSE), "※5", ""))), "")</f>
        <v>248899</v>
      </c>
      <c r="G44" s="39">
        <f>IFERROR(INT(TRIM(SUBSTITUTE(VLOOKUP($A44&amp;"*",各都道府県の状況!$A:$I,G$3,FALSE), "※5", ""))), "")</f>
        <v>1094</v>
      </c>
      <c r="H44" s="39">
        <f>IFERROR(INT(TRIM(SUBSTITUTE(VLOOKUP($A44&amp;"*",各都道府県の状況!$A:$I,H$3,FALSE), "※5", ""))), "")</f>
        <v>27438</v>
      </c>
      <c r="I44" s="39">
        <f>IFERROR(INT(TRIM(SUBSTITUTE(VLOOKUP($A44&amp;"*",各都道府県の状況!$A:$I,I$3,FALSE), "※5", ""))), "")</f>
        <v>12</v>
      </c>
    </row>
    <row r="45" spans="1:9">
      <c r="A45" s="12" t="s">
        <v>221</v>
      </c>
      <c r="B45" s="13">
        <f t="shared" si="0"/>
        <v>44641</v>
      </c>
      <c r="C45" s="29" t="s">
        <v>50</v>
      </c>
      <c r="D45" s="39">
        <f>IFERROR(INT(TRIM(SUBSTITUTE(VLOOKUP($A45&amp;"*",各都道府県の状況!$A:$I,D$3,FALSE), "※5", ""))), "")</f>
        <v>29184</v>
      </c>
      <c r="E45" s="39">
        <f>IFERROR(INT(TRIM(SUBSTITUTE(VLOOKUP($A45&amp;"*",各都道府県の状況!$A:$I,E$3,FALSE), "※5", ""))), "")</f>
        <v>207984</v>
      </c>
      <c r="F45" s="39">
        <f>IFERROR(INT(TRIM(SUBSTITUTE(VLOOKUP($A45&amp;"*",各都道府県の状況!$A:$I,F$3,FALSE), "※5", ""))), "")</f>
        <v>24743</v>
      </c>
      <c r="G45" s="39">
        <f>IFERROR(INT(TRIM(SUBSTITUTE(VLOOKUP($A45&amp;"*",各都道府県の状況!$A:$I,G$3,FALSE), "※5", ""))), "")</f>
        <v>77</v>
      </c>
      <c r="H45" s="39">
        <f>IFERROR(INT(TRIM(SUBSTITUTE(VLOOKUP($A45&amp;"*",各都道府県の状況!$A:$I,H$3,FALSE), "※5", ""))), "")</f>
        <v>2277</v>
      </c>
      <c r="I45" s="39">
        <f>IFERROR(INT(TRIM(SUBSTITUTE(VLOOKUP($A45&amp;"*",各都道府県の状況!$A:$I,I$3,FALSE), "※5", ""))), "")</f>
        <v>1</v>
      </c>
    </row>
    <row r="46" spans="1:9" ht="21" customHeight="1">
      <c r="A46" s="12" t="s">
        <v>222</v>
      </c>
      <c r="B46" s="13">
        <f t="shared" si="0"/>
        <v>44641</v>
      </c>
      <c r="C46" s="29" t="s">
        <v>51</v>
      </c>
      <c r="D46" s="39">
        <f>IFERROR(INT(TRIM(SUBSTITUTE(VLOOKUP($A46&amp;"*",各都道府県の状況!$A:$I,D$3,FALSE), "※5", ""))), "")</f>
        <v>30678</v>
      </c>
      <c r="E46" s="39">
        <f>IFERROR(INT(TRIM(SUBSTITUTE(VLOOKUP($A46&amp;"*",各都道府県の状況!$A:$I,E$3,FALSE), "※5", ""))), "")</f>
        <v>297432</v>
      </c>
      <c r="F46" s="39">
        <f>IFERROR(INT(TRIM(SUBSTITUTE(VLOOKUP($A46&amp;"*",各都道府県の状況!$A:$I,F$3,FALSE), "※5", ""))), "")</f>
        <v>29274</v>
      </c>
      <c r="G46" s="39">
        <f>IFERROR(INT(TRIM(SUBSTITUTE(VLOOKUP($A46&amp;"*",各都道府県の状況!$A:$I,G$3,FALSE), "※5", ""))), "")</f>
        <v>116</v>
      </c>
      <c r="H46" s="39">
        <f>IFERROR(INT(TRIM(SUBSTITUTE(VLOOKUP($A46&amp;"*",各都道府県の状況!$A:$I,H$3,FALSE), "※5", ""))), "")</f>
        <v>2677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44641</v>
      </c>
      <c r="C47" s="29" t="s">
        <v>52</v>
      </c>
      <c r="D47" s="39">
        <f>IFERROR(INT(TRIM(SUBSTITUTE(VLOOKUP($A47&amp;"*",各都道府県の状況!$A:$I,D$3,FALSE), "※5", ""))), "")</f>
        <v>60460</v>
      </c>
      <c r="E47" s="39">
        <f>IFERROR(INT(TRIM(SUBSTITUTE(VLOOKUP($A47&amp;"*",各都道府県の状況!$A:$I,E$3,FALSE), "※5", ""))), "")</f>
        <v>221507</v>
      </c>
      <c r="F47" s="39">
        <f>IFERROR(INT(TRIM(SUBSTITUTE(VLOOKUP($A47&amp;"*",各都道府県の状況!$A:$I,F$3,FALSE), "※5", ""))), "")</f>
        <v>54801</v>
      </c>
      <c r="G47" s="39">
        <f>IFERROR(INT(TRIM(SUBSTITUTE(VLOOKUP($A47&amp;"*",各都道府県の状況!$A:$I,G$3,FALSE), "※5", ""))), "")</f>
        <v>266</v>
      </c>
      <c r="H47" s="39">
        <f>IFERROR(INT(TRIM(SUBSTITUTE(VLOOKUP($A47&amp;"*",各都道府県の状況!$A:$I,H$3,FALSE), "※5", ""))), "")</f>
        <v>5393</v>
      </c>
      <c r="I47" s="39">
        <f>IFERROR(INT(TRIM(SUBSTITUTE(VLOOKUP($A47&amp;"*",各都道府県の状況!$A:$I,I$3,FALSE), "※5", ""))), "")</f>
        <v>9</v>
      </c>
    </row>
    <row r="48" spans="1:9">
      <c r="A48" s="12" t="s">
        <v>224</v>
      </c>
      <c r="B48" s="13">
        <f t="shared" si="0"/>
        <v>44641</v>
      </c>
      <c r="C48" s="29" t="s">
        <v>53</v>
      </c>
      <c r="D48" s="39">
        <f>IFERROR(INT(TRIM(SUBSTITUTE(VLOOKUP($A48&amp;"*",各都道府県の状況!$A:$I,D$3,FALSE), "※5", ""))), "")</f>
        <v>29293</v>
      </c>
      <c r="E48" s="39">
        <f>IFERROR(INT(TRIM(SUBSTITUTE(VLOOKUP($A48&amp;"*",各都道府県の状況!$A:$I,E$3,FALSE), "※5", ""))), "")</f>
        <v>461550</v>
      </c>
      <c r="F48" s="39">
        <f>IFERROR(INT(TRIM(SUBSTITUTE(VLOOKUP($A48&amp;"*",各都道府県の状況!$A:$I,F$3,FALSE), "※5", ""))), "")</f>
        <v>27509</v>
      </c>
      <c r="G48" s="39">
        <f>IFERROR(INT(TRIM(SUBSTITUTE(VLOOKUP($A48&amp;"*",各都道府県の状況!$A:$I,G$3,FALSE), "※5", ""))), "")</f>
        <v>126</v>
      </c>
      <c r="H48" s="39">
        <f>IFERROR(INT(TRIM(SUBSTITUTE(VLOOKUP($A48&amp;"*",各都道府県の状況!$A:$I,H$3,FALSE), "※5", ""))), "")</f>
        <v>1658</v>
      </c>
      <c r="I48" s="39">
        <f>IFERROR(INT(TRIM(SUBSTITUTE(VLOOKUP($A48&amp;"*",各都道府県の状況!$A:$I,I$3,FALSE), "※5", ""))), "")</f>
        <v>3</v>
      </c>
    </row>
    <row r="49" spans="1:9">
      <c r="A49" s="12" t="s">
        <v>225</v>
      </c>
      <c r="B49" s="13">
        <f t="shared" si="0"/>
        <v>44641</v>
      </c>
      <c r="C49" s="29" t="s">
        <v>54</v>
      </c>
      <c r="D49" s="39">
        <f>IFERROR(INT(TRIM(SUBSTITUTE(VLOOKUP($A49&amp;"*",各都道府県の状況!$A:$I,D$3,FALSE), "※5", ""))), "")</f>
        <v>23154</v>
      </c>
      <c r="E49" s="39">
        <f>IFERROR(INT(TRIM(SUBSTITUTE(VLOOKUP($A49&amp;"*",各都道府県の状況!$A:$I,E$3,FALSE), "※5", ""))), "")</f>
        <v>145944</v>
      </c>
      <c r="F49" s="39">
        <f>IFERROR(INT(TRIM(SUBSTITUTE(VLOOKUP($A49&amp;"*",各都道府県の状況!$A:$I,F$3,FALSE), "※5", ""))), "")</f>
        <v>20997</v>
      </c>
      <c r="G49" s="39">
        <f>IFERROR(INT(TRIM(SUBSTITUTE(VLOOKUP($A49&amp;"*",各都道府県の状況!$A:$I,G$3,FALSE), "※5", ""))), "")</f>
        <v>115</v>
      </c>
      <c r="H49" s="39">
        <f>IFERROR(INT(TRIM(SUBSTITUTE(VLOOKUP($A49&amp;"*",各都道府県の状況!$A:$I,H$3,FALSE), "※5", ""))), "")</f>
        <v>2118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44641</v>
      </c>
      <c r="C50" s="29" t="s">
        <v>55</v>
      </c>
      <c r="D50" s="39">
        <f>IFERROR(INT(TRIM(SUBSTITUTE(VLOOKUP($A50&amp;"*",各都道府県の状況!$A:$I,D$3,FALSE), "※5", ""))), "")</f>
        <v>38590</v>
      </c>
      <c r="E50" s="39">
        <f>IFERROR(INT(TRIM(SUBSTITUTE(VLOOKUP($A50&amp;"*",各都道府県の状況!$A:$I,E$3,FALSE), "※5", ""))), "")</f>
        <v>291656</v>
      </c>
      <c r="F50" s="39">
        <f>IFERROR(INT(TRIM(SUBSTITUTE(VLOOKUP($A50&amp;"*",各都道府県の状況!$A:$I,F$3,FALSE), "※5", ""))), "")</f>
        <v>35408</v>
      </c>
      <c r="G50" s="39">
        <f>IFERROR(INT(TRIM(SUBSTITUTE(VLOOKUP($A50&amp;"*",各都道府県の状況!$A:$I,G$3,FALSE), "※5", ""))), "")</f>
        <v>161</v>
      </c>
      <c r="H50" s="39">
        <f>IFERROR(INT(TRIM(SUBSTITUTE(VLOOKUP($A50&amp;"*",各都道府県の状況!$A:$I,H$3,FALSE), "※5", ""))), "")</f>
        <v>2803</v>
      </c>
      <c r="I50" s="39">
        <f>IFERROR(INT(TRIM(SUBSTITUTE(VLOOKUP($A50&amp;"*",各都道府県の状況!$A:$I,I$3,FALSE), "※5", ""))), "")</f>
        <v>3</v>
      </c>
    </row>
    <row r="51" spans="1:9">
      <c r="A51" s="12" t="s">
        <v>227</v>
      </c>
      <c r="B51" s="13">
        <f t="shared" si="0"/>
        <v>44641</v>
      </c>
      <c r="C51" s="29" t="s">
        <v>56</v>
      </c>
      <c r="D51" s="39">
        <f>IFERROR(INT(TRIM(SUBSTITUTE(VLOOKUP($A51&amp;"*",各都道府県の状況!$A:$I,D$3,FALSE), "※5", ""))), "")</f>
        <v>114081</v>
      </c>
      <c r="E51" s="39">
        <f>IFERROR(INT(TRIM(SUBSTITUTE(VLOOKUP($A51&amp;"*",各都道府県の状況!$A:$I,E$3,FALSE), "※5", ""))), "")</f>
        <v>637281</v>
      </c>
      <c r="F51" s="39">
        <f>IFERROR(INT(TRIM(SUBSTITUTE(VLOOKUP($A51&amp;"*",各都道府県の状況!$A:$I,F$3,FALSE), "※5", ""))), "")</f>
        <v>108598</v>
      </c>
      <c r="G51" s="39">
        <f>IFERROR(INT(TRIM(SUBSTITUTE(VLOOKUP($A51&amp;"*",各都道府県の状況!$A:$I,G$3,FALSE), "※5", ""))), "")</f>
        <v>437</v>
      </c>
      <c r="H51" s="39">
        <f>IFERROR(INT(TRIM(SUBSTITUTE(VLOOKUP($A51&amp;"*",各都道府県の状況!$A:$I,H$3,FALSE), "※5", ""))), "")</f>
        <v>5048</v>
      </c>
      <c r="I51" s="39">
        <f>IFERROR(INT(TRIM(SUBSTITUTE(VLOOKUP($A51&amp;"*",各都道府県の状況!$A:$I,I$3,FALSE), "※5", ""))), "")</f>
        <v>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1006" activePane="bottomLeft" state="frozen"/>
      <selection pane="bottomLeft" activeCell="D1041" sqref="A6:D1041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73" t="s">
        <v>291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</row>
    <row r="2" spans="1:19" ht="17.7">
      <c r="A2" s="145" t="s">
        <v>314</v>
      </c>
      <c r="B2" s="145"/>
      <c r="C2" s="145"/>
      <c r="E2" s="175" t="s">
        <v>339</v>
      </c>
      <c r="F2" s="175"/>
      <c r="G2" s="175"/>
      <c r="H2" s="175"/>
      <c r="I2" s="175"/>
      <c r="J2" s="175"/>
      <c r="K2" s="175"/>
      <c r="L2" s="175"/>
      <c r="M2" s="175"/>
      <c r="N2" s="175"/>
      <c r="O2" s="145" t="s">
        <v>343</v>
      </c>
      <c r="P2" s="145"/>
      <c r="Q2" s="145"/>
      <c r="R2" s="145"/>
      <c r="S2" s="145"/>
    </row>
    <row r="3" spans="1:19" ht="17.7">
      <c r="A3" s="83"/>
      <c r="E3" s="172" t="s">
        <v>342</v>
      </c>
      <c r="F3" s="172"/>
      <c r="G3" s="172"/>
      <c r="H3" s="172"/>
      <c r="I3" s="172"/>
      <c r="J3" s="172"/>
      <c r="K3" s="174" t="s">
        <v>341</v>
      </c>
      <c r="L3" s="174"/>
      <c r="M3" s="174"/>
      <c r="N3" s="174"/>
      <c r="O3" s="174" t="s">
        <v>337</v>
      </c>
      <c r="P3" s="174"/>
      <c r="Q3" s="145" t="s">
        <v>340</v>
      </c>
      <c r="R3" s="145"/>
      <c r="S3" s="83" t="s">
        <v>357</v>
      </c>
    </row>
    <row r="4" spans="1:19">
      <c r="A4" s="145"/>
      <c r="B4" s="145"/>
      <c r="C4" s="145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358</v>
      </c>
    </row>
    <row r="5" spans="1:19">
      <c r="A5" s="83"/>
      <c r="E5" s="67"/>
      <c r="F5" s="84"/>
      <c r="G5" s="176" t="s">
        <v>281</v>
      </c>
      <c r="H5" s="176"/>
      <c r="I5" s="176" t="s">
        <v>311</v>
      </c>
      <c r="J5" s="176"/>
      <c r="K5" s="176" t="s">
        <v>281</v>
      </c>
      <c r="L5" s="176"/>
      <c r="M5" s="176" t="s">
        <v>311</v>
      </c>
      <c r="N5" s="176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357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359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31538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4688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4688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4688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18200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4304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4304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4304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14847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5278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5278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5278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25447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8810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8810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8810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40357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10661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10661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10661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7656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7656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7656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7656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8382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8382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8382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8382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95276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30551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30551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30551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145923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47301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47301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47301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182461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56273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56273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56273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182828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54194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54194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54194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198807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50818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50818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50818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35148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35148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35148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35148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25463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25463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25463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25463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276908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55231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55231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55231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245744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73675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73675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73675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273943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79938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79938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79938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20179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20179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20179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20179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288059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60392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60392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60392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40149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40149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40149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40149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27297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27297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27297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27297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7445</v>
      </c>
      <c r="C70" s="109">
        <f>IF(COUNTIF($A$7:$A70, $A70)&gt;1, 0, IF($E70="", "", I70+J70+M70+N70+P70-R70))</f>
        <v>790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7445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790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7445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790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7445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790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8511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8511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8511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8511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9861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9861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9861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9861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316538</v>
      </c>
      <c r="C79" s="109">
        <f>IF(COUNTIF($A$7:$A79, $A79)&gt;1, 0, IF($E79="", "", I79+J79+M79+N79+P79-R79))</f>
        <v>72029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47560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9093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47560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9093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47560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9093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147537</v>
      </c>
      <c r="C82" s="109">
        <f>IF(COUNTIF($A$7:$A82, $A82)&gt;1, 0, IF($E82="", "", I82+J82+M82+N82+P82-R82))</f>
        <v>54730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50372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11551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50372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11551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50372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11551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62893</v>
      </c>
      <c r="C85" s="109">
        <f>IF(COUNTIF($A$7:$A85, $A85)&gt;1, 0, IF($E85="", "", I85+J85+M85+N85+P85-R85))</f>
        <v>7640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62893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7640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62893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7640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62893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7640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75849</v>
      </c>
      <c r="C88" s="109">
        <f>IF(COUNTIF($A$7:$A88, $A88)&gt;1, 0, IF($E88="", "", I88+J88+M88+N88+P88-R88))</f>
        <v>8190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75849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8190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75849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8190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75849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8190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260871</v>
      </c>
      <c r="C91" s="109">
        <f>IF(COUNTIF($A$7:$A91, $A91)&gt;1, 0, IF($E91="", "", I91+J91+M91+N91+P91-R91))</f>
        <v>96612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105616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28363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105616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28363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105616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28363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223277</v>
      </c>
      <c r="C94" s="109">
        <f>IF(COUNTIF($A$7:$A94, $A94)&gt;1, 0, IF($E94="", "", I94+J94+M94+N94+P94-R94))</f>
        <v>122847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132990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44396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132990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44396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132990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44396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245940</v>
      </c>
      <c r="C97" s="109">
        <f>IF(COUNTIF($A$7:$A97, $A97)&gt;1, 0, IF($E97="", "", I97+J97+M97+N97+P97-R97))</f>
        <v>151525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162981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52764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162981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52764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162981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52764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253101</v>
      </c>
      <c r="C100" s="109">
        <f>IF(COUNTIF($A$7:$A100, $A100)&gt;1, 0, IF($E100="", "", I100+J100+M100+N100+P100-R100))</f>
        <v>177151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159672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51441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159672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51441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159672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51441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235694</v>
      </c>
      <c r="C103" s="109">
        <f>IF(COUNTIF($A$7:$A103, $A103)&gt;1, 0, IF($E103="", "", I103+J103+M103+N103+P103-R103))</f>
        <v>193403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136201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50018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136201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50018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136201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50018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139591</v>
      </c>
      <c r="C106" s="109">
        <f>IF(COUNTIF($A$7:$A106, $A106)&gt;1, 0, IF($E106="", "", I106+J106+M106+N106+P106-R106))</f>
        <v>34652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139591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34652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139591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34652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139591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34652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190189</v>
      </c>
      <c r="C109" s="109">
        <f>IF(COUNTIF($A$7:$A109, $A109)&gt;1, 0, IF($E109="", "", I109+J109+M109+N109+P109-R109))</f>
        <v>24182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190189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24182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190189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24182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190189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24182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345333</v>
      </c>
      <c r="C112" s="109">
        <f>IF(COUNTIF($A$7:$A112, $A112)&gt;1, 0, IF($E112="", "", I112+J112+M112+N112+P112-R112))</f>
        <v>267268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211490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51545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211490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51545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211490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51545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352139</v>
      </c>
      <c r="C115" s="109">
        <f>IF(COUNTIF($A$7:$A115, $A115)&gt;1, 0, IF($E115="", "", I115+J115+M115+N115+P115-R115))</f>
        <v>223003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257562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67336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257562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67336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257562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67336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400954</v>
      </c>
      <c r="C118" s="109">
        <f>IF(COUNTIF($A$7:$A118, $A118)&gt;1, 0, IF($E118="", "", I118+J118+M118+N118+P118-R118))</f>
        <v>250742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312791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71039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312791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71039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312791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71039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408029</v>
      </c>
      <c r="C121" s="109">
        <f>IF(COUNTIF($A$7:$A121, $A121)&gt;1, 0, IF($E121="", "", I121+J121+M121+N121+P121-R121))</f>
        <v>137058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326607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27947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326607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27947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326607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27947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384204</v>
      </c>
      <c r="C124" s="109">
        <f>IF(COUNTIF($A$7:$A124, $A124)&gt;1, 0, IF($E124="", "", I124+J124+M124+N124+P124-R124))</f>
        <v>208973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284286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59870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284286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59870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284286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59870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287968</v>
      </c>
      <c r="C127" s="109">
        <f>IF(COUNTIF($A$7:$A127, $A127)&gt;1, 0, IF($E127="", "", I127+J127+M127+N127+P127-R127))</f>
        <v>42480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287968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42480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287968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42480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287968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42480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327473</v>
      </c>
      <c r="C130" s="109">
        <f>IF(COUNTIF($A$7:$A130, $A130)&gt;1, 0, IF($E130="", "", I130+J130+M130+N130+P130-R130))</f>
        <v>28010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327473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28010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327473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28010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327473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28010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590828</v>
      </c>
      <c r="C133" s="109">
        <f>IF(COUNTIF($A$7:$A133, $A133)&gt;1, 0, IF($E133="", "", I133+J133+M133+N133+P133-R133))</f>
        <v>204089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443974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10260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443974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10260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443974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10260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612663</v>
      </c>
      <c r="C136" s="109">
        <f>IF(COUNTIF($A$7:$A136, $A136)&gt;1, 0, IF($E136="", "", I136+J136+M136+N136+P136-R136))</f>
        <v>63026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515672</v>
      </c>
      <c r="L136" s="92">
        <f>IFERROR(VLOOKUP($E136, V一般接種!$A:$G, L$4, FALSE), 0)</f>
        <v>9401</v>
      </c>
      <c r="M136" s="92">
        <f>IFERROR(VLOOKUP($E136, V一般接種!$A:$G, M$4, FALSE), 0)</f>
        <v>0</v>
      </c>
      <c r="N136" s="93">
        <f>IFERROR(VLOOKUP($E136, V一般接種!$A:$G, N$4, FALSE), 0)</f>
        <v>10964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515672</v>
      </c>
      <c r="L137" s="92">
        <f>IFERROR(VLOOKUP($E137, V一般接種!$A:$G, L$4, FALSE), 0)</f>
        <v>9401</v>
      </c>
      <c r="M137" s="92">
        <f>IFERROR(VLOOKUP($E137, V一般接種!$A:$G, M$4, FALSE), 0)</f>
        <v>0</v>
      </c>
      <c r="N137" s="93">
        <f>IFERROR(VLOOKUP($E137, V一般接種!$A:$G, N$4, FALSE), 0)</f>
        <v>10964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515672</v>
      </c>
      <c r="L138" s="92">
        <f>IFERROR(VLOOKUP($E138, V一般接種!$A:$G, L$4, FALSE), 0)</f>
        <v>9401</v>
      </c>
      <c r="M138" s="92">
        <f>IFERROR(VLOOKUP($E138, V一般接種!$A:$G, M$4, FALSE), 0)</f>
        <v>0</v>
      </c>
      <c r="N138" s="93">
        <f>IFERROR(VLOOKUP($E138, V一般接種!$A:$G, N$4, FALSE), 0)</f>
        <v>10964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674948</v>
      </c>
      <c r="C139" s="109">
        <f>IF(COUNTIF($A$7:$A139, $A139)&gt;1, 0, IF($E139="", "", I139+J139+M139+N139+P139-R139))</f>
        <v>61797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570283</v>
      </c>
      <c r="L139" s="92">
        <f>IFERROR(VLOOKUP($E139, V一般接種!$A:$G, L$4, FALSE), 0)</f>
        <v>11250</v>
      </c>
      <c r="M139" s="92">
        <f>IFERROR(VLOOKUP($E139, V一般接種!$A:$G, M$4, FALSE), 0)</f>
        <v>0</v>
      </c>
      <c r="N139" s="93">
        <f>IFERROR(VLOOKUP($E139, V一般接種!$A:$G, N$4, FALSE), 0)</f>
        <v>12623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570283</v>
      </c>
      <c r="L140" s="92">
        <f>IFERROR(VLOOKUP($E140, V一般接種!$A:$G, L$4, FALSE), 0)</f>
        <v>11250</v>
      </c>
      <c r="M140" s="92">
        <f>IFERROR(VLOOKUP($E140, V一般接種!$A:$G, M$4, FALSE), 0)</f>
        <v>0</v>
      </c>
      <c r="N140" s="93">
        <f>IFERROR(VLOOKUP($E140, V一般接種!$A:$G, N$4, FALSE), 0)</f>
        <v>12623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570283</v>
      </c>
      <c r="L141" s="92">
        <f>IFERROR(VLOOKUP($E141, V一般接種!$A:$G, L$4, FALSE), 0)</f>
        <v>11250</v>
      </c>
      <c r="M141" s="92">
        <f>IFERROR(VLOOKUP($E141, V一般接種!$A:$G, M$4, FALSE), 0)</f>
        <v>0</v>
      </c>
      <c r="N141" s="93">
        <f>IFERROR(VLOOKUP($E141, V一般接種!$A:$G, N$4, FALSE), 0)</f>
        <v>12623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647106</v>
      </c>
      <c r="C142" s="109">
        <f>IF(COUNTIF($A$7:$A142, $A142)&gt;1, 0, IF($E142="", "", I142+J142+M142+N142+P142-R142))</f>
        <v>105992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550660</v>
      </c>
      <c r="L142" s="92">
        <f>IFERROR(VLOOKUP($E142, V一般接種!$A:$G, L$4, FALSE), 0)</f>
        <v>12189</v>
      </c>
      <c r="M142" s="92">
        <f>IFERROR(VLOOKUP($E142, V一般接種!$A:$G, M$4, FALSE), 0)</f>
        <v>0</v>
      </c>
      <c r="N142" s="93">
        <f>IFERROR(VLOOKUP($E142, V一般接種!$A:$G, N$4, FALSE), 0)</f>
        <v>45100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550660</v>
      </c>
      <c r="L143" s="92">
        <f>IFERROR(VLOOKUP($E143, V一般接種!$A:$G, L$4, FALSE), 0)</f>
        <v>12189</v>
      </c>
      <c r="M143" s="92">
        <f>IFERROR(VLOOKUP($E143, V一般接種!$A:$G, M$4, FALSE), 0)</f>
        <v>0</v>
      </c>
      <c r="N143" s="93">
        <f>IFERROR(VLOOKUP($E143, V一般接種!$A:$G, N$4, FALSE), 0)</f>
        <v>45100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550660</v>
      </c>
      <c r="L144" s="92">
        <f>IFERROR(VLOOKUP($E144, V一般接種!$A:$G, L$4, FALSE), 0)</f>
        <v>12189</v>
      </c>
      <c r="M144" s="92">
        <f>IFERROR(VLOOKUP($E144, V一般接種!$A:$G, M$4, FALSE), 0)</f>
        <v>0</v>
      </c>
      <c r="N144" s="93">
        <f>IFERROR(VLOOKUP($E144, V一般接種!$A:$G, N$4, FALSE), 0)</f>
        <v>45100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624892</v>
      </c>
      <c r="C145" s="109">
        <f>IF(COUNTIF($A$7:$A145, $A145)&gt;1, 0, IF($E145="", "", I145+J145+M145+N145+P145-R145))</f>
        <v>124741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523266</v>
      </c>
      <c r="L145" s="92">
        <f>IFERROR(VLOOKUP($E145, V一般接種!$A:$G, L$4, FALSE), 0)</f>
        <v>13885</v>
      </c>
      <c r="M145" s="92">
        <f>IFERROR(VLOOKUP($E145, V一般接種!$A:$G, M$4, FALSE), 0)</f>
        <v>0</v>
      </c>
      <c r="N145" s="93">
        <f>IFERROR(VLOOKUP($E145, V一般接種!$A:$G, N$4, FALSE), 0)</f>
        <v>47966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523266</v>
      </c>
      <c r="L146" s="92">
        <f>IFERROR(VLOOKUP($E146, V一般接種!$A:$G, L$4, FALSE), 0)</f>
        <v>13885</v>
      </c>
      <c r="M146" s="92">
        <f>IFERROR(VLOOKUP($E146, V一般接種!$A:$G, M$4, FALSE), 0)</f>
        <v>0</v>
      </c>
      <c r="N146" s="93">
        <f>IFERROR(VLOOKUP($E146, V一般接種!$A:$G, N$4, FALSE), 0)</f>
        <v>47966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523266</v>
      </c>
      <c r="L147" s="92">
        <f>IFERROR(VLOOKUP($E147, V一般接種!$A:$G, L$4, FALSE), 0)</f>
        <v>13885</v>
      </c>
      <c r="M147" s="92">
        <f>IFERROR(VLOOKUP($E147, V一般接種!$A:$G, M$4, FALSE), 0)</f>
        <v>0</v>
      </c>
      <c r="N147" s="93">
        <f>IFERROR(VLOOKUP($E147, V一般接種!$A:$G, N$4, FALSE), 0)</f>
        <v>47966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478738</v>
      </c>
      <c r="C148" s="109">
        <f>IF(COUNTIF($A$7:$A148, $A148)&gt;1, 0, IF($E148="", "", I148+J148+M148+N148+P148-R148))</f>
        <v>59814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463570</v>
      </c>
      <c r="L148" s="92">
        <f>IFERROR(VLOOKUP($E148, V一般接種!$A:$G, L$4, FALSE), 0)</f>
        <v>15168</v>
      </c>
      <c r="M148" s="92">
        <f>IFERROR(VLOOKUP($E148, V一般接種!$A:$G, M$4, FALSE), 0)</f>
        <v>0</v>
      </c>
      <c r="N148" s="93">
        <f>IFERROR(VLOOKUP($E148, V一般接種!$A:$G, N$4, FALSE), 0)</f>
        <v>59814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463570</v>
      </c>
      <c r="L149" s="92">
        <f>IFERROR(VLOOKUP($E149, V一般接種!$A:$G, L$4, FALSE), 0)</f>
        <v>15168</v>
      </c>
      <c r="M149" s="92">
        <f>IFERROR(VLOOKUP($E149, V一般接種!$A:$G, M$4, FALSE), 0)</f>
        <v>0</v>
      </c>
      <c r="N149" s="93">
        <f>IFERROR(VLOOKUP($E149, V一般接種!$A:$G, N$4, FALSE), 0)</f>
        <v>59814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463570</v>
      </c>
      <c r="L150" s="92">
        <f>IFERROR(VLOOKUP($E150, V一般接種!$A:$G, L$4, FALSE), 0)</f>
        <v>15168</v>
      </c>
      <c r="M150" s="92">
        <f>IFERROR(VLOOKUP($E150, V一般接種!$A:$G, M$4, FALSE), 0)</f>
        <v>0</v>
      </c>
      <c r="N150" s="93">
        <f>IFERROR(VLOOKUP($E150, V一般接種!$A:$G, N$4, FALSE), 0)</f>
        <v>59814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465235</v>
      </c>
      <c r="C151" s="109">
        <f>IF(COUNTIF($A$7:$A151, $A151)&gt;1, 0, IF($E151="", "", I151+J151+M151+N151+P151-R151))</f>
        <v>67764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449526</v>
      </c>
      <c r="L151" s="92">
        <f>IFERROR(VLOOKUP($E151, V一般接種!$A:$G, L$4, FALSE), 0)</f>
        <v>15709</v>
      </c>
      <c r="M151" s="92">
        <f>IFERROR(VLOOKUP($E151, V一般接種!$A:$G, M$4, FALSE), 0)</f>
        <v>0</v>
      </c>
      <c r="N151" s="93">
        <f>IFERROR(VLOOKUP($E151, V一般接種!$A:$G, N$4, FALSE), 0)</f>
        <v>67764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449526</v>
      </c>
      <c r="L152" s="92">
        <f>IFERROR(VLOOKUP($E152, V一般接種!$A:$G, L$4, FALSE), 0)</f>
        <v>15709</v>
      </c>
      <c r="M152" s="92">
        <f>IFERROR(VLOOKUP($E152, V一般接種!$A:$G, M$4, FALSE), 0)</f>
        <v>0</v>
      </c>
      <c r="N152" s="93">
        <f>IFERROR(VLOOKUP($E152, V一般接種!$A:$G, N$4, FALSE), 0)</f>
        <v>67764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449526</v>
      </c>
      <c r="L153" s="92">
        <f>IFERROR(VLOOKUP($E153, V一般接種!$A:$G, L$4, FALSE), 0)</f>
        <v>15709</v>
      </c>
      <c r="M153" s="92">
        <f>IFERROR(VLOOKUP($E153, V一般接種!$A:$G, M$4, FALSE), 0)</f>
        <v>0</v>
      </c>
      <c r="N153" s="93">
        <f>IFERROR(VLOOKUP($E153, V一般接種!$A:$G, N$4, FALSE), 0)</f>
        <v>67764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670437</v>
      </c>
      <c r="C154" s="109">
        <f>IF(COUNTIF($A$7:$A154, $A154)&gt;1, 0, IF($E154="", "", I154+J154+M154+N154+P154-R154))</f>
        <v>236664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520251</v>
      </c>
      <c r="L154" s="92">
        <f>IFERROR(VLOOKUP($E154, V一般接種!$A:$G, L$4, FALSE), 0)</f>
        <v>18181</v>
      </c>
      <c r="M154" s="92">
        <f>IFERROR(VLOOKUP($E154, V一般接種!$A:$G, M$4, FALSE), 0)</f>
        <v>0</v>
      </c>
      <c r="N154" s="93">
        <f>IFERROR(VLOOKUP($E154, V一般接種!$A:$G, N$4, FALSE), 0)</f>
        <v>95414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520251</v>
      </c>
      <c r="L155" s="92">
        <f>IFERROR(VLOOKUP($E155, V一般接種!$A:$G, L$4, FALSE), 0)</f>
        <v>18181</v>
      </c>
      <c r="M155" s="92">
        <f>IFERROR(VLOOKUP($E155, V一般接種!$A:$G, M$4, FALSE), 0)</f>
        <v>0</v>
      </c>
      <c r="N155" s="93">
        <f>IFERROR(VLOOKUP($E155, V一般接種!$A:$G, N$4, FALSE), 0)</f>
        <v>95414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520251</v>
      </c>
      <c r="L156" s="92">
        <f>IFERROR(VLOOKUP($E156, V一般接種!$A:$G, L$4, FALSE), 0)</f>
        <v>18181</v>
      </c>
      <c r="M156" s="92">
        <f>IFERROR(VLOOKUP($E156, V一般接種!$A:$G, M$4, FALSE), 0)</f>
        <v>0</v>
      </c>
      <c r="N156" s="93">
        <f>IFERROR(VLOOKUP($E156, V一般接種!$A:$G, N$4, FALSE), 0)</f>
        <v>95414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725933</v>
      </c>
      <c r="C157" s="109">
        <f>IF(COUNTIF($A$7:$A157, $A157)&gt;1, 0, IF($E157="", "", I157+J157+M157+N157+P157-R157))</f>
        <v>214542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640112</v>
      </c>
      <c r="L157" s="92">
        <f>IFERROR(VLOOKUP($E157, V一般接種!$A:$G, L$4, FALSE), 0)</f>
        <v>19434</v>
      </c>
      <c r="M157" s="92">
        <f>IFERROR(VLOOKUP($E157, V一般接種!$A:$G, M$4, FALSE), 0)</f>
        <v>0</v>
      </c>
      <c r="N157" s="93">
        <f>IFERROR(VLOOKUP($E157, V一般接種!$A:$G, N$4, FALSE), 0)</f>
        <v>121872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640112</v>
      </c>
      <c r="L158" s="92">
        <f>IFERROR(VLOOKUP($E158, V一般接種!$A:$G, L$4, FALSE), 0)</f>
        <v>19434</v>
      </c>
      <c r="M158" s="92">
        <f>IFERROR(VLOOKUP($E158, V一般接種!$A:$G, M$4, FALSE), 0)</f>
        <v>0</v>
      </c>
      <c r="N158" s="93">
        <f>IFERROR(VLOOKUP($E158, V一般接種!$A:$G, N$4, FALSE), 0)</f>
        <v>121872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640112</v>
      </c>
      <c r="L159" s="92">
        <f>IFERROR(VLOOKUP($E159, V一般接種!$A:$G, L$4, FALSE), 0)</f>
        <v>19434</v>
      </c>
      <c r="M159" s="92">
        <f>IFERROR(VLOOKUP($E159, V一般接種!$A:$G, M$4, FALSE), 0)</f>
        <v>0</v>
      </c>
      <c r="N159" s="93">
        <f>IFERROR(VLOOKUP($E159, V一般接種!$A:$G, N$4, FALSE), 0)</f>
        <v>121872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752692</v>
      </c>
      <c r="C160" s="109">
        <f>IF(COUNTIF($A$7:$A160, $A160)&gt;1, 0, IF($E160="", "", I160+J160+M160+N160+P160-R160))</f>
        <v>236842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661455</v>
      </c>
      <c r="L160" s="92">
        <f>IFERROR(VLOOKUP($E160, V一般接種!$A:$G, L$4, FALSE), 0)</f>
        <v>19781</v>
      </c>
      <c r="M160" s="92">
        <f>IFERROR(VLOOKUP($E160, V一般接種!$A:$G, M$4, FALSE), 0)</f>
        <v>0</v>
      </c>
      <c r="N160" s="93">
        <f>IFERROR(VLOOKUP($E160, V一般接種!$A:$G, N$4, FALSE), 0)</f>
        <v>149172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661455</v>
      </c>
      <c r="L161" s="92">
        <f>IFERROR(VLOOKUP($E161, V一般接種!$A:$G, L$4, FALSE), 0)</f>
        <v>19781</v>
      </c>
      <c r="M161" s="92">
        <f>IFERROR(VLOOKUP($E161, V一般接種!$A:$G, M$4, FALSE), 0)</f>
        <v>0</v>
      </c>
      <c r="N161" s="93">
        <f>IFERROR(VLOOKUP($E161, V一般接種!$A:$G, N$4, FALSE), 0)</f>
        <v>149172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661455</v>
      </c>
      <c r="L162" s="92">
        <f>IFERROR(VLOOKUP($E162, V一般接種!$A:$G, L$4, FALSE), 0)</f>
        <v>19781</v>
      </c>
      <c r="M162" s="92">
        <f>IFERROR(VLOOKUP($E162, V一般接種!$A:$G, M$4, FALSE), 0)</f>
        <v>0</v>
      </c>
      <c r="N162" s="93">
        <f>IFERROR(VLOOKUP($E162, V一般接種!$A:$G, N$4, FALSE), 0)</f>
        <v>149172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745430</v>
      </c>
      <c r="C163" s="109">
        <f>IF(COUNTIF($A$7:$A163, $A163)&gt;1, 0, IF($E163="", "", I163+J163+M163+N163+P163-R163))</f>
        <v>231197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665416</v>
      </c>
      <c r="L163" s="92">
        <f>IFERROR(VLOOKUP($E163, V一般接種!$A:$G, L$4, FALSE), 0)</f>
        <v>20248</v>
      </c>
      <c r="M163" s="92">
        <f>IFERROR(VLOOKUP($E163, V一般接種!$A:$G, M$4, FALSE), 0)</f>
        <v>0</v>
      </c>
      <c r="N163" s="93">
        <f>IFERROR(VLOOKUP($E163, V一般接種!$A:$G, N$4, FALSE), 0)</f>
        <v>147806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665416</v>
      </c>
      <c r="L164" s="92">
        <f>IFERROR(VLOOKUP($E164, V一般接種!$A:$G, L$4, FALSE), 0)</f>
        <v>20248</v>
      </c>
      <c r="M164" s="92">
        <f>IFERROR(VLOOKUP($E164, V一般接種!$A:$G, M$4, FALSE), 0)</f>
        <v>0</v>
      </c>
      <c r="N164" s="93">
        <f>IFERROR(VLOOKUP($E164, V一般接種!$A:$G, N$4, FALSE), 0)</f>
        <v>147806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665416</v>
      </c>
      <c r="L165" s="92">
        <f>IFERROR(VLOOKUP($E165, V一般接種!$A:$G, L$4, FALSE), 0)</f>
        <v>20248</v>
      </c>
      <c r="M165" s="92">
        <f>IFERROR(VLOOKUP($E165, V一般接種!$A:$G, M$4, FALSE), 0)</f>
        <v>0</v>
      </c>
      <c r="N165" s="93">
        <f>IFERROR(VLOOKUP($E165, V一般接種!$A:$G, N$4, FALSE), 0)</f>
        <v>147806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730908</v>
      </c>
      <c r="C166" s="109">
        <f>IF(COUNTIF($A$7:$A166, $A166)&gt;1, 0, IF($E166="", "", I166+J166+M166+N166+P166-R166))</f>
        <v>221156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646932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125516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646932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125516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646932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125516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625961</v>
      </c>
      <c r="C169" s="109">
        <f>IF(COUNTIF($A$7:$A169, $A169)&gt;1, 0, IF($E169="", "", I169+J169+M169+N169+P169-R169))</f>
        <v>130975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605311</v>
      </c>
      <c r="L169" s="92">
        <f>IFERROR(VLOOKUP($E169, V一般接種!$A:$G, L$4, FALSE), 0)</f>
        <v>20650</v>
      </c>
      <c r="M169" s="92">
        <f>IFERROR(VLOOKUP($E169, V一般接種!$A:$G, M$4, FALSE), 0)</f>
        <v>0</v>
      </c>
      <c r="N169" s="93">
        <f>IFERROR(VLOOKUP($E169, V一般接種!$A:$G, N$4, FALSE), 0)</f>
        <v>130975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605311</v>
      </c>
      <c r="L170" s="92">
        <f>IFERROR(VLOOKUP($E170, V一般接種!$A:$G, L$4, FALSE), 0)</f>
        <v>20650</v>
      </c>
      <c r="M170" s="92">
        <f>IFERROR(VLOOKUP($E170, V一般接種!$A:$G, M$4, FALSE), 0)</f>
        <v>0</v>
      </c>
      <c r="N170" s="93">
        <f>IFERROR(VLOOKUP($E170, V一般接種!$A:$G, N$4, FALSE), 0)</f>
        <v>130975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605311</v>
      </c>
      <c r="L171" s="92">
        <f>IFERROR(VLOOKUP($E171, V一般接種!$A:$G, L$4, FALSE), 0)</f>
        <v>20650</v>
      </c>
      <c r="M171" s="92">
        <f>IFERROR(VLOOKUP($E171, V一般接種!$A:$G, M$4, FALSE), 0)</f>
        <v>0</v>
      </c>
      <c r="N171" s="93">
        <f>IFERROR(VLOOKUP($E171, V一般接種!$A:$G, N$4, FALSE), 0)</f>
        <v>130975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570139</v>
      </c>
      <c r="C172" s="109">
        <f>IF(COUNTIF($A$7:$A172, $A172)&gt;1, 0, IF($E172="", "", I172+J172+M172+N172+P172-R172))</f>
        <v>182875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546944</v>
      </c>
      <c r="L172" s="92">
        <f>IFERROR(VLOOKUP($E172, V一般接種!$A:$G, L$4, FALSE), 0)</f>
        <v>23195</v>
      </c>
      <c r="M172" s="92">
        <f>IFERROR(VLOOKUP($E172, V一般接種!$A:$G, M$4, FALSE), 0)</f>
        <v>0</v>
      </c>
      <c r="N172" s="93">
        <f>IFERROR(VLOOKUP($E172, V一般接種!$A:$G, N$4, FALSE), 0)</f>
        <v>182875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546944</v>
      </c>
      <c r="L173" s="92">
        <f>IFERROR(VLOOKUP($E173, V一般接種!$A:$G, L$4, FALSE), 0)</f>
        <v>23195</v>
      </c>
      <c r="M173" s="92">
        <f>IFERROR(VLOOKUP($E173, V一般接種!$A:$G, M$4, FALSE), 0)</f>
        <v>0</v>
      </c>
      <c r="N173" s="93">
        <f>IFERROR(VLOOKUP($E173, V一般接種!$A:$G, N$4, FALSE), 0)</f>
        <v>182875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546944</v>
      </c>
      <c r="L174" s="92">
        <f>IFERROR(VLOOKUP($E174, V一般接種!$A:$G, L$4, FALSE), 0)</f>
        <v>23195</v>
      </c>
      <c r="M174" s="92">
        <f>IFERROR(VLOOKUP($E174, V一般接種!$A:$G, M$4, FALSE), 0)</f>
        <v>0</v>
      </c>
      <c r="N174" s="93">
        <f>IFERROR(VLOOKUP($E174, V一般接種!$A:$G, N$4, FALSE), 0)</f>
        <v>182875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781998</v>
      </c>
      <c r="C175" s="109">
        <f>IF(COUNTIF($A$7:$A175, $A175)&gt;1, 0, IF($E175="", "", I175+J175+M175+N175+P175-R175))</f>
        <v>328373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645796</v>
      </c>
      <c r="L175" s="92">
        <f>IFERROR(VLOOKUP($E175, V一般接種!$A:$G, L$4, FALSE), 0)</f>
        <v>29621</v>
      </c>
      <c r="M175" s="92">
        <f>IFERROR(VLOOKUP($E175, V一般接種!$A:$G, M$4, FALSE), 0)</f>
        <v>0</v>
      </c>
      <c r="N175" s="93">
        <f>IFERROR(VLOOKUP($E175, V一般接種!$A:$G, N$4, FALSE), 0)</f>
        <v>195617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645796</v>
      </c>
      <c r="L176" s="92">
        <f>IFERROR(VLOOKUP($E176, V一般接種!$A:$G, L$4, FALSE), 0)</f>
        <v>29621</v>
      </c>
      <c r="M176" s="92">
        <f>IFERROR(VLOOKUP($E176, V一般接種!$A:$G, M$4, FALSE), 0)</f>
        <v>0</v>
      </c>
      <c r="N176" s="93">
        <f>IFERROR(VLOOKUP($E176, V一般接種!$A:$G, N$4, FALSE), 0)</f>
        <v>195617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645796</v>
      </c>
      <c r="L177" s="92">
        <f>IFERROR(VLOOKUP($E177, V一般接種!$A:$G, L$4, FALSE), 0)</f>
        <v>29621</v>
      </c>
      <c r="M177" s="92">
        <f>IFERROR(VLOOKUP($E177, V一般接種!$A:$G, M$4, FALSE), 0)</f>
        <v>0</v>
      </c>
      <c r="N177" s="93">
        <f>IFERROR(VLOOKUP($E177, V一般接種!$A:$G, N$4, FALSE), 0)</f>
        <v>195617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812109</v>
      </c>
      <c r="C178" s="109">
        <f>IF(COUNTIF($A$7:$A178, $A178)&gt;1, 0, IF($E178="", "", I178+J178+M178+N178+P178-R178))</f>
        <v>328062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706682</v>
      </c>
      <c r="L178" s="92">
        <f>IFERROR(VLOOKUP($E178, V一般接種!$A:$G, L$4, FALSE), 0)</f>
        <v>32748</v>
      </c>
      <c r="M178" s="92">
        <f>IFERROR(VLOOKUP($E178, V一般接種!$A:$G, M$4, FALSE), 0)</f>
        <v>0</v>
      </c>
      <c r="N178" s="93">
        <f>IFERROR(VLOOKUP($E178, V一般接種!$A:$G, N$4, FALSE), 0)</f>
        <v>238819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706682</v>
      </c>
      <c r="L179" s="92">
        <f>IFERROR(VLOOKUP($E179, V一般接種!$A:$G, L$4, FALSE), 0)</f>
        <v>32748</v>
      </c>
      <c r="M179" s="92">
        <f>IFERROR(VLOOKUP($E179, V一般接種!$A:$G, M$4, FALSE), 0)</f>
        <v>0</v>
      </c>
      <c r="N179" s="93">
        <f>IFERROR(VLOOKUP($E179, V一般接種!$A:$G, N$4, FALSE), 0)</f>
        <v>238819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706682</v>
      </c>
      <c r="L180" s="92">
        <f>IFERROR(VLOOKUP($E180, V一般接種!$A:$G, L$4, FALSE), 0)</f>
        <v>32748</v>
      </c>
      <c r="M180" s="92">
        <f>IFERROR(VLOOKUP($E180, V一般接種!$A:$G, M$4, FALSE), 0)</f>
        <v>0</v>
      </c>
      <c r="N180" s="93">
        <f>IFERROR(VLOOKUP($E180, V一般接種!$A:$G, N$4, FALSE), 0)</f>
        <v>238819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794005</v>
      </c>
      <c r="C181" s="109">
        <f>IF(COUNTIF($A$7:$A181, $A181)&gt;1, 0, IF($E181="", "", I181+J181+M181+N181+P181-R181))</f>
        <v>392534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693961</v>
      </c>
      <c r="L181" s="92">
        <f>IFERROR(VLOOKUP($E181, V一般接種!$A:$G, L$4, FALSE), 0)</f>
        <v>31303</v>
      </c>
      <c r="M181" s="92">
        <f>IFERROR(VLOOKUP($E181, V一般接種!$A:$G, M$4, FALSE), 0)</f>
        <v>0</v>
      </c>
      <c r="N181" s="93">
        <f>IFERROR(VLOOKUP($E181, V一般接種!$A:$G, N$4, FALSE), 0)</f>
        <v>293891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693961</v>
      </c>
      <c r="L182" s="92">
        <f>IFERROR(VLOOKUP($E182, V一般接種!$A:$G, L$4, FALSE), 0)</f>
        <v>31303</v>
      </c>
      <c r="M182" s="92">
        <f>IFERROR(VLOOKUP($E182, V一般接種!$A:$G, M$4, FALSE), 0)</f>
        <v>0</v>
      </c>
      <c r="N182" s="93">
        <f>IFERROR(VLOOKUP($E182, V一般接種!$A:$G, N$4, FALSE), 0)</f>
        <v>293891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693961</v>
      </c>
      <c r="L183" s="92">
        <f>IFERROR(VLOOKUP($E183, V一般接種!$A:$G, L$4, FALSE), 0)</f>
        <v>31303</v>
      </c>
      <c r="M183" s="92">
        <f>IFERROR(VLOOKUP($E183, V一般接種!$A:$G, M$4, FALSE), 0)</f>
        <v>0</v>
      </c>
      <c r="N183" s="93">
        <f>IFERROR(VLOOKUP($E183, V一般接種!$A:$G, N$4, FALSE), 0)</f>
        <v>293891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761755</v>
      </c>
      <c r="C184" s="109">
        <f>IF(COUNTIF($A$7:$A184, $A184)&gt;1, 0, IF($E184="", "", I184+J184+M184+N184+P184-R184))</f>
        <v>393508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674119</v>
      </c>
      <c r="L184" s="92">
        <f>IFERROR(VLOOKUP($E184, V一般接種!$A:$G, L$4, FALSE), 0)</f>
        <v>33667</v>
      </c>
      <c r="M184" s="92">
        <f>IFERROR(VLOOKUP($E184, V一般接種!$A:$G, M$4, FALSE), 0)</f>
        <v>0</v>
      </c>
      <c r="N184" s="93">
        <f>IFERROR(VLOOKUP($E184, V一般接種!$A:$G, N$4, FALSE), 0)</f>
        <v>310886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674119</v>
      </c>
      <c r="L185" s="92">
        <f>IFERROR(VLOOKUP($E185, V一般接種!$A:$G, L$4, FALSE), 0)</f>
        <v>33667</v>
      </c>
      <c r="M185" s="92">
        <f>IFERROR(VLOOKUP($E185, V一般接種!$A:$G, M$4, FALSE), 0)</f>
        <v>0</v>
      </c>
      <c r="N185" s="93">
        <f>IFERROR(VLOOKUP($E185, V一般接種!$A:$G, N$4, FALSE), 0)</f>
        <v>310886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674119</v>
      </c>
      <c r="L186" s="92">
        <f>IFERROR(VLOOKUP($E186, V一般接種!$A:$G, L$4, FALSE), 0)</f>
        <v>33667</v>
      </c>
      <c r="M186" s="92">
        <f>IFERROR(VLOOKUP($E186, V一般接種!$A:$G, M$4, FALSE), 0)</f>
        <v>0</v>
      </c>
      <c r="N186" s="93">
        <f>IFERROR(VLOOKUP($E186, V一般接種!$A:$G, N$4, FALSE), 0)</f>
        <v>310886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772537</v>
      </c>
      <c r="C187" s="109">
        <f>IF(COUNTIF($A$7:$A187, $A187)&gt;1, 0, IF($E187="", "", I187+J187+M187+N187+P187-R187))</f>
        <v>365016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678893</v>
      </c>
      <c r="L187" s="92">
        <f>IFERROR(VLOOKUP($E187, V一般接種!$A:$G, L$4, FALSE), 0)</f>
        <v>37141</v>
      </c>
      <c r="M187" s="92">
        <f>IFERROR(VLOOKUP($E187, V一般接種!$A:$G, M$4, FALSE), 0)</f>
        <v>0</v>
      </c>
      <c r="N187" s="93">
        <f>IFERROR(VLOOKUP($E187, V一般接種!$A:$G, N$4, FALSE), 0)</f>
        <v>273536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678893</v>
      </c>
      <c r="L188" s="92">
        <f>IFERROR(VLOOKUP($E188, V一般接種!$A:$G, L$4, FALSE), 0)</f>
        <v>37141</v>
      </c>
      <c r="M188" s="92">
        <f>IFERROR(VLOOKUP($E188, V一般接種!$A:$G, M$4, FALSE), 0)</f>
        <v>0</v>
      </c>
      <c r="N188" s="93">
        <f>IFERROR(VLOOKUP($E188, V一般接種!$A:$G, N$4, FALSE), 0)</f>
        <v>273536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678893</v>
      </c>
      <c r="L189" s="92">
        <f>IFERROR(VLOOKUP($E189, V一般接種!$A:$G, L$4, FALSE), 0)</f>
        <v>37141</v>
      </c>
      <c r="M189" s="92">
        <f>IFERROR(VLOOKUP($E189, V一般接種!$A:$G, M$4, FALSE), 0)</f>
        <v>0</v>
      </c>
      <c r="N189" s="93">
        <f>IFERROR(VLOOKUP($E189, V一般接種!$A:$G, N$4, FALSE), 0)</f>
        <v>273536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671112</v>
      </c>
      <c r="C190" s="109">
        <f>IF(COUNTIF($A$7:$A190, $A190)&gt;1, 0, IF($E190="", "", I190+J190+M190+N190+P190-R190))</f>
        <v>278699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631667</v>
      </c>
      <c r="L190" s="92">
        <f>IFERROR(VLOOKUP($E190, V一般接種!$A:$G, L$4, FALSE), 0)</f>
        <v>39445</v>
      </c>
      <c r="M190" s="92">
        <f>IFERROR(VLOOKUP($E190, V一般接種!$A:$G, M$4, FALSE), 0)</f>
        <v>0</v>
      </c>
      <c r="N190" s="93">
        <f>IFERROR(VLOOKUP($E190, V一般接種!$A:$G, N$4, FALSE), 0)</f>
        <v>278699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631667</v>
      </c>
      <c r="L191" s="92">
        <f>IFERROR(VLOOKUP($E191, V一般接種!$A:$G, L$4, FALSE), 0)</f>
        <v>39445</v>
      </c>
      <c r="M191" s="92">
        <f>IFERROR(VLOOKUP($E191, V一般接種!$A:$G, M$4, FALSE), 0)</f>
        <v>0</v>
      </c>
      <c r="N191" s="93">
        <f>IFERROR(VLOOKUP($E191, V一般接種!$A:$G, N$4, FALSE), 0)</f>
        <v>278699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631667</v>
      </c>
      <c r="L192" s="92">
        <f>IFERROR(VLOOKUP($E192, V一般接種!$A:$G, L$4, FALSE), 0)</f>
        <v>39445</v>
      </c>
      <c r="M192" s="92">
        <f>IFERROR(VLOOKUP($E192, V一般接種!$A:$G, M$4, FALSE), 0)</f>
        <v>0</v>
      </c>
      <c r="N192" s="93">
        <f>IFERROR(VLOOKUP($E192, V一般接種!$A:$G, N$4, FALSE), 0)</f>
        <v>278699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610565</v>
      </c>
      <c r="C193" s="109">
        <f>IF(COUNTIF($A$7:$A193, $A193)&gt;1, 0, IF($E193="", "", I193+J193+M193+N193+P193-R193))</f>
        <v>318550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570152</v>
      </c>
      <c r="L193" s="92">
        <f>IFERROR(VLOOKUP($E193, V一般接種!$A:$G, L$4, FALSE), 0)</f>
        <v>40413</v>
      </c>
      <c r="M193" s="92">
        <f>IFERROR(VLOOKUP($E193, V一般接種!$A:$G, M$4, FALSE), 0)</f>
        <v>0</v>
      </c>
      <c r="N193" s="93">
        <f>IFERROR(VLOOKUP($E193, V一般接種!$A:$G, N$4, FALSE), 0)</f>
        <v>318550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570152</v>
      </c>
      <c r="L194" s="92">
        <f>IFERROR(VLOOKUP($E194, V一般接種!$A:$G, L$4, FALSE), 0)</f>
        <v>40413</v>
      </c>
      <c r="M194" s="92">
        <f>IFERROR(VLOOKUP($E194, V一般接種!$A:$G, M$4, FALSE), 0)</f>
        <v>0</v>
      </c>
      <c r="N194" s="93">
        <f>IFERROR(VLOOKUP($E194, V一般接種!$A:$G, N$4, FALSE), 0)</f>
        <v>318550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570152</v>
      </c>
      <c r="L195" s="92">
        <f>IFERROR(VLOOKUP($E195, V一般接種!$A:$G, L$4, FALSE), 0)</f>
        <v>40413</v>
      </c>
      <c r="M195" s="92">
        <f>IFERROR(VLOOKUP($E195, V一般接種!$A:$G, M$4, FALSE), 0)</f>
        <v>0</v>
      </c>
      <c r="N195" s="93">
        <f>IFERROR(VLOOKUP($E195, V一般接種!$A:$G, N$4, FALSE), 0)</f>
        <v>318550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710614</v>
      </c>
      <c r="C196" s="109">
        <f>IF(COUNTIF($A$7:$A196, $A196)&gt;1, 0, IF($E196="", "", I196+J196+M196+N196+P196-R196))</f>
        <v>545973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580825</v>
      </c>
      <c r="L196" s="92">
        <f>IFERROR(VLOOKUP($E196, V一般接種!$A:$G, L$4, FALSE), 0)</f>
        <v>38360</v>
      </c>
      <c r="M196" s="92">
        <f>IFERROR(VLOOKUP($E196, V一般接種!$A:$G, M$4, FALSE), 0)</f>
        <v>0</v>
      </c>
      <c r="N196" s="93">
        <f>IFERROR(VLOOKUP($E196, V一般接種!$A:$G, N$4, FALSE), 0)</f>
        <v>422437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580825</v>
      </c>
      <c r="L197" s="92">
        <f>IFERROR(VLOOKUP($E197, V一般接種!$A:$G, L$4, FALSE), 0)</f>
        <v>38360</v>
      </c>
      <c r="M197" s="92">
        <f>IFERROR(VLOOKUP($E197, V一般接種!$A:$G, M$4, FALSE), 0)</f>
        <v>0</v>
      </c>
      <c r="N197" s="93">
        <f>IFERROR(VLOOKUP($E197, V一般接種!$A:$G, N$4, FALSE), 0)</f>
        <v>422437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580825</v>
      </c>
      <c r="L198" s="92">
        <f>IFERROR(VLOOKUP($E198, V一般接種!$A:$G, L$4, FALSE), 0)</f>
        <v>38360</v>
      </c>
      <c r="M198" s="92">
        <f>IFERROR(VLOOKUP($E198, V一般接種!$A:$G, M$4, FALSE), 0)</f>
        <v>0</v>
      </c>
      <c r="N198" s="93">
        <f>IFERROR(VLOOKUP($E198, V一般接種!$A:$G, N$4, FALSE), 0)</f>
        <v>422437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712516</v>
      </c>
      <c r="C199" s="109">
        <f>IF(COUNTIF($A$7:$A199, $A199)&gt;1, 0, IF($E199="", "", I199+J199+M199+N199+P199-R199))</f>
        <v>562719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629514</v>
      </c>
      <c r="L199" s="92">
        <f>IFERROR(VLOOKUP($E199, V一般接種!$A:$G, L$4, FALSE), 0)</f>
        <v>39587</v>
      </c>
      <c r="M199" s="92">
        <f>IFERROR(VLOOKUP($E199, V一般接種!$A:$G, M$4, FALSE), 0)</f>
        <v>0</v>
      </c>
      <c r="N199" s="93">
        <f>IFERROR(VLOOKUP($E199, V一般接種!$A:$G, N$4, FALSE), 0)</f>
        <v>490771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629514</v>
      </c>
      <c r="L200" s="92">
        <f>IFERROR(VLOOKUP($E200, V一般接種!$A:$G, L$4, FALSE), 0)</f>
        <v>39587</v>
      </c>
      <c r="M200" s="92">
        <f>IFERROR(VLOOKUP($E200, V一般接種!$A:$G, M$4, FALSE), 0)</f>
        <v>0</v>
      </c>
      <c r="N200" s="93">
        <f>IFERROR(VLOOKUP($E200, V一般接種!$A:$G, N$4, FALSE), 0)</f>
        <v>490771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629514</v>
      </c>
      <c r="L201" s="92">
        <f>IFERROR(VLOOKUP($E201, V一般接種!$A:$G, L$4, FALSE), 0)</f>
        <v>39587</v>
      </c>
      <c r="M201" s="92">
        <f>IFERROR(VLOOKUP($E201, V一般接種!$A:$G, M$4, FALSE), 0)</f>
        <v>0</v>
      </c>
      <c r="N201" s="93">
        <f>IFERROR(VLOOKUP($E201, V一般接種!$A:$G, N$4, FALSE), 0)</f>
        <v>490771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696307</v>
      </c>
      <c r="C202" s="109">
        <f>IF(COUNTIF($A$7:$A202, $A202)&gt;1, 0, IF($E202="", "", I202+J202+M202+N202+P202-R202))</f>
        <v>615626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608610</v>
      </c>
      <c r="L202" s="92">
        <f>IFERROR(VLOOKUP($E202, V一般接種!$A:$G, L$4, FALSE), 0)</f>
        <v>41003</v>
      </c>
      <c r="M202" s="92">
        <f>IFERROR(VLOOKUP($E202, V一般接種!$A:$G, M$4, FALSE), 0)</f>
        <v>0</v>
      </c>
      <c r="N202" s="93">
        <f>IFERROR(VLOOKUP($E202, V一般接種!$A:$G, N$4, FALSE), 0)</f>
        <v>543585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608610</v>
      </c>
      <c r="L203" s="92">
        <f>IFERROR(VLOOKUP($E203, V一般接種!$A:$G, L$4, FALSE), 0)</f>
        <v>41003</v>
      </c>
      <c r="M203" s="92">
        <f>IFERROR(VLOOKUP($E203, V一般接種!$A:$G, M$4, FALSE), 0)</f>
        <v>0</v>
      </c>
      <c r="N203" s="93">
        <f>IFERROR(VLOOKUP($E203, V一般接種!$A:$G, N$4, FALSE), 0)</f>
        <v>543585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608610</v>
      </c>
      <c r="L204" s="92">
        <f>IFERROR(VLOOKUP($E204, V一般接種!$A:$G, L$4, FALSE), 0)</f>
        <v>41003</v>
      </c>
      <c r="M204" s="92">
        <f>IFERROR(VLOOKUP($E204, V一般接種!$A:$G, M$4, FALSE), 0)</f>
        <v>0</v>
      </c>
      <c r="N204" s="93">
        <f>IFERROR(VLOOKUP($E204, V一般接種!$A:$G, N$4, FALSE), 0)</f>
        <v>543585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707984</v>
      </c>
      <c r="C205" s="109">
        <f>IF(COUNTIF($A$7:$A205, $A205)&gt;1, 0, IF($E205="", "", I205+J205+M205+N205+P205-R205))</f>
        <v>607686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615189</v>
      </c>
      <c r="L205" s="92">
        <f>IFERROR(VLOOKUP($E205, V一般接種!$A:$G, L$4, FALSE), 0)</f>
        <v>41258</v>
      </c>
      <c r="M205" s="92">
        <f>IFERROR(VLOOKUP($E205, V一般接種!$A:$G, M$4, FALSE), 0)</f>
        <v>0</v>
      </c>
      <c r="N205" s="93">
        <f>IFERROR(VLOOKUP($E205, V一般接種!$A:$G, N$4, FALSE), 0)</f>
        <v>529893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615189</v>
      </c>
      <c r="L206" s="92">
        <f>IFERROR(VLOOKUP($E206, V一般接種!$A:$G, L$4, FALSE), 0)</f>
        <v>41258</v>
      </c>
      <c r="M206" s="92">
        <f>IFERROR(VLOOKUP($E206, V一般接種!$A:$G, M$4, FALSE), 0)</f>
        <v>0</v>
      </c>
      <c r="N206" s="93">
        <f>IFERROR(VLOOKUP($E206, V一般接種!$A:$G, N$4, FALSE), 0)</f>
        <v>529893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615189</v>
      </c>
      <c r="L207" s="92">
        <f>IFERROR(VLOOKUP($E207, V一般接種!$A:$G, L$4, FALSE), 0)</f>
        <v>41258</v>
      </c>
      <c r="M207" s="92">
        <f>IFERROR(VLOOKUP($E207, V一般接種!$A:$G, M$4, FALSE), 0)</f>
        <v>0</v>
      </c>
      <c r="N207" s="93">
        <f>IFERROR(VLOOKUP($E207, V一般接種!$A:$G, N$4, FALSE), 0)</f>
        <v>529893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690941</v>
      </c>
      <c r="C208" s="109">
        <f>IF(COUNTIF($A$7:$A208, $A208)&gt;1, 0, IF($E208="", "", I208+J208+M208+N208+P208-R208))</f>
        <v>581266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598652</v>
      </c>
      <c r="L208" s="92">
        <f>IFERROR(VLOOKUP($E208, V一般接種!$A:$G, L$4, FALSE), 0)</f>
        <v>40032</v>
      </c>
      <c r="M208" s="92">
        <f>IFERROR(VLOOKUP($E208, V一般接種!$A:$G, M$4, FALSE), 0)</f>
        <v>0</v>
      </c>
      <c r="N208" s="93">
        <f>IFERROR(VLOOKUP($E208, V一般接種!$A:$G, N$4, FALSE), 0)</f>
        <v>507575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598652</v>
      </c>
      <c r="L209" s="92">
        <f>IFERROR(VLOOKUP($E209, V一般接種!$A:$G, L$4, FALSE), 0)</f>
        <v>40032</v>
      </c>
      <c r="M209" s="92">
        <f>IFERROR(VLOOKUP($E209, V一般接種!$A:$G, M$4, FALSE), 0)</f>
        <v>0</v>
      </c>
      <c r="N209" s="93">
        <f>IFERROR(VLOOKUP($E209, V一般接種!$A:$G, N$4, FALSE), 0)</f>
        <v>507575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598652</v>
      </c>
      <c r="L210" s="92">
        <f>IFERROR(VLOOKUP($E210, V一般接種!$A:$G, L$4, FALSE), 0)</f>
        <v>40032</v>
      </c>
      <c r="M210" s="92">
        <f>IFERROR(VLOOKUP($E210, V一般接種!$A:$G, M$4, FALSE), 0)</f>
        <v>0</v>
      </c>
      <c r="N210" s="93">
        <f>IFERROR(VLOOKUP($E210, V一般接種!$A:$G, N$4, FALSE), 0)</f>
        <v>507575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675050</v>
      </c>
      <c r="C211" s="109">
        <f>IF(COUNTIF($A$7:$A211, $A211)&gt;1, 0, IF($E211="", "", I211+J211+M211+N211+P211-R211))</f>
        <v>448179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627582</v>
      </c>
      <c r="L211" s="92">
        <f>IFERROR(VLOOKUP($E211, V一般接種!$A:$G, L$4, FALSE), 0)</f>
        <v>47468</v>
      </c>
      <c r="M211" s="92">
        <f>IFERROR(VLOOKUP($E211, V一般接種!$A:$G, M$4, FALSE), 0)</f>
        <v>0</v>
      </c>
      <c r="N211" s="93">
        <f>IFERROR(VLOOKUP($E211, V一般接種!$A:$G, N$4, FALSE), 0)</f>
        <v>448179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627582</v>
      </c>
      <c r="L212" s="92">
        <f>IFERROR(VLOOKUP($E212, V一般接種!$A:$G, L$4, FALSE), 0)</f>
        <v>47468</v>
      </c>
      <c r="M212" s="92">
        <f>IFERROR(VLOOKUP($E212, V一般接種!$A:$G, M$4, FALSE), 0)</f>
        <v>0</v>
      </c>
      <c r="N212" s="93">
        <f>IFERROR(VLOOKUP($E212, V一般接種!$A:$G, N$4, FALSE), 0)</f>
        <v>448179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627582</v>
      </c>
      <c r="L213" s="92">
        <f>IFERROR(VLOOKUP($E213, V一般接種!$A:$G, L$4, FALSE), 0)</f>
        <v>47468</v>
      </c>
      <c r="M213" s="92">
        <f>IFERROR(VLOOKUP($E213, V一般接種!$A:$G, M$4, FALSE), 0)</f>
        <v>0</v>
      </c>
      <c r="N213" s="93">
        <f>IFERROR(VLOOKUP($E213, V一般接種!$A:$G, N$4, FALSE), 0)</f>
        <v>448179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675622</v>
      </c>
      <c r="C214" s="109">
        <f>IF(COUNTIF($A$7:$A214, $A214)&gt;1, 0, IF($E214="", "", I214+J214+M214+N214+P214-R214))</f>
        <v>441785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625186</v>
      </c>
      <c r="L214" s="92">
        <f>IFERROR(VLOOKUP($E214, V一般接種!$A:$G, L$4, FALSE), 0)</f>
        <v>50436</v>
      </c>
      <c r="M214" s="92">
        <f>IFERROR(VLOOKUP($E214, V一般接種!$A:$G, M$4, FALSE), 0)</f>
        <v>0</v>
      </c>
      <c r="N214" s="93">
        <f>IFERROR(VLOOKUP($E214, V一般接種!$A:$G, N$4, FALSE), 0)</f>
        <v>441785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625186</v>
      </c>
      <c r="L215" s="92">
        <f>IFERROR(VLOOKUP($E215, V一般接種!$A:$G, L$4, FALSE), 0)</f>
        <v>50436</v>
      </c>
      <c r="M215" s="92">
        <f>IFERROR(VLOOKUP($E215, V一般接種!$A:$G, M$4, FALSE), 0)</f>
        <v>0</v>
      </c>
      <c r="N215" s="93">
        <f>IFERROR(VLOOKUP($E215, V一般接種!$A:$G, N$4, FALSE), 0)</f>
        <v>441785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625186</v>
      </c>
      <c r="L216" s="92">
        <f>IFERROR(VLOOKUP($E216, V一般接種!$A:$G, L$4, FALSE), 0)</f>
        <v>50436</v>
      </c>
      <c r="M216" s="92">
        <f>IFERROR(VLOOKUP($E216, V一般接種!$A:$G, M$4, FALSE), 0)</f>
        <v>0</v>
      </c>
      <c r="N216" s="93">
        <f>IFERROR(VLOOKUP($E216, V一般接種!$A:$G, N$4, FALSE), 0)</f>
        <v>441785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780789</v>
      </c>
      <c r="C217" s="109">
        <f>IF(COUNTIF($A$7:$A217, $A217)&gt;1, 0, IF($E217="", "", I217+J217+M217+N217+P217-R217))</f>
        <v>630878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607868</v>
      </c>
      <c r="L217" s="92">
        <f>IFERROR(VLOOKUP($E217, V一般接種!$A:$G, L$4, FALSE), 0)</f>
        <v>97924</v>
      </c>
      <c r="M217" s="92">
        <f>IFERROR(VLOOKUP($E217, V一般接種!$A:$G, M$4, FALSE), 0)</f>
        <v>0</v>
      </c>
      <c r="N217" s="93">
        <f>IFERROR(VLOOKUP($E217, V一般接種!$A:$G, N$4, FALSE), 0)</f>
        <v>507095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607868</v>
      </c>
      <c r="L218" s="92">
        <f>IFERROR(VLOOKUP($E218, V一般接種!$A:$G, L$4, FALSE), 0)</f>
        <v>97924</v>
      </c>
      <c r="M218" s="92">
        <f>IFERROR(VLOOKUP($E218, V一般接種!$A:$G, M$4, FALSE), 0)</f>
        <v>0</v>
      </c>
      <c r="N218" s="93">
        <f>IFERROR(VLOOKUP($E218, V一般接種!$A:$G, N$4, FALSE), 0)</f>
        <v>507095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607868</v>
      </c>
      <c r="L219" s="92">
        <f>IFERROR(VLOOKUP($E219, V一般接種!$A:$G, L$4, FALSE), 0)</f>
        <v>97924</v>
      </c>
      <c r="M219" s="92">
        <f>IFERROR(VLOOKUP($E219, V一般接種!$A:$G, M$4, FALSE), 0)</f>
        <v>0</v>
      </c>
      <c r="N219" s="93">
        <f>IFERROR(VLOOKUP($E219, V一般接種!$A:$G, N$4, FALSE), 0)</f>
        <v>507095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788636</v>
      </c>
      <c r="C220" s="109">
        <f>IF(COUNTIF($A$7:$A220, $A220)&gt;1, 0, IF($E220="", "", I220+J220+M220+N220+P220-R220))</f>
        <v>665180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631517</v>
      </c>
      <c r="L220" s="92">
        <f>IFERROR(VLOOKUP($E220, V一般接種!$A:$G, L$4, FALSE), 0)</f>
        <v>110700</v>
      </c>
      <c r="M220" s="92">
        <f>IFERROR(VLOOKUP($E220, V一般接種!$A:$G, M$4, FALSE), 0)</f>
        <v>0</v>
      </c>
      <c r="N220" s="93">
        <f>IFERROR(VLOOKUP($E220, V一般接種!$A:$G, N$4, FALSE), 0)</f>
        <v>617464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631517</v>
      </c>
      <c r="L221" s="92">
        <f>IFERROR(VLOOKUP($E221, V一般接種!$A:$G, L$4, FALSE), 0)</f>
        <v>110700</v>
      </c>
      <c r="M221" s="92">
        <f>IFERROR(VLOOKUP($E221, V一般接種!$A:$G, M$4, FALSE), 0)</f>
        <v>0</v>
      </c>
      <c r="N221" s="93">
        <f>IFERROR(VLOOKUP($E221, V一般接種!$A:$G, N$4, FALSE), 0)</f>
        <v>617464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631517</v>
      </c>
      <c r="L222" s="92">
        <f>IFERROR(VLOOKUP($E222, V一般接種!$A:$G, L$4, FALSE), 0)</f>
        <v>110700</v>
      </c>
      <c r="M222" s="92">
        <f>IFERROR(VLOOKUP($E222, V一般接種!$A:$G, M$4, FALSE), 0)</f>
        <v>0</v>
      </c>
      <c r="N222" s="93">
        <f>IFERROR(VLOOKUP($E222, V一般接種!$A:$G, N$4, FALSE), 0)</f>
        <v>617464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805750</v>
      </c>
      <c r="C223" s="109">
        <f>IF(COUNTIF($A$7:$A223, $A223)&gt;1, 0, IF($E223="", "", I223+J223+M223+N223+P223-R223))</f>
        <v>698783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635764</v>
      </c>
      <c r="L223" s="92">
        <f>IFERROR(VLOOKUP($E223, V一般接種!$A:$G, L$4, FALSE), 0)</f>
        <v>118332</v>
      </c>
      <c r="M223" s="92">
        <f>IFERROR(VLOOKUP($E223, V一般接種!$A:$G, M$4, FALSE), 0)</f>
        <v>0</v>
      </c>
      <c r="N223" s="93">
        <f>IFERROR(VLOOKUP($E223, V一般接種!$A:$G, N$4, FALSE), 0)</f>
        <v>638951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635764</v>
      </c>
      <c r="L224" s="92">
        <f>IFERROR(VLOOKUP($E224, V一般接種!$A:$G, L$4, FALSE), 0)</f>
        <v>118332</v>
      </c>
      <c r="M224" s="92">
        <f>IFERROR(VLOOKUP($E224, V一般接種!$A:$G, M$4, FALSE), 0)</f>
        <v>0</v>
      </c>
      <c r="N224" s="93">
        <f>IFERROR(VLOOKUP($E224, V一般接種!$A:$G, N$4, FALSE), 0)</f>
        <v>638951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635764</v>
      </c>
      <c r="L225" s="92">
        <f>IFERROR(VLOOKUP($E225, V一般接種!$A:$G, L$4, FALSE), 0)</f>
        <v>118332</v>
      </c>
      <c r="M225" s="92">
        <f>IFERROR(VLOOKUP($E225, V一般接種!$A:$G, M$4, FALSE), 0)</f>
        <v>0</v>
      </c>
      <c r="N225" s="93">
        <f>IFERROR(VLOOKUP($E225, V一般接種!$A:$G, N$4, FALSE), 0)</f>
        <v>638951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777081</v>
      </c>
      <c r="C226" s="109">
        <f>IF(COUNTIF($A$7:$A226, $A226)&gt;1, 0, IF($E226="", "", I226+J226+M226+N226+P226-R226))</f>
        <v>703420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621127</v>
      </c>
      <c r="L226" s="92">
        <f>IFERROR(VLOOKUP($E226, V一般接種!$A:$G, L$4, FALSE), 0)</f>
        <v>110572</v>
      </c>
      <c r="M226" s="92">
        <f>IFERROR(VLOOKUP($E226, V一般接種!$A:$G, M$4, FALSE), 0)</f>
        <v>0</v>
      </c>
      <c r="N226" s="93">
        <f>IFERROR(VLOOKUP($E226, V一般接種!$A:$G, N$4, FALSE), 0)</f>
        <v>639381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621127</v>
      </c>
      <c r="L227" s="92">
        <f>IFERROR(VLOOKUP($E227, V一般接種!$A:$G, L$4, FALSE), 0)</f>
        <v>110572</v>
      </c>
      <c r="M227" s="92">
        <f>IFERROR(VLOOKUP($E227, V一般接種!$A:$G, M$4, FALSE), 0)</f>
        <v>0</v>
      </c>
      <c r="N227" s="93">
        <f>IFERROR(VLOOKUP($E227, V一般接種!$A:$G, N$4, FALSE), 0)</f>
        <v>639381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621127</v>
      </c>
      <c r="L228" s="92">
        <f>IFERROR(VLOOKUP($E228, V一般接種!$A:$G, L$4, FALSE), 0)</f>
        <v>110572</v>
      </c>
      <c r="M228" s="92">
        <f>IFERROR(VLOOKUP($E228, V一般接種!$A:$G, M$4, FALSE), 0)</f>
        <v>0</v>
      </c>
      <c r="N228" s="93">
        <f>IFERROR(VLOOKUP($E228, V一般接種!$A:$G, N$4, FALSE), 0)</f>
        <v>639381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773518</v>
      </c>
      <c r="C229" s="109">
        <f>IF(COUNTIF($A$7:$A229, $A229)&gt;1, 0, IF($E229="", "", I229+J229+M229+N229+P229-R229))</f>
        <v>707934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600206</v>
      </c>
      <c r="L229" s="92">
        <f>IFERROR(VLOOKUP($E229, V一般接種!$A:$G, L$4, FALSE), 0)</f>
        <v>120017</v>
      </c>
      <c r="M229" s="92">
        <f>IFERROR(VLOOKUP($E229, V一般接種!$A:$G, M$4, FALSE), 0)</f>
        <v>0</v>
      </c>
      <c r="N229" s="93">
        <f>IFERROR(VLOOKUP($E229, V一般接種!$A:$G, N$4, FALSE), 0)</f>
        <v>632874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600206</v>
      </c>
      <c r="L230" s="92">
        <f>IFERROR(VLOOKUP($E230, V一般接種!$A:$G, L$4, FALSE), 0)</f>
        <v>120017</v>
      </c>
      <c r="M230" s="92">
        <f>IFERROR(VLOOKUP($E230, V一般接種!$A:$G, M$4, FALSE), 0)</f>
        <v>0</v>
      </c>
      <c r="N230" s="93">
        <f>IFERROR(VLOOKUP($E230, V一般接種!$A:$G, N$4, FALSE), 0)</f>
        <v>632874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600206</v>
      </c>
      <c r="L231" s="92">
        <f>IFERROR(VLOOKUP($E231, V一般接種!$A:$G, L$4, FALSE), 0)</f>
        <v>120017</v>
      </c>
      <c r="M231" s="92">
        <f>IFERROR(VLOOKUP($E231, V一般接種!$A:$G, M$4, FALSE), 0)</f>
        <v>0</v>
      </c>
      <c r="N231" s="93">
        <f>IFERROR(VLOOKUP($E231, V一般接種!$A:$G, N$4, FALSE), 0)</f>
        <v>632874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759390</v>
      </c>
      <c r="C232" s="109">
        <f>IF(COUNTIF($A$7:$A232, $A232)&gt;1, 0, IF($E232="", "", I232+J232+M232+N232+P232-R232))</f>
        <v>591509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647886</v>
      </c>
      <c r="L232" s="92">
        <f>IFERROR(VLOOKUP($E232, V一般接種!$A:$G, L$4, FALSE), 0)</f>
        <v>111504</v>
      </c>
      <c r="M232" s="92">
        <f>IFERROR(VLOOKUP($E232, V一般接種!$A:$G, M$4, FALSE), 0)</f>
        <v>0</v>
      </c>
      <c r="N232" s="93">
        <f>IFERROR(VLOOKUP($E232, V一般接種!$A:$G, N$4, FALSE), 0)</f>
        <v>591509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647886</v>
      </c>
      <c r="L233" s="92">
        <f>IFERROR(VLOOKUP($E233, V一般接種!$A:$G, L$4, FALSE), 0)</f>
        <v>111504</v>
      </c>
      <c r="M233" s="92">
        <f>IFERROR(VLOOKUP($E233, V一般接種!$A:$G, M$4, FALSE), 0)</f>
        <v>0</v>
      </c>
      <c r="N233" s="93">
        <f>IFERROR(VLOOKUP($E233, V一般接種!$A:$G, N$4, FALSE), 0)</f>
        <v>591509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647886</v>
      </c>
      <c r="L234" s="92">
        <f>IFERROR(VLOOKUP($E234, V一般接種!$A:$G, L$4, FALSE), 0)</f>
        <v>111504</v>
      </c>
      <c r="M234" s="92">
        <f>IFERROR(VLOOKUP($E234, V一般接種!$A:$G, M$4, FALSE), 0)</f>
        <v>0</v>
      </c>
      <c r="N234" s="93">
        <f>IFERROR(VLOOKUP($E234, V一般接種!$A:$G, N$4, FALSE), 0)</f>
        <v>591509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786470</v>
      </c>
      <c r="C235" s="109">
        <f>IF(COUNTIF($A$7:$A235, $A235)&gt;1, 0, IF($E235="", "", I235+J235+M235+N235+P235-R235))</f>
        <v>543830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679033</v>
      </c>
      <c r="L235" s="92">
        <f>IFERROR(VLOOKUP($E235, V一般接種!$A:$G, L$4, FALSE), 0)</f>
        <v>107437</v>
      </c>
      <c r="M235" s="92">
        <f>IFERROR(VLOOKUP($E235, V一般接種!$A:$G, M$4, FALSE), 0)</f>
        <v>0</v>
      </c>
      <c r="N235" s="93">
        <f>IFERROR(VLOOKUP($E235, V一般接種!$A:$G, N$4, FALSE), 0)</f>
        <v>543830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679033</v>
      </c>
      <c r="L236" s="92">
        <f>IFERROR(VLOOKUP($E236, V一般接種!$A:$G, L$4, FALSE), 0)</f>
        <v>107437</v>
      </c>
      <c r="M236" s="92">
        <f>IFERROR(VLOOKUP($E236, V一般接種!$A:$G, M$4, FALSE), 0)</f>
        <v>0</v>
      </c>
      <c r="N236" s="93">
        <f>IFERROR(VLOOKUP($E236, V一般接種!$A:$G, N$4, FALSE), 0)</f>
        <v>543830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679033</v>
      </c>
      <c r="L237" s="92">
        <f>IFERROR(VLOOKUP($E237, V一般接種!$A:$G, L$4, FALSE), 0)</f>
        <v>107437</v>
      </c>
      <c r="M237" s="92">
        <f>IFERROR(VLOOKUP($E237, V一般接種!$A:$G, M$4, FALSE), 0)</f>
        <v>0</v>
      </c>
      <c r="N237" s="93">
        <f>IFERROR(VLOOKUP($E237, V一般接種!$A:$G, N$4, FALSE), 0)</f>
        <v>543830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812764</v>
      </c>
      <c r="C238" s="109">
        <f>IF(COUNTIF($A$7:$A238, $A238)&gt;1, 0, IF($E238="", "", I238+J238+M238+N238+P238-R238))</f>
        <v>711510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570114</v>
      </c>
      <c r="L238" s="92">
        <f>IFERROR(VLOOKUP($E238, V一般接種!$A:$G, L$4, FALSE), 0)</f>
        <v>163541</v>
      </c>
      <c r="M238" s="92">
        <f>IFERROR(VLOOKUP($E238, V一般接種!$A:$G, M$4, FALSE), 0)</f>
        <v>0</v>
      </c>
      <c r="N238" s="93">
        <f>IFERROR(VLOOKUP($E238, V一般接種!$A:$G, N$4, FALSE), 0)</f>
        <v>630964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570114</v>
      </c>
      <c r="L239" s="92">
        <f>IFERROR(VLOOKUP($E239, V一般接種!$A:$G, L$4, FALSE), 0)</f>
        <v>163541</v>
      </c>
      <c r="M239" s="92">
        <f>IFERROR(VLOOKUP($E239, V一般接種!$A:$G, M$4, FALSE), 0)</f>
        <v>0</v>
      </c>
      <c r="N239" s="93">
        <f>IFERROR(VLOOKUP($E239, V一般接種!$A:$G, N$4, FALSE), 0)</f>
        <v>630964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570114</v>
      </c>
      <c r="L240" s="92">
        <f>IFERROR(VLOOKUP($E240, V一般接種!$A:$G, L$4, FALSE), 0)</f>
        <v>163541</v>
      </c>
      <c r="M240" s="92">
        <f>IFERROR(VLOOKUP($E240, V一般接種!$A:$G, M$4, FALSE), 0)</f>
        <v>0</v>
      </c>
      <c r="N240" s="93">
        <f>IFERROR(VLOOKUP($E240, V一般接種!$A:$G, N$4, FALSE), 0)</f>
        <v>630964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828751</v>
      </c>
      <c r="C241" s="109">
        <f>IF(COUNTIF($A$7:$A241, $A241)&gt;1, 0, IF($E241="", "", I241+J241+M241+N241+P241-R241))</f>
        <v>748681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610761</v>
      </c>
      <c r="L241" s="92">
        <f>IFERROR(VLOOKUP($E241, V一般接種!$A:$G, L$4, FALSE), 0)</f>
        <v>178554</v>
      </c>
      <c r="M241" s="92">
        <f>IFERROR(VLOOKUP($E241, V一般接種!$A:$G, M$4, FALSE), 0)</f>
        <v>0</v>
      </c>
      <c r="N241" s="93">
        <f>IFERROR(VLOOKUP($E241, V一般接種!$A:$G, N$4, FALSE), 0)</f>
        <v>693636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610761</v>
      </c>
      <c r="L242" s="92">
        <f>IFERROR(VLOOKUP($E242, V一般接種!$A:$G, L$4, FALSE), 0)</f>
        <v>178554</v>
      </c>
      <c r="M242" s="92">
        <f>IFERROR(VLOOKUP($E242, V一般接種!$A:$G, M$4, FALSE), 0)</f>
        <v>0</v>
      </c>
      <c r="N242" s="93">
        <f>IFERROR(VLOOKUP($E242, V一般接種!$A:$G, N$4, FALSE), 0)</f>
        <v>693636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610761</v>
      </c>
      <c r="L243" s="92">
        <f>IFERROR(VLOOKUP($E243, V一般接種!$A:$G, L$4, FALSE), 0)</f>
        <v>178554</v>
      </c>
      <c r="M243" s="92">
        <f>IFERROR(VLOOKUP($E243, V一般接種!$A:$G, M$4, FALSE), 0)</f>
        <v>0</v>
      </c>
      <c r="N243" s="93">
        <f>IFERROR(VLOOKUP($E243, V一般接種!$A:$G, N$4, FALSE), 0)</f>
        <v>693636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864177</v>
      </c>
      <c r="C244" s="109">
        <f>IF(COUNTIF($A$7:$A244, $A244)&gt;1, 0, IF($E244="", "", I244+J244+M244+N244+P244-R244))</f>
        <v>737402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629128</v>
      </c>
      <c r="L244" s="92">
        <f>IFERROR(VLOOKUP($E244, V一般接種!$A:$G, L$4, FALSE), 0)</f>
        <v>202948</v>
      </c>
      <c r="M244" s="92">
        <f>IFERROR(VLOOKUP($E244, V一般接種!$A:$G, M$4, FALSE), 0)</f>
        <v>0</v>
      </c>
      <c r="N244" s="93">
        <f>IFERROR(VLOOKUP($E244, V一般接種!$A:$G, N$4, FALSE), 0)</f>
        <v>690324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629128</v>
      </c>
      <c r="L245" s="92">
        <f>IFERROR(VLOOKUP($E245, V一般接種!$A:$G, L$4, FALSE), 0)</f>
        <v>202948</v>
      </c>
      <c r="M245" s="92">
        <f>IFERROR(VLOOKUP($E245, V一般接種!$A:$G, M$4, FALSE), 0)</f>
        <v>0</v>
      </c>
      <c r="N245" s="93">
        <f>IFERROR(VLOOKUP($E245, V一般接種!$A:$G, N$4, FALSE), 0)</f>
        <v>690324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629128</v>
      </c>
      <c r="L246" s="92">
        <f>IFERROR(VLOOKUP($E246, V一般接種!$A:$G, L$4, FALSE), 0)</f>
        <v>202948</v>
      </c>
      <c r="M246" s="92">
        <f>IFERROR(VLOOKUP($E246, V一般接種!$A:$G, M$4, FALSE), 0)</f>
        <v>0</v>
      </c>
      <c r="N246" s="93">
        <f>IFERROR(VLOOKUP($E246, V一般接種!$A:$G, N$4, FALSE), 0)</f>
        <v>690324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674506</v>
      </c>
      <c r="C247" s="109">
        <f>IF(COUNTIF($A$7:$A247, $A247)&gt;1, 0, IF($E247="", "", I247+J247+M247+N247+P247-R247))</f>
        <v>717638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419240</v>
      </c>
      <c r="L247" s="92">
        <f>IFERROR(VLOOKUP($E247, V一般接種!$A:$G, L$4, FALSE), 0)</f>
        <v>218331</v>
      </c>
      <c r="M247" s="92">
        <f>IFERROR(VLOOKUP($E247, V一般接種!$A:$G, M$4, FALSE), 0)</f>
        <v>0</v>
      </c>
      <c r="N247" s="93">
        <f>IFERROR(VLOOKUP($E247, V一般接種!$A:$G, N$4, FALSE), 0)</f>
        <v>659776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419240</v>
      </c>
      <c r="L248" s="92">
        <f>IFERROR(VLOOKUP($E248, V一般接種!$A:$G, L$4, FALSE), 0)</f>
        <v>218331</v>
      </c>
      <c r="M248" s="92">
        <f>IFERROR(VLOOKUP($E248, V一般接種!$A:$G, M$4, FALSE), 0)</f>
        <v>0</v>
      </c>
      <c r="N248" s="93">
        <f>IFERROR(VLOOKUP($E248, V一般接種!$A:$G, N$4, FALSE), 0)</f>
        <v>659776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419240</v>
      </c>
      <c r="L249" s="92">
        <f>IFERROR(VLOOKUP($E249, V一般接種!$A:$G, L$4, FALSE), 0)</f>
        <v>218331</v>
      </c>
      <c r="M249" s="92">
        <f>IFERROR(VLOOKUP($E249, V一般接種!$A:$G, M$4, FALSE), 0)</f>
        <v>0</v>
      </c>
      <c r="N249" s="93">
        <f>IFERROR(VLOOKUP($E249, V一般接種!$A:$G, N$4, FALSE), 0)</f>
        <v>659776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625221</v>
      </c>
      <c r="C250" s="109">
        <f>IF(COUNTIF($A$7:$A250, $A250)&gt;1, 0, IF($E250="", "", I250+J250+M250+N250+P250-R250))</f>
        <v>727916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358695</v>
      </c>
      <c r="L250" s="92">
        <f>IFERROR(VLOOKUP($E250, V一般接種!$A:$G, L$4, FALSE), 0)</f>
        <v>240142</v>
      </c>
      <c r="M250" s="92">
        <f>IFERROR(VLOOKUP($E250, V一般接種!$A:$G, M$4, FALSE), 0)</f>
        <v>0</v>
      </c>
      <c r="N250" s="93">
        <f>IFERROR(VLOOKUP($E250, V一般接種!$A:$G, N$4, FALSE), 0)</f>
        <v>672476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358695</v>
      </c>
      <c r="L251" s="92">
        <f>IFERROR(VLOOKUP($E251, V一般接種!$A:$G, L$4, FALSE), 0)</f>
        <v>240142</v>
      </c>
      <c r="M251" s="92">
        <f>IFERROR(VLOOKUP($E251, V一般接種!$A:$G, M$4, FALSE), 0)</f>
        <v>0</v>
      </c>
      <c r="N251" s="93">
        <f>IFERROR(VLOOKUP($E251, V一般接種!$A:$G, N$4, FALSE), 0)</f>
        <v>672476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358695</v>
      </c>
      <c r="L252" s="92">
        <f>IFERROR(VLOOKUP($E252, V一般接種!$A:$G, L$4, FALSE), 0)</f>
        <v>240142</v>
      </c>
      <c r="M252" s="92">
        <f>IFERROR(VLOOKUP($E252, V一般接種!$A:$G, M$4, FALSE), 0)</f>
        <v>0</v>
      </c>
      <c r="N252" s="93">
        <f>IFERROR(VLOOKUP($E252, V一般接種!$A:$G, N$4, FALSE), 0)</f>
        <v>672476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891158</v>
      </c>
      <c r="C253" s="109">
        <f>IF(COUNTIF($A$7:$A253, $A253)&gt;1, 0, IF($E253="", "", I253+J253+M253+N253+P253-R253))</f>
        <v>614861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691101</v>
      </c>
      <c r="L253" s="92">
        <f>IFERROR(VLOOKUP($E253, V一般接種!$A:$G, L$4, FALSE), 0)</f>
        <v>200057</v>
      </c>
      <c r="M253" s="92">
        <f>IFERROR(VLOOKUP($E253, V一般接種!$A:$G, M$4, FALSE), 0)</f>
        <v>0</v>
      </c>
      <c r="N253" s="93">
        <f>IFERROR(VLOOKUP($E253, V一般接種!$A:$G, N$4, FALSE), 0)</f>
        <v>614861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691101</v>
      </c>
      <c r="L254" s="92">
        <f>IFERROR(VLOOKUP($E254, V一般接種!$A:$G, L$4, FALSE), 0)</f>
        <v>200057</v>
      </c>
      <c r="M254" s="92">
        <f>IFERROR(VLOOKUP($E254, V一般接種!$A:$G, M$4, FALSE), 0)</f>
        <v>0</v>
      </c>
      <c r="N254" s="93">
        <f>IFERROR(VLOOKUP($E254, V一般接種!$A:$G, N$4, FALSE), 0)</f>
        <v>614861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691101</v>
      </c>
      <c r="L255" s="92">
        <f>IFERROR(VLOOKUP($E255, V一般接種!$A:$G, L$4, FALSE), 0)</f>
        <v>200057</v>
      </c>
      <c r="M255" s="92">
        <f>IFERROR(VLOOKUP($E255, V一般接種!$A:$G, M$4, FALSE), 0)</f>
        <v>0</v>
      </c>
      <c r="N255" s="93">
        <f>IFERROR(VLOOKUP($E255, V一般接種!$A:$G, N$4, FALSE), 0)</f>
        <v>614861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842300</v>
      </c>
      <c r="C256" s="109">
        <f>IF(COUNTIF($A$7:$A256, $A256)&gt;1, 0, IF($E256="", "", I256+J256+M256+N256+P256-R256))</f>
        <v>545455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687780</v>
      </c>
      <c r="L256" s="92">
        <f>IFERROR(VLOOKUP($E256, V一般接種!$A:$G, L$4, FALSE), 0)</f>
        <v>154520</v>
      </c>
      <c r="M256" s="92">
        <f>IFERROR(VLOOKUP($E256, V一般接種!$A:$G, M$4, FALSE), 0)</f>
        <v>0</v>
      </c>
      <c r="N256" s="93">
        <f>IFERROR(VLOOKUP($E256, V一般接種!$A:$G, N$4, FALSE), 0)</f>
        <v>545455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687780</v>
      </c>
      <c r="L257" s="92">
        <f>IFERROR(VLOOKUP($E257, V一般接種!$A:$G, L$4, FALSE), 0)</f>
        <v>154520</v>
      </c>
      <c r="M257" s="92">
        <f>IFERROR(VLOOKUP($E257, V一般接種!$A:$G, M$4, FALSE), 0)</f>
        <v>0</v>
      </c>
      <c r="N257" s="93">
        <f>IFERROR(VLOOKUP($E257, V一般接種!$A:$G, N$4, FALSE), 0)</f>
        <v>545455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687780</v>
      </c>
      <c r="L258" s="92">
        <f>IFERROR(VLOOKUP($E258, V一般接種!$A:$G, L$4, FALSE), 0)</f>
        <v>154520</v>
      </c>
      <c r="M258" s="92">
        <f>IFERROR(VLOOKUP($E258, V一般接種!$A:$G, M$4, FALSE), 0)</f>
        <v>0</v>
      </c>
      <c r="N258" s="93">
        <f>IFERROR(VLOOKUP($E258, V一般接種!$A:$G, N$4, FALSE), 0)</f>
        <v>545455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1004829</v>
      </c>
      <c r="C259" s="109">
        <f>IF(COUNTIF($A$7:$A259, $A259)&gt;1, 0, IF($E259="", "", I259+J259+M259+N259+P259-R259))</f>
        <v>661937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686644</v>
      </c>
      <c r="L259" s="92">
        <f>IFERROR(VLOOKUP($E259, V一般接種!$A:$G, L$4, FALSE), 0)</f>
        <v>254507</v>
      </c>
      <c r="M259" s="92">
        <f>IFERROR(VLOOKUP($E259, V一般接種!$A:$G, M$4, FALSE), 0)</f>
        <v>0</v>
      </c>
      <c r="N259" s="93">
        <f>IFERROR(VLOOKUP($E259, V一般接種!$A:$G, N$4, FALSE), 0)</f>
        <v>580526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686644</v>
      </c>
      <c r="L260" s="92">
        <f>IFERROR(VLOOKUP($E260, V一般接種!$A:$G, L$4, FALSE), 0)</f>
        <v>254507</v>
      </c>
      <c r="M260" s="92">
        <f>IFERROR(VLOOKUP($E260, V一般接種!$A:$G, M$4, FALSE), 0)</f>
        <v>0</v>
      </c>
      <c r="N260" s="93">
        <f>IFERROR(VLOOKUP($E260, V一般接種!$A:$G, N$4, FALSE), 0)</f>
        <v>580526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686644</v>
      </c>
      <c r="L261" s="92">
        <f>IFERROR(VLOOKUP($E261, V一般接種!$A:$G, L$4, FALSE), 0)</f>
        <v>254507</v>
      </c>
      <c r="M261" s="92">
        <f>IFERROR(VLOOKUP($E261, V一般接種!$A:$G, M$4, FALSE), 0)</f>
        <v>0</v>
      </c>
      <c r="N261" s="93">
        <f>IFERROR(VLOOKUP($E261, V一般接種!$A:$G, N$4, FALSE), 0)</f>
        <v>580526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1043036</v>
      </c>
      <c r="C262" s="109">
        <f>IF(COUNTIF($A$7:$A262, $A262)&gt;1, 0, IF($E262="", "", I262+J262+M262+N262+P262-R262))</f>
        <v>678376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727169</v>
      </c>
      <c r="L262" s="92">
        <f>IFERROR(VLOOKUP($E262, V一般接種!$A:$G, L$4, FALSE), 0)</f>
        <v>269276</v>
      </c>
      <c r="M262" s="92">
        <f>IFERROR(VLOOKUP($E262, V一般接種!$A:$G, M$4, FALSE), 0)</f>
        <v>0</v>
      </c>
      <c r="N262" s="93">
        <f>IFERROR(VLOOKUP($E262, V一般接種!$A:$G, N$4, FALSE), 0)</f>
        <v>625202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727169</v>
      </c>
      <c r="L263" s="92">
        <f>IFERROR(VLOOKUP($E263, V一般接種!$A:$G, L$4, FALSE), 0)</f>
        <v>269276</v>
      </c>
      <c r="M263" s="92">
        <f>IFERROR(VLOOKUP($E263, V一般接種!$A:$G, M$4, FALSE), 0)</f>
        <v>0</v>
      </c>
      <c r="N263" s="93">
        <f>IFERROR(VLOOKUP($E263, V一般接種!$A:$G, N$4, FALSE), 0)</f>
        <v>625202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727169</v>
      </c>
      <c r="L264" s="92">
        <f>IFERROR(VLOOKUP($E264, V一般接種!$A:$G, L$4, FALSE), 0)</f>
        <v>269276</v>
      </c>
      <c r="M264" s="92">
        <f>IFERROR(VLOOKUP($E264, V一般接種!$A:$G, M$4, FALSE), 0)</f>
        <v>0</v>
      </c>
      <c r="N264" s="93">
        <f>IFERROR(VLOOKUP($E264, V一般接種!$A:$G, N$4, FALSE), 0)</f>
        <v>625202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1055439</v>
      </c>
      <c r="C265" s="109">
        <f>IF(COUNTIF($A$7:$A265, $A265)&gt;1, 0, IF($E265="", "", I265+J265+M265+N265+P265-R265))</f>
        <v>652757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755929</v>
      </c>
      <c r="L265" s="92">
        <f>IFERROR(VLOOKUP($E265, V一般接種!$A:$G, L$4, FALSE), 0)</f>
        <v>268545</v>
      </c>
      <c r="M265" s="92">
        <f>IFERROR(VLOOKUP($E265, V一般接種!$A:$G, M$4, FALSE), 0)</f>
        <v>0</v>
      </c>
      <c r="N265" s="93">
        <f>IFERROR(VLOOKUP($E265, V一般接種!$A:$G, N$4, FALSE), 0)</f>
        <v>607069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755929</v>
      </c>
      <c r="L266" s="92">
        <f>IFERROR(VLOOKUP($E266, V一般接種!$A:$G, L$4, FALSE), 0)</f>
        <v>268545</v>
      </c>
      <c r="M266" s="92">
        <f>IFERROR(VLOOKUP($E266, V一般接種!$A:$G, M$4, FALSE), 0)</f>
        <v>0</v>
      </c>
      <c r="N266" s="93">
        <f>IFERROR(VLOOKUP($E266, V一般接種!$A:$G, N$4, FALSE), 0)</f>
        <v>607069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755929</v>
      </c>
      <c r="L267" s="92">
        <f>IFERROR(VLOOKUP($E267, V一般接種!$A:$G, L$4, FALSE), 0)</f>
        <v>268545</v>
      </c>
      <c r="M267" s="92">
        <f>IFERROR(VLOOKUP($E267, V一般接種!$A:$G, M$4, FALSE), 0)</f>
        <v>0</v>
      </c>
      <c r="N267" s="93">
        <f>IFERROR(VLOOKUP($E267, V一般接種!$A:$G, N$4, FALSE), 0)</f>
        <v>607069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1062653</v>
      </c>
      <c r="C268" s="109">
        <f>IF(COUNTIF($A$7:$A268, $A268)&gt;1, 0, IF($E268="", "", I268+J268+M268+N268+P268-R268))</f>
        <v>649674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728936</v>
      </c>
      <c r="L268" s="92">
        <f>IFERROR(VLOOKUP($E268, V一般接種!$A:$G, L$4, FALSE), 0)</f>
        <v>296981</v>
      </c>
      <c r="M268" s="92">
        <f>IFERROR(VLOOKUP($E268, V一般接種!$A:$G, M$4, FALSE), 0)</f>
        <v>0</v>
      </c>
      <c r="N268" s="93">
        <f>IFERROR(VLOOKUP($E268, V一般接種!$A:$G, N$4, FALSE), 0)</f>
        <v>603070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728936</v>
      </c>
      <c r="L269" s="92">
        <f>IFERROR(VLOOKUP($E269, V一般接種!$A:$G, L$4, FALSE), 0)</f>
        <v>296981</v>
      </c>
      <c r="M269" s="92">
        <f>IFERROR(VLOOKUP($E269, V一般接種!$A:$G, M$4, FALSE), 0)</f>
        <v>0</v>
      </c>
      <c r="N269" s="93">
        <f>IFERROR(VLOOKUP($E269, V一般接種!$A:$G, N$4, FALSE), 0)</f>
        <v>603070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728936</v>
      </c>
      <c r="L270" s="92">
        <f>IFERROR(VLOOKUP($E270, V一般接種!$A:$G, L$4, FALSE), 0)</f>
        <v>296981</v>
      </c>
      <c r="M270" s="92">
        <f>IFERROR(VLOOKUP($E270, V一般接種!$A:$G, M$4, FALSE), 0)</f>
        <v>0</v>
      </c>
      <c r="N270" s="93">
        <f>IFERROR(VLOOKUP($E270, V一般接種!$A:$G, N$4, FALSE), 0)</f>
        <v>603070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1069384</v>
      </c>
      <c r="C271" s="109">
        <f>IF(COUNTIF($A$7:$A271, $A271)&gt;1, 0, IF($E271="", "", I271+J271+M271+N271+P271-R271))</f>
        <v>649118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729843</v>
      </c>
      <c r="L271" s="92">
        <f>IFERROR(VLOOKUP($E271, V一般接種!$A:$G, L$4, FALSE), 0)</f>
        <v>307582</v>
      </c>
      <c r="M271" s="92">
        <f>IFERROR(VLOOKUP($E271, V一般接種!$A:$G, M$4, FALSE), 0)</f>
        <v>0</v>
      </c>
      <c r="N271" s="93">
        <f>IFERROR(VLOOKUP($E271, V一般接種!$A:$G, N$4, FALSE), 0)</f>
        <v>602765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729843</v>
      </c>
      <c r="L272" s="92">
        <f>IFERROR(VLOOKUP($E272, V一般接種!$A:$G, L$4, FALSE), 0)</f>
        <v>307582</v>
      </c>
      <c r="M272" s="92">
        <f>IFERROR(VLOOKUP($E272, V一般接種!$A:$G, M$4, FALSE), 0)</f>
        <v>0</v>
      </c>
      <c r="N272" s="93">
        <f>IFERROR(VLOOKUP($E272, V一般接種!$A:$G, N$4, FALSE), 0)</f>
        <v>602765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729843</v>
      </c>
      <c r="L273" s="92">
        <f>IFERROR(VLOOKUP($E273, V一般接種!$A:$G, L$4, FALSE), 0)</f>
        <v>307582</v>
      </c>
      <c r="M273" s="92">
        <f>IFERROR(VLOOKUP($E273, V一般接種!$A:$G, M$4, FALSE), 0)</f>
        <v>0</v>
      </c>
      <c r="N273" s="93">
        <f>IFERROR(VLOOKUP($E273, V一般接種!$A:$G, N$4, FALSE), 0)</f>
        <v>602765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1041438</v>
      </c>
      <c r="C274" s="109">
        <f>IF(COUNTIF($A$7:$A274, $A274)&gt;1, 0, IF($E274="", "", I274+J274+M274+N274+P274-R274))</f>
        <v>623315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778551</v>
      </c>
      <c r="L274" s="92">
        <f>IFERROR(VLOOKUP($E274, V一般接種!$A:$G, L$4, FALSE), 0)</f>
        <v>262887</v>
      </c>
      <c r="M274" s="92">
        <f>IFERROR(VLOOKUP($E274, V一般接種!$A:$G, M$4, FALSE), 0)</f>
        <v>0</v>
      </c>
      <c r="N274" s="93">
        <f>IFERROR(VLOOKUP($E274, V一般接種!$A:$G, N$4, FALSE), 0)</f>
        <v>623315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778551</v>
      </c>
      <c r="L275" s="92">
        <f>IFERROR(VLOOKUP($E275, V一般接種!$A:$G, L$4, FALSE), 0)</f>
        <v>262887</v>
      </c>
      <c r="M275" s="92">
        <f>IFERROR(VLOOKUP($E275, V一般接種!$A:$G, M$4, FALSE), 0)</f>
        <v>0</v>
      </c>
      <c r="N275" s="93">
        <f>IFERROR(VLOOKUP($E275, V一般接種!$A:$G, N$4, FALSE), 0)</f>
        <v>623315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778551</v>
      </c>
      <c r="L276" s="92">
        <f>IFERROR(VLOOKUP($E276, V一般接種!$A:$G, L$4, FALSE), 0)</f>
        <v>262887</v>
      </c>
      <c r="M276" s="92">
        <f>IFERROR(VLOOKUP($E276, V一般接種!$A:$G, M$4, FALSE), 0)</f>
        <v>0</v>
      </c>
      <c r="N276" s="93">
        <f>IFERROR(VLOOKUP($E276, V一般接種!$A:$G, N$4, FALSE), 0)</f>
        <v>623315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766913</v>
      </c>
      <c r="C277" s="109">
        <f>IF(COUNTIF($A$7:$A277, $A277)&gt;1, 0, IF($E277="", "", I277+J277+M277+N277+P277-R277))</f>
        <v>632073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569756</v>
      </c>
      <c r="L277" s="92">
        <f>IFERROR(VLOOKUP($E277, V一般接種!$A:$G, L$4, FALSE), 0)</f>
        <v>197157</v>
      </c>
      <c r="M277" s="92">
        <f>IFERROR(VLOOKUP($E277, V一般接種!$A:$G, M$4, FALSE), 0)</f>
        <v>0</v>
      </c>
      <c r="N277" s="93">
        <f>IFERROR(VLOOKUP($E277, V一般接種!$A:$G, N$4, FALSE), 0)</f>
        <v>632073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569756</v>
      </c>
      <c r="L278" s="92">
        <f>IFERROR(VLOOKUP($E278, V一般接種!$A:$G, L$4, FALSE), 0)</f>
        <v>197157</v>
      </c>
      <c r="M278" s="92">
        <f>IFERROR(VLOOKUP($E278, V一般接種!$A:$G, M$4, FALSE), 0)</f>
        <v>0</v>
      </c>
      <c r="N278" s="93">
        <f>IFERROR(VLOOKUP($E278, V一般接種!$A:$G, N$4, FALSE), 0)</f>
        <v>632073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569756</v>
      </c>
      <c r="L279" s="92">
        <f>IFERROR(VLOOKUP($E279, V一般接種!$A:$G, L$4, FALSE), 0)</f>
        <v>197157</v>
      </c>
      <c r="M279" s="92">
        <f>IFERROR(VLOOKUP($E279, V一般接種!$A:$G, M$4, FALSE), 0)</f>
        <v>0</v>
      </c>
      <c r="N279" s="93">
        <f>IFERROR(VLOOKUP($E279, V一般接種!$A:$G, N$4, FALSE), 0)</f>
        <v>632073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872496</v>
      </c>
      <c r="C280" s="109">
        <f>IF(COUNTIF($A$7:$A280, $A280)&gt;1, 0, IF($E280="", "", I280+J280+M280+N280+P280-R280))</f>
        <v>686259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576178</v>
      </c>
      <c r="L280" s="92">
        <f>IFERROR(VLOOKUP($E280, V一般接種!$A:$G, L$4, FALSE), 0)</f>
        <v>226603</v>
      </c>
      <c r="M280" s="92">
        <f>IFERROR(VLOOKUP($E280, V一般接種!$A:$G, M$4, FALSE), 0)</f>
        <v>0</v>
      </c>
      <c r="N280" s="93">
        <f>IFERROR(VLOOKUP($E280, V一般接種!$A:$G, N$4, FALSE), 0)</f>
        <v>614390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576178</v>
      </c>
      <c r="L281" s="92">
        <f>IFERROR(VLOOKUP($E281, V一般接種!$A:$G, L$4, FALSE), 0)</f>
        <v>226603</v>
      </c>
      <c r="M281" s="92">
        <f>IFERROR(VLOOKUP($E281, V一般接種!$A:$G, M$4, FALSE), 0)</f>
        <v>0</v>
      </c>
      <c r="N281" s="93">
        <f>IFERROR(VLOOKUP($E281, V一般接種!$A:$G, N$4, FALSE), 0)</f>
        <v>614390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576178</v>
      </c>
      <c r="L282" s="92">
        <f>IFERROR(VLOOKUP($E282, V一般接種!$A:$G, L$4, FALSE), 0)</f>
        <v>226603</v>
      </c>
      <c r="M282" s="92">
        <f>IFERROR(VLOOKUP($E282, V一般接種!$A:$G, M$4, FALSE), 0)</f>
        <v>0</v>
      </c>
      <c r="N282" s="93">
        <f>IFERROR(VLOOKUP($E282, V一般接種!$A:$G, N$4, FALSE), 0)</f>
        <v>614390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907532</v>
      </c>
      <c r="C283" s="109">
        <f>IF(COUNTIF($A$7:$A283, $A283)&gt;1, 0, IF($E283="", "", I283+J283+M283+N283+P283-R283))</f>
        <v>673691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613448</v>
      </c>
      <c r="L283" s="92">
        <f>IFERROR(VLOOKUP($E283, V一般接種!$A:$G, L$4, FALSE), 0)</f>
        <v>258978</v>
      </c>
      <c r="M283" s="92">
        <f>IFERROR(VLOOKUP($E283, V一般接種!$A:$G, M$4, FALSE), 0)</f>
        <v>0</v>
      </c>
      <c r="N283" s="93">
        <f>IFERROR(VLOOKUP($E283, V一般接種!$A:$G, N$4, FALSE), 0)</f>
        <v>635352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613448</v>
      </c>
      <c r="L284" s="92">
        <f>IFERROR(VLOOKUP($E284, V一般接種!$A:$G, L$4, FALSE), 0)</f>
        <v>258978</v>
      </c>
      <c r="M284" s="92">
        <f>IFERROR(VLOOKUP($E284, V一般接種!$A:$G, M$4, FALSE), 0)</f>
        <v>0</v>
      </c>
      <c r="N284" s="93">
        <f>IFERROR(VLOOKUP($E284, V一般接種!$A:$G, N$4, FALSE), 0)</f>
        <v>635352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613448</v>
      </c>
      <c r="L285" s="92">
        <f>IFERROR(VLOOKUP($E285, V一般接種!$A:$G, L$4, FALSE), 0)</f>
        <v>258978</v>
      </c>
      <c r="M285" s="92">
        <f>IFERROR(VLOOKUP($E285, V一般接種!$A:$G, M$4, FALSE), 0)</f>
        <v>0</v>
      </c>
      <c r="N285" s="93">
        <f>IFERROR(VLOOKUP($E285, V一般接種!$A:$G, N$4, FALSE), 0)</f>
        <v>635352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882449</v>
      </c>
      <c r="C286" s="109">
        <f>IF(COUNTIF($A$7:$A286, $A286)&gt;1, 0, IF($E286="", "", I286+J286+M286+N286+P286-R286))</f>
        <v>682255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611638</v>
      </c>
      <c r="L286" s="92">
        <f>IFERROR(VLOOKUP($E286, V一般接種!$A:$G, L$4, FALSE), 0)</f>
        <v>248457</v>
      </c>
      <c r="M286" s="92">
        <f>IFERROR(VLOOKUP($E286, V一般接種!$A:$G, M$4, FALSE), 0)</f>
        <v>0</v>
      </c>
      <c r="N286" s="93">
        <f>IFERROR(VLOOKUP($E286, V一般接種!$A:$G, N$4, FALSE), 0)</f>
        <v>642452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611638</v>
      </c>
      <c r="L287" s="92">
        <f>IFERROR(VLOOKUP($E287, V一般接種!$A:$G, L$4, FALSE), 0)</f>
        <v>248457</v>
      </c>
      <c r="M287" s="92">
        <f>IFERROR(VLOOKUP($E287, V一般接種!$A:$G, M$4, FALSE), 0)</f>
        <v>0</v>
      </c>
      <c r="N287" s="93">
        <f>IFERROR(VLOOKUP($E287, V一般接種!$A:$G, N$4, FALSE), 0)</f>
        <v>642452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611638</v>
      </c>
      <c r="L288" s="92">
        <f>IFERROR(VLOOKUP($E288, V一般接種!$A:$G, L$4, FALSE), 0)</f>
        <v>248457</v>
      </c>
      <c r="M288" s="92">
        <f>IFERROR(VLOOKUP($E288, V一般接種!$A:$G, M$4, FALSE), 0)</f>
        <v>0</v>
      </c>
      <c r="N288" s="93">
        <f>IFERROR(VLOOKUP($E288, V一般接種!$A:$G, N$4, FALSE), 0)</f>
        <v>642452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866062</v>
      </c>
      <c r="C289" s="109">
        <f>IF(COUNTIF($A$7:$A289, $A289)&gt;1, 0, IF($E289="", "", I289+J289+M289+N289+P289-R289))</f>
        <v>658650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596648</v>
      </c>
      <c r="L289" s="92">
        <f>IFERROR(VLOOKUP($E289, V一般接種!$A:$G, L$4, FALSE), 0)</f>
        <v>244318</v>
      </c>
      <c r="M289" s="92">
        <f>IFERROR(VLOOKUP($E289, V一般接種!$A:$G, M$4, FALSE), 0)</f>
        <v>0</v>
      </c>
      <c r="N289" s="93">
        <f>IFERROR(VLOOKUP($E289, V一般接種!$A:$G, N$4, FALSE), 0)</f>
        <v>625459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596648</v>
      </c>
      <c r="L290" s="92">
        <f>IFERROR(VLOOKUP($E290, V一般接種!$A:$G, L$4, FALSE), 0)</f>
        <v>244318</v>
      </c>
      <c r="M290" s="92">
        <f>IFERROR(VLOOKUP($E290, V一般接種!$A:$G, M$4, FALSE), 0)</f>
        <v>0</v>
      </c>
      <c r="N290" s="93">
        <f>IFERROR(VLOOKUP($E290, V一般接種!$A:$G, N$4, FALSE), 0)</f>
        <v>625459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596648</v>
      </c>
      <c r="L291" s="92">
        <f>IFERROR(VLOOKUP($E291, V一般接種!$A:$G, L$4, FALSE), 0)</f>
        <v>244318</v>
      </c>
      <c r="M291" s="92">
        <f>IFERROR(VLOOKUP($E291, V一般接種!$A:$G, M$4, FALSE), 0)</f>
        <v>0</v>
      </c>
      <c r="N291" s="93">
        <f>IFERROR(VLOOKUP($E291, V一般接種!$A:$G, N$4, FALSE), 0)</f>
        <v>625459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899636</v>
      </c>
      <c r="C292" s="109">
        <f>IF(COUNTIF($A$7:$A292, $A292)&gt;1, 0, IF($E292="", "", I292+J292+M292+N292+P292-R292))</f>
        <v>649694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622311</v>
      </c>
      <c r="L292" s="92">
        <f>IFERROR(VLOOKUP($E292, V一般接種!$A:$G, L$4, FALSE), 0)</f>
        <v>249057</v>
      </c>
      <c r="M292" s="92">
        <f>IFERROR(VLOOKUP($E292, V一般接種!$A:$G, M$4, FALSE), 0)</f>
        <v>0</v>
      </c>
      <c r="N292" s="93">
        <f>IFERROR(VLOOKUP($E292, V一般接種!$A:$G, N$4, FALSE), 0)</f>
        <v>612508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622311</v>
      </c>
      <c r="L293" s="92">
        <f>IFERROR(VLOOKUP($E293, V一般接種!$A:$G, L$4, FALSE), 0)</f>
        <v>249057</v>
      </c>
      <c r="M293" s="92">
        <f>IFERROR(VLOOKUP($E293, V一般接種!$A:$G, M$4, FALSE), 0)</f>
        <v>0</v>
      </c>
      <c r="N293" s="93">
        <f>IFERROR(VLOOKUP($E293, V一般接種!$A:$G, N$4, FALSE), 0)</f>
        <v>612508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622311</v>
      </c>
      <c r="L294" s="92">
        <f>IFERROR(VLOOKUP($E294, V一般接種!$A:$G, L$4, FALSE), 0)</f>
        <v>249057</v>
      </c>
      <c r="M294" s="92">
        <f>IFERROR(VLOOKUP($E294, V一般接種!$A:$G, M$4, FALSE), 0)</f>
        <v>0</v>
      </c>
      <c r="N294" s="93">
        <f>IFERROR(VLOOKUP($E294, V一般接種!$A:$G, N$4, FALSE), 0)</f>
        <v>612508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829296</v>
      </c>
      <c r="C295" s="109">
        <f>IF(COUNTIF($A$7:$A295, $A295)&gt;1, 0, IF($E295="", "", I295+J295+M295+N295+P295-R295))</f>
        <v>649795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634507</v>
      </c>
      <c r="L295" s="92">
        <f>IFERROR(VLOOKUP($E295, V一般接種!$A:$G, L$4, FALSE), 0)</f>
        <v>194789</v>
      </c>
      <c r="M295" s="92">
        <f>IFERROR(VLOOKUP($E295, V一般接種!$A:$G, M$4, FALSE), 0)</f>
        <v>0</v>
      </c>
      <c r="N295" s="93">
        <f>IFERROR(VLOOKUP($E295, V一般接種!$A:$G, N$4, FALSE), 0)</f>
        <v>649795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634507</v>
      </c>
      <c r="L296" s="92">
        <f>IFERROR(VLOOKUP($E296, V一般接種!$A:$G, L$4, FALSE), 0)</f>
        <v>194789</v>
      </c>
      <c r="M296" s="92">
        <f>IFERROR(VLOOKUP($E296, V一般接種!$A:$G, M$4, FALSE), 0)</f>
        <v>0</v>
      </c>
      <c r="N296" s="93">
        <f>IFERROR(VLOOKUP($E296, V一般接種!$A:$G, N$4, FALSE), 0)</f>
        <v>649795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634507</v>
      </c>
      <c r="L297" s="92">
        <f>IFERROR(VLOOKUP($E297, V一般接種!$A:$G, L$4, FALSE), 0)</f>
        <v>194789</v>
      </c>
      <c r="M297" s="92">
        <f>IFERROR(VLOOKUP($E297, V一般接種!$A:$G, M$4, FALSE), 0)</f>
        <v>0</v>
      </c>
      <c r="N297" s="93">
        <f>IFERROR(VLOOKUP($E297, V一般接種!$A:$G, N$4, FALSE), 0)</f>
        <v>649795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616186</v>
      </c>
      <c r="C298" s="109">
        <f>IF(COUNTIF($A$7:$A298, $A298)&gt;1, 0, IF($E298="", "", I298+J298+M298+N298+P298-R298))</f>
        <v>665909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463114</v>
      </c>
      <c r="L298" s="92">
        <f>IFERROR(VLOOKUP($E298, V一般接種!$A:$G, L$4, FALSE), 0)</f>
        <v>153072</v>
      </c>
      <c r="M298" s="92">
        <f>IFERROR(VLOOKUP($E298, V一般接種!$A:$G, M$4, FALSE), 0)</f>
        <v>0</v>
      </c>
      <c r="N298" s="93">
        <f>IFERROR(VLOOKUP($E298, V一般接種!$A:$G, N$4, FALSE), 0)</f>
        <v>665909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463114</v>
      </c>
      <c r="L299" s="92">
        <f>IFERROR(VLOOKUP($E299, V一般接種!$A:$G, L$4, FALSE), 0)</f>
        <v>153072</v>
      </c>
      <c r="M299" s="92">
        <f>IFERROR(VLOOKUP($E299, V一般接種!$A:$G, M$4, FALSE), 0)</f>
        <v>0</v>
      </c>
      <c r="N299" s="93">
        <f>IFERROR(VLOOKUP($E299, V一般接種!$A:$G, N$4, FALSE), 0)</f>
        <v>665909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463114</v>
      </c>
      <c r="L300" s="92">
        <f>IFERROR(VLOOKUP($E300, V一般接種!$A:$G, L$4, FALSE), 0)</f>
        <v>153072</v>
      </c>
      <c r="M300" s="92">
        <f>IFERROR(VLOOKUP($E300, V一般接種!$A:$G, M$4, FALSE), 0)</f>
        <v>0</v>
      </c>
      <c r="N300" s="93">
        <f>IFERROR(VLOOKUP($E300, V一般接種!$A:$G, N$4, FALSE), 0)</f>
        <v>665909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543943</v>
      </c>
      <c r="C301" s="109">
        <f>IF(COUNTIF($A$7:$A301, $A301)&gt;1, 0, IF($E301="", "", I301+J301+M301+N301+P301-R301))</f>
        <v>643303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274898</v>
      </c>
      <c r="L301" s="92">
        <f>IFERROR(VLOOKUP($E301, V一般接種!$A:$G, L$4, FALSE), 0)</f>
        <v>224848</v>
      </c>
      <c r="M301" s="92">
        <f>IFERROR(VLOOKUP($E301, V一般接種!$A:$G, M$4, FALSE), 0)</f>
        <v>0</v>
      </c>
      <c r="N301" s="93">
        <f>IFERROR(VLOOKUP($E301, V一般接種!$A:$G, N$4, FALSE), 0)</f>
        <v>575332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274898</v>
      </c>
      <c r="L302" s="92">
        <f>IFERROR(VLOOKUP($E302, V一般接種!$A:$G, L$4, FALSE), 0)</f>
        <v>224848</v>
      </c>
      <c r="M302" s="92">
        <f>IFERROR(VLOOKUP($E302, V一般接種!$A:$G, M$4, FALSE), 0)</f>
        <v>0</v>
      </c>
      <c r="N302" s="93">
        <f>IFERROR(VLOOKUP($E302, V一般接種!$A:$G, N$4, FALSE), 0)</f>
        <v>575332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274898</v>
      </c>
      <c r="L303" s="92">
        <f>IFERROR(VLOOKUP($E303, V一般接種!$A:$G, L$4, FALSE), 0)</f>
        <v>224848</v>
      </c>
      <c r="M303" s="92">
        <f>IFERROR(VLOOKUP($E303, V一般接種!$A:$G, M$4, FALSE), 0)</f>
        <v>0</v>
      </c>
      <c r="N303" s="93">
        <f>IFERROR(VLOOKUP($E303, V一般接種!$A:$G, N$4, FALSE), 0)</f>
        <v>575332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816925</v>
      </c>
      <c r="C304" s="109">
        <f>IF(COUNTIF($A$7:$A304, $A304)&gt;1, 0, IF($E304="", "", I304+J304+M304+N304+P304-R304))</f>
        <v>659641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537306</v>
      </c>
      <c r="L304" s="92">
        <f>IFERROR(VLOOKUP($E304, V一般接種!$A:$G, L$4, FALSE), 0)</f>
        <v>239088</v>
      </c>
      <c r="M304" s="92">
        <f>IFERROR(VLOOKUP($E304, V一般接種!$A:$G, M$4, FALSE), 0)</f>
        <v>0</v>
      </c>
      <c r="N304" s="93">
        <f>IFERROR(VLOOKUP($E304, V一般接種!$A:$G, N$4, FALSE), 0)</f>
        <v>626601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537306</v>
      </c>
      <c r="L305" s="92">
        <f>IFERROR(VLOOKUP($E305, V一般接種!$A:$G, L$4, FALSE), 0)</f>
        <v>239088</v>
      </c>
      <c r="M305" s="92">
        <f>IFERROR(VLOOKUP($E305, V一般接種!$A:$G, M$4, FALSE), 0)</f>
        <v>0</v>
      </c>
      <c r="N305" s="93">
        <f>IFERROR(VLOOKUP($E305, V一般接種!$A:$G, N$4, FALSE), 0)</f>
        <v>626601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537306</v>
      </c>
      <c r="L306" s="92">
        <f>IFERROR(VLOOKUP($E306, V一般接種!$A:$G, L$4, FALSE), 0)</f>
        <v>239088</v>
      </c>
      <c r="M306" s="92">
        <f>IFERROR(VLOOKUP($E306, V一般接種!$A:$G, M$4, FALSE), 0)</f>
        <v>0</v>
      </c>
      <c r="N306" s="93">
        <f>IFERROR(VLOOKUP($E306, V一般接種!$A:$G, N$4, FALSE), 0)</f>
        <v>626601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748310</v>
      </c>
      <c r="C307" s="109">
        <f>IF(COUNTIF($A$7:$A307, $A307)&gt;1, 0, IF($E307="", "", I307+J307+M307+N307+P307-R307))</f>
        <v>706843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500205</v>
      </c>
      <c r="L307" s="92">
        <f>IFERROR(VLOOKUP($E307, V一般接種!$A:$G, L$4, FALSE), 0)</f>
        <v>244115</v>
      </c>
      <c r="M307" s="92">
        <f>IFERROR(VLOOKUP($E307, V一般接種!$A:$G, M$4, FALSE), 0)</f>
        <v>0</v>
      </c>
      <c r="N307" s="93">
        <f>IFERROR(VLOOKUP($E307, V一般接種!$A:$G, N$4, FALSE), 0)</f>
        <v>663967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500205</v>
      </c>
      <c r="L308" s="92">
        <f>IFERROR(VLOOKUP($E308, V一般接種!$A:$G, L$4, FALSE), 0)</f>
        <v>244115</v>
      </c>
      <c r="M308" s="92">
        <f>IFERROR(VLOOKUP($E308, V一般接種!$A:$G, M$4, FALSE), 0)</f>
        <v>0</v>
      </c>
      <c r="N308" s="93">
        <f>IFERROR(VLOOKUP($E308, V一般接種!$A:$G, N$4, FALSE), 0)</f>
        <v>663967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500205</v>
      </c>
      <c r="L309" s="92">
        <f>IFERROR(VLOOKUP($E309, V一般接種!$A:$G, L$4, FALSE), 0)</f>
        <v>244115</v>
      </c>
      <c r="M309" s="92">
        <f>IFERROR(VLOOKUP($E309, V一般接種!$A:$G, M$4, FALSE), 0)</f>
        <v>0</v>
      </c>
      <c r="N309" s="93">
        <f>IFERROR(VLOOKUP($E309, V一般接種!$A:$G, N$4, FALSE), 0)</f>
        <v>663967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323671</v>
      </c>
      <c r="C310" s="109">
        <f>IF(COUNTIF($A$7:$A310, $A310)&gt;1, 0, IF($E310="", "", I310+J310+M310+N310+P310-R310))</f>
        <v>279858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188316</v>
      </c>
      <c r="L310" s="92">
        <f>IFERROR(VLOOKUP($E310, V一般接種!$A:$G, L$4, FALSE), 0)</f>
        <v>135355</v>
      </c>
      <c r="M310" s="92">
        <f>IFERROR(VLOOKUP($E310, V一般接種!$A:$G, M$4, FALSE), 0)</f>
        <v>0</v>
      </c>
      <c r="N310" s="93">
        <f>IFERROR(VLOOKUP($E310, V一般接種!$A:$G, N$4, FALSE), 0)</f>
        <v>279858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188316</v>
      </c>
      <c r="L311" s="92">
        <f>IFERROR(VLOOKUP($E311, V一般接種!$A:$G, L$4, FALSE), 0)</f>
        <v>135355</v>
      </c>
      <c r="M311" s="92">
        <f>IFERROR(VLOOKUP($E311, V一般接種!$A:$G, M$4, FALSE), 0)</f>
        <v>0</v>
      </c>
      <c r="N311" s="93">
        <f>IFERROR(VLOOKUP($E311, V一般接種!$A:$G, N$4, FALSE), 0)</f>
        <v>279858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188316</v>
      </c>
      <c r="L312" s="92">
        <f>IFERROR(VLOOKUP($E312, V一般接種!$A:$G, L$4, FALSE), 0)</f>
        <v>135355</v>
      </c>
      <c r="M312" s="92">
        <f>IFERROR(VLOOKUP($E312, V一般接種!$A:$G, M$4, FALSE), 0)</f>
        <v>0</v>
      </c>
      <c r="N312" s="93">
        <f>IFERROR(VLOOKUP($E312, V一般接種!$A:$G, N$4, FALSE), 0)</f>
        <v>279858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253014</v>
      </c>
      <c r="C313" s="109">
        <f>IF(COUNTIF($A$7:$A313, $A313)&gt;1, 0, IF($E313="", "", I313+J313+M313+N313+P313-R313))</f>
        <v>199656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128388</v>
      </c>
      <c r="L313" s="92">
        <f>IFERROR(VLOOKUP($E313, V一般接種!$A:$G, L$4, FALSE), 0)</f>
        <v>124626</v>
      </c>
      <c r="M313" s="92">
        <f>IFERROR(VLOOKUP($E313, V一般接種!$A:$G, M$4, FALSE), 0)</f>
        <v>0</v>
      </c>
      <c r="N313" s="93">
        <f>IFERROR(VLOOKUP($E313, V一般接種!$A:$G, N$4, FALSE), 0)</f>
        <v>199656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128388</v>
      </c>
      <c r="L314" s="92">
        <f>IFERROR(VLOOKUP($E314, V一般接種!$A:$G, L$4, FALSE), 0)</f>
        <v>124626</v>
      </c>
      <c r="M314" s="92">
        <f>IFERROR(VLOOKUP($E314, V一般接種!$A:$G, M$4, FALSE), 0)</f>
        <v>0</v>
      </c>
      <c r="N314" s="93">
        <f>IFERROR(VLOOKUP($E314, V一般接種!$A:$G, N$4, FALSE), 0)</f>
        <v>199656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128388</v>
      </c>
      <c r="L315" s="92">
        <f>IFERROR(VLOOKUP($E315, V一般接種!$A:$G, L$4, FALSE), 0)</f>
        <v>124626</v>
      </c>
      <c r="M315" s="92">
        <f>IFERROR(VLOOKUP($E315, V一般接種!$A:$G, M$4, FALSE), 0)</f>
        <v>0</v>
      </c>
      <c r="N315" s="93">
        <f>IFERROR(VLOOKUP($E315, V一般接種!$A:$G, N$4, FALSE), 0)</f>
        <v>199656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466287</v>
      </c>
      <c r="C316" s="109">
        <f>IF(COUNTIF($A$7:$A316, $A316)&gt;1, 0, IF($E316="", "", I316+J316+M316+N316+P316-R316))</f>
        <v>749368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304325</v>
      </c>
      <c r="L316" s="92">
        <f>IFERROR(VLOOKUP($E316, V一般接種!$A:$G, L$4, FALSE), 0)</f>
        <v>161962</v>
      </c>
      <c r="M316" s="92">
        <f>IFERROR(VLOOKUP($E316, V一般接種!$A:$G, M$4, FALSE), 0)</f>
        <v>0</v>
      </c>
      <c r="N316" s="93">
        <f>IFERROR(VLOOKUP($E316, V一般接種!$A:$G, N$4, FALSE), 0)</f>
        <v>749368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304325</v>
      </c>
      <c r="L317" s="92">
        <f>IFERROR(VLOOKUP($E317, V一般接種!$A:$G, L$4, FALSE), 0)</f>
        <v>161962</v>
      </c>
      <c r="M317" s="92">
        <f>IFERROR(VLOOKUP($E317, V一般接種!$A:$G, M$4, FALSE), 0)</f>
        <v>0</v>
      </c>
      <c r="N317" s="93">
        <f>IFERROR(VLOOKUP($E317, V一般接種!$A:$G, N$4, FALSE), 0)</f>
        <v>749368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304325</v>
      </c>
      <c r="L318" s="92">
        <f>IFERROR(VLOOKUP($E318, V一般接種!$A:$G, L$4, FALSE), 0)</f>
        <v>161962</v>
      </c>
      <c r="M318" s="92">
        <f>IFERROR(VLOOKUP($E318, V一般接種!$A:$G, M$4, FALSE), 0)</f>
        <v>0</v>
      </c>
      <c r="N318" s="93">
        <f>IFERROR(VLOOKUP($E318, V一般接種!$A:$G, N$4, FALSE), 0)</f>
        <v>749368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420361</v>
      </c>
      <c r="C319" s="109">
        <f>IF(COUNTIF($A$7:$A319, $A319)&gt;1, 0, IF($E319="", "", I319+J319+M319+N319+P319-R319))</f>
        <v>692411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272776</v>
      </c>
      <c r="L319" s="92">
        <f>IFERROR(VLOOKUP($E319, V一般接種!$A:$G, L$4, FALSE), 0)</f>
        <v>147585</v>
      </c>
      <c r="M319" s="92">
        <f>IFERROR(VLOOKUP($E319, V一般接種!$A:$G, M$4, FALSE), 0)</f>
        <v>0</v>
      </c>
      <c r="N319" s="93">
        <f>IFERROR(VLOOKUP($E319, V一般接種!$A:$G, N$4, FALSE), 0)</f>
        <v>692411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272776</v>
      </c>
      <c r="L320" s="92">
        <f>IFERROR(VLOOKUP($E320, V一般接種!$A:$G, L$4, FALSE), 0)</f>
        <v>147585</v>
      </c>
      <c r="M320" s="92">
        <f>IFERROR(VLOOKUP($E320, V一般接種!$A:$G, M$4, FALSE), 0)</f>
        <v>0</v>
      </c>
      <c r="N320" s="93">
        <f>IFERROR(VLOOKUP($E320, V一般接種!$A:$G, N$4, FALSE), 0)</f>
        <v>692411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272776</v>
      </c>
      <c r="L321" s="92">
        <f>IFERROR(VLOOKUP($E321, V一般接種!$A:$G, L$4, FALSE), 0)</f>
        <v>147585</v>
      </c>
      <c r="M321" s="92">
        <f>IFERROR(VLOOKUP($E321, V一般接種!$A:$G, M$4, FALSE), 0)</f>
        <v>0</v>
      </c>
      <c r="N321" s="93">
        <f>IFERROR(VLOOKUP($E321, V一般接種!$A:$G, N$4, FALSE), 0)</f>
        <v>692411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585502</v>
      </c>
      <c r="C322" s="109">
        <f>IF(COUNTIF($A$7:$A322, $A322)&gt;1, 0, IF($E322="", "", I322+J322+M322+N322+P322-R322))</f>
        <v>787265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370887</v>
      </c>
      <c r="L322" s="92">
        <f>IFERROR(VLOOKUP($E322, V一般接種!$A:$G, L$4, FALSE), 0)</f>
        <v>188385</v>
      </c>
      <c r="M322" s="92">
        <f>IFERROR(VLOOKUP($E322, V一般接種!$A:$G, M$4, FALSE), 0)</f>
        <v>0</v>
      </c>
      <c r="N322" s="93">
        <f>IFERROR(VLOOKUP($E322, V一般接種!$A:$G, N$4, FALSE), 0)</f>
        <v>744350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370887</v>
      </c>
      <c r="L323" s="92">
        <f>IFERROR(VLOOKUP($E323, V一般接種!$A:$G, L$4, FALSE), 0)</f>
        <v>188385</v>
      </c>
      <c r="M323" s="92">
        <f>IFERROR(VLOOKUP($E323, V一般接種!$A:$G, M$4, FALSE), 0)</f>
        <v>0</v>
      </c>
      <c r="N323" s="93">
        <f>IFERROR(VLOOKUP($E323, V一般接種!$A:$G, N$4, FALSE), 0)</f>
        <v>744350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370887</v>
      </c>
      <c r="L324" s="92">
        <f>IFERROR(VLOOKUP($E324, V一般接種!$A:$G, L$4, FALSE), 0)</f>
        <v>188385</v>
      </c>
      <c r="M324" s="92">
        <f>IFERROR(VLOOKUP($E324, V一般接種!$A:$G, M$4, FALSE), 0)</f>
        <v>0</v>
      </c>
      <c r="N324" s="93">
        <f>IFERROR(VLOOKUP($E324, V一般接種!$A:$G, N$4, FALSE), 0)</f>
        <v>744350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625611</v>
      </c>
      <c r="C325" s="109">
        <f>IF(COUNTIF($A$7:$A325, $A325)&gt;1, 0, IF($E325="", "", I325+J325+M325+N325+P325-R325))</f>
        <v>787881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440179</v>
      </c>
      <c r="L325" s="92">
        <f>IFERROR(VLOOKUP($E325, V一般接種!$A:$G, L$4, FALSE), 0)</f>
        <v>168909</v>
      </c>
      <c r="M325" s="92">
        <f>IFERROR(VLOOKUP($E325, V一般接種!$A:$G, M$4, FALSE), 0)</f>
        <v>0</v>
      </c>
      <c r="N325" s="93">
        <f>IFERROR(VLOOKUP($E325, V一般接種!$A:$G, N$4, FALSE), 0)</f>
        <v>761683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440179</v>
      </c>
      <c r="L326" s="92">
        <f>IFERROR(VLOOKUP($E326, V一般接種!$A:$G, L$4, FALSE), 0)</f>
        <v>168909</v>
      </c>
      <c r="M326" s="92">
        <f>IFERROR(VLOOKUP($E326, V一般接種!$A:$G, M$4, FALSE), 0)</f>
        <v>0</v>
      </c>
      <c r="N326" s="93">
        <f>IFERROR(VLOOKUP($E326, V一般接種!$A:$G, N$4, FALSE), 0)</f>
        <v>761683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440179</v>
      </c>
      <c r="L327" s="92">
        <f>IFERROR(VLOOKUP($E327, V一般接種!$A:$G, L$4, FALSE), 0)</f>
        <v>168909</v>
      </c>
      <c r="M327" s="92">
        <f>IFERROR(VLOOKUP($E327, V一般接種!$A:$G, M$4, FALSE), 0)</f>
        <v>0</v>
      </c>
      <c r="N327" s="93">
        <f>IFERROR(VLOOKUP($E327, V一般接種!$A:$G, N$4, FALSE), 0)</f>
        <v>761683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613872</v>
      </c>
      <c r="C328" s="109">
        <f>IF(COUNTIF($A$7:$A328, $A328)&gt;1, 0, IF($E328="", "", I328+J328+M328+N328+P328-R328))</f>
        <v>794240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434403</v>
      </c>
      <c r="L328" s="92">
        <f>IFERROR(VLOOKUP($E328, V一般接種!$A:$G, L$4, FALSE), 0)</f>
        <v>167669</v>
      </c>
      <c r="M328" s="92">
        <f>IFERROR(VLOOKUP($E328, V一般接種!$A:$G, M$4, FALSE), 0)</f>
        <v>0</v>
      </c>
      <c r="N328" s="93">
        <f>IFERROR(VLOOKUP($E328, V一般接種!$A:$G, N$4, FALSE), 0)</f>
        <v>775793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434403</v>
      </c>
      <c r="L329" s="92">
        <f>IFERROR(VLOOKUP($E329, V一般接種!$A:$G, L$4, FALSE), 0)</f>
        <v>167669</v>
      </c>
      <c r="M329" s="92">
        <f>IFERROR(VLOOKUP($E329, V一般接種!$A:$G, M$4, FALSE), 0)</f>
        <v>0</v>
      </c>
      <c r="N329" s="93">
        <f>IFERROR(VLOOKUP($E329, V一般接種!$A:$G, N$4, FALSE), 0)</f>
        <v>775793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434403</v>
      </c>
      <c r="L330" s="92">
        <f>IFERROR(VLOOKUP($E330, V一般接種!$A:$G, L$4, FALSE), 0)</f>
        <v>167669</v>
      </c>
      <c r="M330" s="92">
        <f>IFERROR(VLOOKUP($E330, V一般接種!$A:$G, M$4, FALSE), 0)</f>
        <v>0</v>
      </c>
      <c r="N330" s="93">
        <f>IFERROR(VLOOKUP($E330, V一般接種!$A:$G, N$4, FALSE), 0)</f>
        <v>775793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615840</v>
      </c>
      <c r="C331" s="109">
        <f>IF(COUNTIF($A$7:$A331, $A331)&gt;1, 0, IF($E331="", "", I331+J331+M331+N331+P331-R331))</f>
        <v>780595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433694</v>
      </c>
      <c r="L331" s="92">
        <f>IFERROR(VLOOKUP($E331, V一般接種!$A:$G, L$4, FALSE), 0)</f>
        <v>173049</v>
      </c>
      <c r="M331" s="92">
        <f>IFERROR(VLOOKUP($E331, V一般接種!$A:$G, M$4, FALSE), 0)</f>
        <v>0</v>
      </c>
      <c r="N331" s="93">
        <f>IFERROR(VLOOKUP($E331, V一般接種!$A:$G, N$4, FALSE), 0)</f>
        <v>759320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433694</v>
      </c>
      <c r="L332" s="92">
        <f>IFERROR(VLOOKUP($E332, V一般接種!$A:$G, L$4, FALSE), 0)</f>
        <v>173049</v>
      </c>
      <c r="M332" s="92">
        <f>IFERROR(VLOOKUP($E332, V一般接種!$A:$G, M$4, FALSE), 0)</f>
        <v>0</v>
      </c>
      <c r="N332" s="93">
        <f>IFERROR(VLOOKUP($E332, V一般接種!$A:$G, N$4, FALSE), 0)</f>
        <v>759320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433694</v>
      </c>
      <c r="L333" s="92">
        <f>IFERROR(VLOOKUP($E333, V一般接種!$A:$G, L$4, FALSE), 0)</f>
        <v>173049</v>
      </c>
      <c r="M333" s="92">
        <f>IFERROR(VLOOKUP($E333, V一般接種!$A:$G, M$4, FALSE), 0)</f>
        <v>0</v>
      </c>
      <c r="N333" s="93">
        <f>IFERROR(VLOOKUP($E333, V一般接種!$A:$G, N$4, FALSE), 0)</f>
        <v>759320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646638</v>
      </c>
      <c r="C334" s="109">
        <f>IF(COUNTIF($A$7:$A334, $A334)&gt;1, 0, IF($E334="", "", I334+J334+M334+N334+P334-R334))</f>
        <v>787744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463693</v>
      </c>
      <c r="L334" s="92">
        <f>IFERROR(VLOOKUP($E334, V一般接種!$A:$G, L$4, FALSE), 0)</f>
        <v>171485</v>
      </c>
      <c r="M334" s="92">
        <f>IFERROR(VLOOKUP($E334, V一般接種!$A:$G, M$4, FALSE), 0)</f>
        <v>0</v>
      </c>
      <c r="N334" s="93">
        <f>IFERROR(VLOOKUP($E334, V一般接種!$A:$G, N$4, FALSE), 0)</f>
        <v>758616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463693</v>
      </c>
      <c r="L335" s="92">
        <f>IFERROR(VLOOKUP($E335, V一般接種!$A:$G, L$4, FALSE), 0)</f>
        <v>171485</v>
      </c>
      <c r="M335" s="92">
        <f>IFERROR(VLOOKUP($E335, V一般接種!$A:$G, M$4, FALSE), 0)</f>
        <v>0</v>
      </c>
      <c r="N335" s="93">
        <f>IFERROR(VLOOKUP($E335, V一般接種!$A:$G, N$4, FALSE), 0)</f>
        <v>758616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463693</v>
      </c>
      <c r="L336" s="92">
        <f>IFERROR(VLOOKUP($E336, V一般接種!$A:$G, L$4, FALSE), 0)</f>
        <v>171485</v>
      </c>
      <c r="M336" s="92">
        <f>IFERROR(VLOOKUP($E336, V一般接種!$A:$G, M$4, FALSE), 0)</f>
        <v>0</v>
      </c>
      <c r="N336" s="93">
        <f>IFERROR(VLOOKUP($E336, V一般接種!$A:$G, N$4, FALSE), 0)</f>
        <v>758616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641494</v>
      </c>
      <c r="C337" s="109">
        <f>IF(COUNTIF($A$7:$A337, $A337)&gt;1, 0, IF($E337="", "", I337+J337+M337+N337+P337-R337))</f>
        <v>805465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503862</v>
      </c>
      <c r="L337" s="92">
        <f>IFERROR(VLOOKUP($E337, V一般接種!$A:$G, L$4, FALSE), 0)</f>
        <v>137632</v>
      </c>
      <c r="M337" s="92">
        <f>IFERROR(VLOOKUP($E337, V一般接種!$A:$G, M$4, FALSE), 0)</f>
        <v>0</v>
      </c>
      <c r="N337" s="93">
        <f>IFERROR(VLOOKUP($E337, V一般接種!$A:$G, N$4, FALSE), 0)</f>
        <v>805465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503862</v>
      </c>
      <c r="L338" s="92">
        <f>IFERROR(VLOOKUP($E338, V一般接種!$A:$G, L$4, FALSE), 0)</f>
        <v>137632</v>
      </c>
      <c r="M338" s="92">
        <f>IFERROR(VLOOKUP($E338, V一般接種!$A:$G, M$4, FALSE), 0)</f>
        <v>0</v>
      </c>
      <c r="N338" s="93">
        <f>IFERROR(VLOOKUP($E338, V一般接種!$A:$G, N$4, FALSE), 0)</f>
        <v>805465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503862</v>
      </c>
      <c r="L339" s="92">
        <f>IFERROR(VLOOKUP($E339, V一般接種!$A:$G, L$4, FALSE), 0)</f>
        <v>137632</v>
      </c>
      <c r="M339" s="92">
        <f>IFERROR(VLOOKUP($E339, V一般接種!$A:$G, M$4, FALSE), 0)</f>
        <v>0</v>
      </c>
      <c r="N339" s="93">
        <f>IFERROR(VLOOKUP($E339, V一般接種!$A:$G, N$4, FALSE), 0)</f>
        <v>805465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5015561</v>
      </c>
      <c r="C340" s="109">
        <f>IF(COUNTIF($A$7:$A340, $A340)&gt;1, 0, IF($E340="", "", I340+J340+M340+N340+P340-R340))</f>
        <v>1706340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437485</v>
      </c>
      <c r="L340" s="92">
        <f>IFERROR(VLOOKUP($E340, V一般接種!$A:$G, L$4, FALSE), 0)</f>
        <v>123706</v>
      </c>
      <c r="M340" s="92">
        <f>IFERROR(VLOOKUP($E340, V一般接種!$A:$G, M$4, FALSE), 0)</f>
        <v>0</v>
      </c>
      <c r="N340" s="93">
        <f>IFERROR(VLOOKUP($E340, V一般接種!$A:$G, N$4, FALSE), 0)</f>
        <v>545322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437485</v>
      </c>
      <c r="L341" s="92">
        <f>IFERROR(VLOOKUP($E341, V一般接種!$A:$G, L$4, FALSE), 0)</f>
        <v>123706</v>
      </c>
      <c r="M341" s="92">
        <f>IFERROR(VLOOKUP($E341, V一般接種!$A:$G, M$4, FALSE), 0)</f>
        <v>0</v>
      </c>
      <c r="N341" s="93">
        <f>IFERROR(VLOOKUP($E341, V一般接種!$A:$G, N$4, FALSE), 0)</f>
        <v>545322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437485</v>
      </c>
      <c r="L342" s="92">
        <f>IFERROR(VLOOKUP($E342, V一般接種!$A:$G, L$4, FALSE), 0)</f>
        <v>123706</v>
      </c>
      <c r="M342" s="92">
        <f>IFERROR(VLOOKUP($E342, V一般接種!$A:$G, M$4, FALSE), 0)</f>
        <v>0</v>
      </c>
      <c r="N342" s="93">
        <f>IFERROR(VLOOKUP($E342, V一般接種!$A:$G, N$4, FALSE), 0)</f>
        <v>545322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570225</v>
      </c>
      <c r="C343" s="109">
        <f>IF(COUNTIF($A$7:$A343, $A343)&gt;1, 0, IF($E343="", "", I343+J343+M343+N343+P343-R343))</f>
        <v>574028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442999</v>
      </c>
      <c r="L343" s="92">
        <f>IFERROR(VLOOKUP($E343, V一般接種!$A:$G, L$4, FALSE), 0)</f>
        <v>127226</v>
      </c>
      <c r="M343" s="92">
        <f>IFERROR(VLOOKUP($E343, V一般接種!$A:$G, M$4, FALSE), 0)</f>
        <v>0</v>
      </c>
      <c r="N343" s="93">
        <f>IFERROR(VLOOKUP($E343, V一般接種!$A:$G, N$4, FALSE), 0)</f>
        <v>574028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442999</v>
      </c>
      <c r="L344" s="92">
        <f>IFERROR(VLOOKUP($E344, V一般接種!$A:$G, L$4, FALSE), 0)</f>
        <v>127226</v>
      </c>
      <c r="M344" s="92">
        <f>IFERROR(VLOOKUP($E344, V一般接種!$A:$G, M$4, FALSE), 0)</f>
        <v>0</v>
      </c>
      <c r="N344" s="93">
        <f>IFERROR(VLOOKUP($E344, V一般接種!$A:$G, N$4, FALSE), 0)</f>
        <v>574028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442999</v>
      </c>
      <c r="L345" s="92">
        <f>IFERROR(VLOOKUP($E345, V一般接種!$A:$G, L$4, FALSE), 0)</f>
        <v>127226</v>
      </c>
      <c r="M345" s="92">
        <f>IFERROR(VLOOKUP($E345, V一般接種!$A:$G, M$4, FALSE), 0)</f>
        <v>0</v>
      </c>
      <c r="N345" s="93">
        <f>IFERROR(VLOOKUP($E345, V一般接種!$A:$G, N$4, FALSE), 0)</f>
        <v>574028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587897</v>
      </c>
      <c r="C346" s="109">
        <f>IF(COUNTIF($A$7:$A346, $A346)&gt;1, 0, IF($E346="", "", I346+J346+M346+N346+P346-R346))</f>
        <v>611077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465545</v>
      </c>
      <c r="L346" s="92">
        <f>IFERROR(VLOOKUP($E346, V一般接種!$A:$G, L$4, FALSE), 0)</f>
        <v>122352</v>
      </c>
      <c r="M346" s="92">
        <f>IFERROR(VLOOKUP($E346, V一般接種!$A:$G, M$4, FALSE), 0)</f>
        <v>0</v>
      </c>
      <c r="N346" s="93">
        <f>IFERROR(VLOOKUP($E346, V一般接種!$A:$G, N$4, FALSE), 0)</f>
        <v>611077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465545</v>
      </c>
      <c r="L347" s="92">
        <f>IFERROR(VLOOKUP($E347, V一般接種!$A:$G, L$4, FALSE), 0)</f>
        <v>122352</v>
      </c>
      <c r="M347" s="92">
        <f>IFERROR(VLOOKUP($E347, V一般接種!$A:$G, M$4, FALSE), 0)</f>
        <v>0</v>
      </c>
      <c r="N347" s="93">
        <f>IFERROR(VLOOKUP($E347, V一般接種!$A:$G, N$4, FALSE), 0)</f>
        <v>611077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465545</v>
      </c>
      <c r="L348" s="92">
        <f>IFERROR(VLOOKUP($E348, V一般接種!$A:$G, L$4, FALSE), 0)</f>
        <v>122352</v>
      </c>
      <c r="M348" s="92">
        <f>IFERROR(VLOOKUP($E348, V一般接種!$A:$G, M$4, FALSE), 0)</f>
        <v>0</v>
      </c>
      <c r="N348" s="93">
        <f>IFERROR(VLOOKUP($E348, V一般接種!$A:$G, N$4, FALSE), 0)</f>
        <v>611077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575835</v>
      </c>
      <c r="C349" s="109">
        <f>IF(COUNTIF($A$7:$A349, $A349)&gt;1, 0, IF($E349="", "", I349+J349+M349+N349+P349-R349))</f>
        <v>604531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460802</v>
      </c>
      <c r="L349" s="92">
        <f>IFERROR(VLOOKUP($E349, V一般接種!$A:$G, L$4, FALSE), 0)</f>
        <v>115033</v>
      </c>
      <c r="M349" s="92">
        <f>IFERROR(VLOOKUP($E349, V一般接種!$A:$G, M$4, FALSE), 0)</f>
        <v>0</v>
      </c>
      <c r="N349" s="93">
        <f>IFERROR(VLOOKUP($E349, V一般接種!$A:$G, N$4, FALSE), 0)</f>
        <v>604531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460802</v>
      </c>
      <c r="L350" s="92">
        <f>IFERROR(VLOOKUP($E350, V一般接種!$A:$G, L$4, FALSE), 0)</f>
        <v>115033</v>
      </c>
      <c r="M350" s="92">
        <f>IFERROR(VLOOKUP($E350, V一般接種!$A:$G, M$4, FALSE), 0)</f>
        <v>0</v>
      </c>
      <c r="N350" s="93">
        <f>IFERROR(VLOOKUP($E350, V一般接種!$A:$G, N$4, FALSE), 0)</f>
        <v>604531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460802</v>
      </c>
      <c r="L351" s="92">
        <f>IFERROR(VLOOKUP($E351, V一般接種!$A:$G, L$4, FALSE), 0)</f>
        <v>115033</v>
      </c>
      <c r="M351" s="92">
        <f>IFERROR(VLOOKUP($E351, V一般接種!$A:$G, M$4, FALSE), 0)</f>
        <v>0</v>
      </c>
      <c r="N351" s="93">
        <f>IFERROR(VLOOKUP($E351, V一般接種!$A:$G, N$4, FALSE), 0)</f>
        <v>604531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563293</v>
      </c>
      <c r="C352" s="109">
        <f>IF(COUNTIF($A$7:$A352, $A352)&gt;1, 0, IF($E352="", "", I352+J352+M352+N352+P352-R352))</f>
        <v>593329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446159</v>
      </c>
      <c r="L352" s="92">
        <f>IFERROR(VLOOKUP($E352, V一般接種!$A:$G, L$4, FALSE), 0)</f>
        <v>117134</v>
      </c>
      <c r="M352" s="92">
        <f>IFERROR(VLOOKUP($E352, V一般接種!$A:$G, M$4, FALSE), 0)</f>
        <v>0</v>
      </c>
      <c r="N352" s="93">
        <f>IFERROR(VLOOKUP($E352, V一般接種!$A:$G, N$4, FALSE), 0)</f>
        <v>593329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446159</v>
      </c>
      <c r="L353" s="92">
        <f>IFERROR(VLOOKUP($E353, V一般接種!$A:$G, L$4, FALSE), 0)</f>
        <v>117134</v>
      </c>
      <c r="M353" s="92">
        <f>IFERROR(VLOOKUP($E353, V一般接種!$A:$G, M$4, FALSE), 0)</f>
        <v>0</v>
      </c>
      <c r="N353" s="93">
        <f>IFERROR(VLOOKUP($E353, V一般接種!$A:$G, N$4, FALSE), 0)</f>
        <v>593329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446159</v>
      </c>
      <c r="L354" s="92">
        <f>IFERROR(VLOOKUP($E354, V一般接種!$A:$G, L$4, FALSE), 0)</f>
        <v>117134</v>
      </c>
      <c r="M354" s="92">
        <f>IFERROR(VLOOKUP($E354, V一般接種!$A:$G, M$4, FALSE), 0)</f>
        <v>0</v>
      </c>
      <c r="N354" s="93">
        <f>IFERROR(VLOOKUP($E354, V一般接種!$A:$G, N$4, FALSE), 0)</f>
        <v>593329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583595</v>
      </c>
      <c r="C355" s="109">
        <f>IF(COUNTIF($A$7:$A355, $A355)&gt;1, 0, IF($E355="", "", I355+J355+M355+N355+P355-R355))</f>
        <v>629279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474112</v>
      </c>
      <c r="L355" s="92">
        <f>IFERROR(VLOOKUP($E355, V一般接種!$A:$G, L$4, FALSE), 0)</f>
        <v>109483</v>
      </c>
      <c r="M355" s="92">
        <f>IFERROR(VLOOKUP($E355, V一般接種!$A:$G, M$4, FALSE), 0)</f>
        <v>0</v>
      </c>
      <c r="N355" s="93">
        <f>IFERROR(VLOOKUP($E355, V一般接種!$A:$G, N$4, FALSE), 0)</f>
        <v>629279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474112</v>
      </c>
      <c r="L356" s="92">
        <f>IFERROR(VLOOKUP($E356, V一般接種!$A:$G, L$4, FALSE), 0)</f>
        <v>109483</v>
      </c>
      <c r="M356" s="92">
        <f>IFERROR(VLOOKUP($E356, V一般接種!$A:$G, M$4, FALSE), 0)</f>
        <v>0</v>
      </c>
      <c r="N356" s="93">
        <f>IFERROR(VLOOKUP($E356, V一般接種!$A:$G, N$4, FALSE), 0)</f>
        <v>629279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474112</v>
      </c>
      <c r="L357" s="92">
        <f>IFERROR(VLOOKUP($E357, V一般接種!$A:$G, L$4, FALSE), 0)</f>
        <v>109483</v>
      </c>
      <c r="M357" s="92">
        <f>IFERROR(VLOOKUP($E357, V一般接種!$A:$G, M$4, FALSE), 0)</f>
        <v>0</v>
      </c>
      <c r="N357" s="93">
        <f>IFERROR(VLOOKUP($E357, V一般接種!$A:$G, N$4, FALSE), 0)</f>
        <v>629279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699804</v>
      </c>
      <c r="C358" s="109">
        <f>IF(COUNTIF($A$7:$A358, $A358)&gt;1, 0, IF($E358="", "", I358+J358+M358+N358+P358-R358))</f>
        <v>641217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589561</v>
      </c>
      <c r="L358" s="92">
        <f>IFERROR(VLOOKUP($E358, V一般接種!$A:$G, L$4, FALSE), 0)</f>
        <v>110243</v>
      </c>
      <c r="M358" s="92">
        <f>IFERROR(VLOOKUP($E358, V一般接種!$A:$G, M$4, FALSE), 0)</f>
        <v>0</v>
      </c>
      <c r="N358" s="93">
        <f>IFERROR(VLOOKUP($E358, V一般接種!$A:$G, N$4, FALSE), 0)</f>
        <v>641217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589561</v>
      </c>
      <c r="L359" s="92">
        <f>IFERROR(VLOOKUP($E359, V一般接種!$A:$G, L$4, FALSE), 0)</f>
        <v>110243</v>
      </c>
      <c r="M359" s="92">
        <f>IFERROR(VLOOKUP($E359, V一般接種!$A:$G, M$4, FALSE), 0)</f>
        <v>0</v>
      </c>
      <c r="N359" s="93">
        <f>IFERROR(VLOOKUP($E359, V一般接種!$A:$G, N$4, FALSE), 0)</f>
        <v>641217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589561</v>
      </c>
      <c r="L360" s="92">
        <f>IFERROR(VLOOKUP($E360, V一般接種!$A:$G, L$4, FALSE), 0)</f>
        <v>110243</v>
      </c>
      <c r="M360" s="92">
        <f>IFERROR(VLOOKUP($E360, V一般接種!$A:$G, M$4, FALSE), 0)</f>
        <v>0</v>
      </c>
      <c r="N360" s="93">
        <f>IFERROR(VLOOKUP($E360, V一般接種!$A:$G, N$4, FALSE), 0)</f>
        <v>641217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4777574</v>
      </c>
      <c r="C361" s="109">
        <f>IF(COUNTIF($A$7:$A361, $A361)&gt;1, 0, IF($E361="", "", I361+J361+M361+N361+P361-R361))</f>
        <v>2337700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498023</v>
      </c>
      <c r="L361" s="92">
        <f>IFERROR(VLOOKUP($E361, V一般接種!$A:$G, L$4, FALSE), 0)</f>
        <v>112278</v>
      </c>
      <c r="M361" s="92">
        <f>IFERROR(VLOOKUP($E361, V一般接種!$A:$G, M$4, FALSE), 0)</f>
        <v>0</v>
      </c>
      <c r="N361" s="93">
        <f>IFERROR(VLOOKUP($E361, V一般接種!$A:$G, N$4, FALSE), 0)</f>
        <v>447688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498023</v>
      </c>
      <c r="L362" s="92">
        <f>IFERROR(VLOOKUP($E362, V一般接種!$A:$G, L$4, FALSE), 0)</f>
        <v>112278</v>
      </c>
      <c r="M362" s="92">
        <f>IFERROR(VLOOKUP($E362, V一般接種!$A:$G, M$4, FALSE), 0)</f>
        <v>0</v>
      </c>
      <c r="N362" s="93">
        <f>IFERROR(VLOOKUP($E362, V一般接種!$A:$G, N$4, FALSE), 0)</f>
        <v>447688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498023</v>
      </c>
      <c r="L363" s="92">
        <f>IFERROR(VLOOKUP($E363, V一般接種!$A:$G, L$4, FALSE), 0)</f>
        <v>112278</v>
      </c>
      <c r="M363" s="92">
        <f>IFERROR(VLOOKUP($E363, V一般接種!$A:$G, M$4, FALSE), 0)</f>
        <v>0</v>
      </c>
      <c r="N363" s="93">
        <f>IFERROR(VLOOKUP($E363, V一般接種!$A:$G, N$4, FALSE), 0)</f>
        <v>447688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169113</v>
      </c>
      <c r="C364" s="109">
        <f>IF(COUNTIF($A$7:$A364, $A364)&gt;1, 0, IF($E364="", "", I364+J364+M364+N364+P364-R364))</f>
        <v>103426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103655</v>
      </c>
      <c r="L364" s="92">
        <f>IFERROR(VLOOKUP($E364, V一般接種!$A:$G, L$4, FALSE), 0)</f>
        <v>65458</v>
      </c>
      <c r="M364" s="92">
        <f>IFERROR(VLOOKUP($E364, V一般接種!$A:$G, M$4, FALSE), 0)</f>
        <v>0</v>
      </c>
      <c r="N364" s="93">
        <f>IFERROR(VLOOKUP($E364, V一般接種!$A:$G, N$4, FALSE), 0)</f>
        <v>103426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103655</v>
      </c>
      <c r="L365" s="92">
        <f>IFERROR(VLOOKUP($E365, V一般接種!$A:$G, L$4, FALSE), 0)</f>
        <v>65458</v>
      </c>
      <c r="M365" s="92">
        <f>IFERROR(VLOOKUP($E365, V一般接種!$A:$G, M$4, FALSE), 0)</f>
        <v>0</v>
      </c>
      <c r="N365" s="93">
        <f>IFERROR(VLOOKUP($E365, V一般接種!$A:$G, N$4, FALSE), 0)</f>
        <v>103426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103655</v>
      </c>
      <c r="L366" s="92">
        <f>IFERROR(VLOOKUP($E366, V一般接種!$A:$G, L$4, FALSE), 0)</f>
        <v>65458</v>
      </c>
      <c r="M366" s="92">
        <f>IFERROR(VLOOKUP($E366, V一般接種!$A:$G, M$4, FALSE), 0)</f>
        <v>0</v>
      </c>
      <c r="N366" s="93">
        <f>IFERROR(VLOOKUP($E366, V一般接種!$A:$G, N$4, FALSE), 0)</f>
        <v>103426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488958</v>
      </c>
      <c r="C367" s="109">
        <f>IF(COUNTIF($A$7:$A367, $A367)&gt;1, 0, IF($E367="", "", I367+J367+M367+N367+P367-R367))</f>
        <v>585751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397962</v>
      </c>
      <c r="L367" s="92">
        <f>IFERROR(VLOOKUP($E367, V一般接種!$A:$G, L$4, FALSE), 0)</f>
        <v>90996</v>
      </c>
      <c r="M367" s="92">
        <f>IFERROR(VLOOKUP($E367, V一般接種!$A:$G, M$4, FALSE), 0)</f>
        <v>0</v>
      </c>
      <c r="N367" s="93">
        <f>IFERROR(VLOOKUP($E367, V一般接種!$A:$G, N$4, FALSE), 0)</f>
        <v>585751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397962</v>
      </c>
      <c r="L368" s="92">
        <f>IFERROR(VLOOKUP($E368, V一般接種!$A:$G, L$4, FALSE), 0)</f>
        <v>90996</v>
      </c>
      <c r="M368" s="92">
        <f>IFERROR(VLOOKUP($E368, V一般接種!$A:$G, M$4, FALSE), 0)</f>
        <v>0</v>
      </c>
      <c r="N368" s="93">
        <f>IFERROR(VLOOKUP($E368, V一般接種!$A:$G, N$4, FALSE), 0)</f>
        <v>585751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397962</v>
      </c>
      <c r="L369" s="92">
        <f>IFERROR(VLOOKUP($E369, V一般接種!$A:$G, L$4, FALSE), 0)</f>
        <v>90996</v>
      </c>
      <c r="M369" s="92">
        <f>IFERROR(VLOOKUP($E369, V一般接種!$A:$G, M$4, FALSE), 0)</f>
        <v>0</v>
      </c>
      <c r="N369" s="93">
        <f>IFERROR(VLOOKUP($E369, V一般接種!$A:$G, N$4, FALSE), 0)</f>
        <v>585751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498997</v>
      </c>
      <c r="C370" s="109">
        <f>IF(COUNTIF($A$7:$A370, $A370)&gt;1, 0, IF($E370="", "", I370+J370+M370+N370+P370-R370))</f>
        <v>508486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409100</v>
      </c>
      <c r="L370" s="92">
        <f>IFERROR(VLOOKUP($E370, V一般接種!$A:$G, L$4, FALSE), 0)</f>
        <v>89897</v>
      </c>
      <c r="M370" s="92">
        <f>IFERROR(VLOOKUP($E370, V一般接種!$A:$G, M$4, FALSE), 0)</f>
        <v>0</v>
      </c>
      <c r="N370" s="93">
        <f>IFERROR(VLOOKUP($E370, V一般接種!$A:$G, N$4, FALSE), 0)</f>
        <v>508486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409100</v>
      </c>
      <c r="L371" s="92">
        <f>IFERROR(VLOOKUP($E371, V一般接種!$A:$G, L$4, FALSE), 0)</f>
        <v>89897</v>
      </c>
      <c r="M371" s="92">
        <f>IFERROR(VLOOKUP($E371, V一般接種!$A:$G, M$4, FALSE), 0)</f>
        <v>0</v>
      </c>
      <c r="N371" s="93">
        <f>IFERROR(VLOOKUP($E371, V一般接種!$A:$G, N$4, FALSE), 0)</f>
        <v>508486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409100</v>
      </c>
      <c r="L372" s="92">
        <f>IFERROR(VLOOKUP($E372, V一般接種!$A:$G, L$4, FALSE), 0)</f>
        <v>89897</v>
      </c>
      <c r="M372" s="92">
        <f>IFERROR(VLOOKUP($E372, V一般接種!$A:$G, M$4, FALSE), 0)</f>
        <v>0</v>
      </c>
      <c r="N372" s="93">
        <f>IFERROR(VLOOKUP($E372, V一般接種!$A:$G, N$4, FALSE), 0)</f>
        <v>508486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492039</v>
      </c>
      <c r="C373" s="109">
        <f>IF(COUNTIF($A$7:$A373, $A373)&gt;1, 0, IF($E373="", "", I373+J373+M373+N373+P373-R373))</f>
        <v>230563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403895</v>
      </c>
      <c r="L373" s="92">
        <f>IFERROR(VLOOKUP($E373, V一般接種!$A:$G, L$4, FALSE), 0)</f>
        <v>88144</v>
      </c>
      <c r="M373" s="92">
        <f>IFERROR(VLOOKUP($E373, V一般接種!$A:$G, M$4, FALSE), 0)</f>
        <v>0</v>
      </c>
      <c r="N373" s="93">
        <f>IFERROR(VLOOKUP($E373, V一般接種!$A:$G, N$4, FALSE), 0)</f>
        <v>230563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403895</v>
      </c>
      <c r="L374" s="92">
        <f>IFERROR(VLOOKUP($E374, V一般接種!$A:$G, L$4, FALSE), 0)</f>
        <v>88144</v>
      </c>
      <c r="M374" s="92">
        <f>IFERROR(VLOOKUP($E374, V一般接種!$A:$G, M$4, FALSE), 0)</f>
        <v>0</v>
      </c>
      <c r="N374" s="93">
        <f>IFERROR(VLOOKUP($E374, V一般接種!$A:$G, N$4, FALSE), 0)</f>
        <v>230563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403895</v>
      </c>
      <c r="L375" s="92">
        <f>IFERROR(VLOOKUP($E375, V一般接種!$A:$G, L$4, FALSE), 0)</f>
        <v>88144</v>
      </c>
      <c r="M375" s="92">
        <f>IFERROR(VLOOKUP($E375, V一般接種!$A:$G, M$4, FALSE), 0)</f>
        <v>0</v>
      </c>
      <c r="N375" s="93">
        <f>IFERROR(VLOOKUP($E375, V一般接種!$A:$G, N$4, FALSE), 0)</f>
        <v>230563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345799</v>
      </c>
      <c r="C376" s="109">
        <f>IF(COUNTIF($A$7:$A376, $A376)&gt;1, 0, IF($E376="", "", I376+J376+M376+N376+P376-R376))</f>
        <v>139035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267697</v>
      </c>
      <c r="L376" s="92">
        <f>IFERROR(VLOOKUP($E376, V一般接種!$A:$G, L$4, FALSE), 0)</f>
        <v>78102</v>
      </c>
      <c r="M376" s="92">
        <f>IFERROR(VLOOKUP($E376, V一般接種!$A:$G, M$4, FALSE), 0)</f>
        <v>0</v>
      </c>
      <c r="N376" s="93">
        <f>IFERROR(VLOOKUP($E376, V一般接種!$A:$G, N$4, FALSE), 0)</f>
        <v>139035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267697</v>
      </c>
      <c r="L377" s="92">
        <f>IFERROR(VLOOKUP($E377, V一般接種!$A:$G, L$4, FALSE), 0)</f>
        <v>78102</v>
      </c>
      <c r="M377" s="92">
        <f>IFERROR(VLOOKUP($E377, V一般接種!$A:$G, M$4, FALSE), 0)</f>
        <v>0</v>
      </c>
      <c r="N377" s="93">
        <f>IFERROR(VLOOKUP($E377, V一般接種!$A:$G, N$4, FALSE), 0)</f>
        <v>139035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267697</v>
      </c>
      <c r="L378" s="92">
        <f>IFERROR(VLOOKUP($E378, V一般接種!$A:$G, L$4, FALSE), 0)</f>
        <v>78102</v>
      </c>
      <c r="M378" s="92">
        <f>IFERROR(VLOOKUP($E378, V一般接種!$A:$G, M$4, FALSE), 0)</f>
        <v>0</v>
      </c>
      <c r="N378" s="93">
        <f>IFERROR(VLOOKUP($E378, V一般接種!$A:$G, N$4, FALSE), 0)</f>
        <v>139035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354538</v>
      </c>
      <c r="C379" s="109">
        <f>IF(COUNTIF($A$7:$A379, $A379)&gt;1, 0, IF($E379="", "", I379+J379+M379+N379+P379-R379))</f>
        <v>257401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269750</v>
      </c>
      <c r="L379" s="92">
        <f>IFERROR(VLOOKUP($E379, V一般接種!$A:$G, L$4, FALSE), 0)</f>
        <v>84788</v>
      </c>
      <c r="M379" s="92">
        <f>IFERROR(VLOOKUP($E379, V一般接種!$A:$G, M$4, FALSE), 0)</f>
        <v>0</v>
      </c>
      <c r="N379" s="93">
        <f>IFERROR(VLOOKUP($E379, V一般接種!$A:$G, N$4, FALSE), 0)</f>
        <v>257401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269750</v>
      </c>
      <c r="L380" s="92">
        <f>IFERROR(VLOOKUP($E380, V一般接種!$A:$G, L$4, FALSE), 0)</f>
        <v>84788</v>
      </c>
      <c r="M380" s="92">
        <f>IFERROR(VLOOKUP($E380, V一般接種!$A:$G, M$4, FALSE), 0)</f>
        <v>0</v>
      </c>
      <c r="N380" s="93">
        <f>IFERROR(VLOOKUP($E380, V一般接種!$A:$G, N$4, FALSE), 0)</f>
        <v>257401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269750</v>
      </c>
      <c r="L381" s="92">
        <f>IFERROR(VLOOKUP($E381, V一般接種!$A:$G, L$4, FALSE), 0)</f>
        <v>84788</v>
      </c>
      <c r="M381" s="92">
        <f>IFERROR(VLOOKUP($E381, V一般接種!$A:$G, M$4, FALSE), 0)</f>
        <v>0</v>
      </c>
      <c r="N381" s="93">
        <f>IFERROR(VLOOKUP($E381, V一般接種!$A:$G, N$4, FALSE), 0)</f>
        <v>257401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4009256</v>
      </c>
      <c r="C382" s="109">
        <f>IF(COUNTIF($A$7:$A382, $A382)&gt;1, 0, IF($E382="", "", I382+J382+M382+N382+P382-R382))</f>
        <v>2545436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280784</v>
      </c>
      <c r="L382" s="92">
        <f>IFERROR(VLOOKUP($E382, V一般接種!$A:$G, L$4, FALSE), 0)</f>
        <v>88683</v>
      </c>
      <c r="M382" s="92">
        <f>IFERROR(VLOOKUP($E382, V一般接種!$A:$G, M$4, FALSE), 0)</f>
        <v>0</v>
      </c>
      <c r="N382" s="93">
        <f>IFERROR(VLOOKUP($E382, V一般接種!$A:$G, N$4, FALSE), 0)</f>
        <v>248206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280784</v>
      </c>
      <c r="L383" s="92">
        <f>IFERROR(VLOOKUP($E383, V一般接種!$A:$G, L$4, FALSE), 0)</f>
        <v>88683</v>
      </c>
      <c r="M383" s="92">
        <f>IFERROR(VLOOKUP($E383, V一般接種!$A:$G, M$4, FALSE), 0)</f>
        <v>0</v>
      </c>
      <c r="N383" s="93">
        <f>IFERROR(VLOOKUP($E383, V一般接種!$A:$G, N$4, FALSE), 0)</f>
        <v>248206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280784</v>
      </c>
      <c r="L384" s="92">
        <f>IFERROR(VLOOKUP($E384, V一般接種!$A:$G, L$4, FALSE), 0)</f>
        <v>88683</v>
      </c>
      <c r="M384" s="92">
        <f>IFERROR(VLOOKUP($E384, V一般接種!$A:$G, M$4, FALSE), 0)</f>
        <v>0</v>
      </c>
      <c r="N384" s="93">
        <f>IFERROR(VLOOKUP($E384, V一般接種!$A:$G, N$4, FALSE), 0)</f>
        <v>248206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435231</v>
      </c>
      <c r="C385" s="109">
        <f>IF(COUNTIF($A$7:$A385, $A385)&gt;1, 0, IF($E385="", "", I385+J385+M385+N385+P385-R385))</f>
        <v>369908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356013</v>
      </c>
      <c r="L385" s="92">
        <f>IFERROR(VLOOKUP($E385, V一般接種!$A:$G, L$4, FALSE), 0)</f>
        <v>79218</v>
      </c>
      <c r="M385" s="92">
        <f>IFERROR(VLOOKUP($E385, V一般接種!$A:$G, M$4, FALSE), 0)</f>
        <v>0</v>
      </c>
      <c r="N385" s="93">
        <f>IFERROR(VLOOKUP($E385, V一般接種!$A:$G, N$4, FALSE), 0)</f>
        <v>369908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356013</v>
      </c>
      <c r="L386" s="92">
        <f>IFERROR(VLOOKUP($E386, V一般接種!$A:$G, L$4, FALSE), 0)</f>
        <v>79218</v>
      </c>
      <c r="M386" s="92">
        <f>IFERROR(VLOOKUP($E386, V一般接種!$A:$G, M$4, FALSE), 0)</f>
        <v>0</v>
      </c>
      <c r="N386" s="93">
        <f>IFERROR(VLOOKUP($E386, V一般接種!$A:$G, N$4, FALSE), 0)</f>
        <v>369908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356013</v>
      </c>
      <c r="L387" s="92">
        <f>IFERROR(VLOOKUP($E387, V一般接種!$A:$G, L$4, FALSE), 0)</f>
        <v>79218</v>
      </c>
      <c r="M387" s="92">
        <f>IFERROR(VLOOKUP($E387, V一般接種!$A:$G, M$4, FALSE), 0)</f>
        <v>0</v>
      </c>
      <c r="N387" s="93">
        <f>IFERROR(VLOOKUP($E387, V一般接種!$A:$G, N$4, FALSE), 0)</f>
        <v>369908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546853</v>
      </c>
      <c r="C388" s="109">
        <f>IF(COUNTIF($A$7:$A388, $A388)&gt;1, 0, IF($E388="", "", I388+J388+M388+N388+P388-R388))</f>
        <v>457501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459687</v>
      </c>
      <c r="L388" s="92">
        <f>IFERROR(VLOOKUP($E388, V一般接種!$A:$G, L$4, FALSE), 0)</f>
        <v>87166</v>
      </c>
      <c r="M388" s="92">
        <f>IFERROR(VLOOKUP($E388, V一般接種!$A:$G, M$4, FALSE), 0)</f>
        <v>1</v>
      </c>
      <c r="N388" s="93">
        <f>IFERROR(VLOOKUP($E388, V一般接種!$A:$G, N$4, FALSE), 0)</f>
        <v>457500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459687</v>
      </c>
      <c r="L389" s="92">
        <f>IFERROR(VLOOKUP($E389, V一般接種!$A:$G, L$4, FALSE), 0)</f>
        <v>87166</v>
      </c>
      <c r="M389" s="92">
        <f>IFERROR(VLOOKUP($E389, V一般接種!$A:$G, M$4, FALSE), 0)</f>
        <v>1</v>
      </c>
      <c r="N389" s="93">
        <f>IFERROR(VLOOKUP($E389, V一般接種!$A:$G, N$4, FALSE), 0)</f>
        <v>457500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459687</v>
      </c>
      <c r="L390" s="92">
        <f>IFERROR(VLOOKUP($E390, V一般接種!$A:$G, L$4, FALSE), 0)</f>
        <v>87166</v>
      </c>
      <c r="M390" s="92">
        <f>IFERROR(VLOOKUP($E390, V一般接種!$A:$G, M$4, FALSE), 0)</f>
        <v>1</v>
      </c>
      <c r="N390" s="93">
        <f>IFERROR(VLOOKUP($E390, V一般接種!$A:$G, N$4, FALSE), 0)</f>
        <v>457500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577479</v>
      </c>
      <c r="C391" s="109">
        <f>IF(COUNTIF($A$7:$A391, $A391)&gt;1, 0, IF($E391="", "", I391+J391+M391+N391+P391-R391))</f>
        <v>444941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488019</v>
      </c>
      <c r="L391" s="92">
        <f>IFERROR(VLOOKUP($E391, V一般接種!$A:$G, L$4, FALSE), 0)</f>
        <v>89460</v>
      </c>
      <c r="M391" s="92">
        <f>IFERROR(VLOOKUP($E391, V一般接種!$A:$G, M$4, FALSE), 0)</f>
        <v>0</v>
      </c>
      <c r="N391" s="93">
        <f>IFERROR(VLOOKUP($E391, V一般接種!$A:$G, N$4, FALSE), 0)</f>
        <v>444941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488019</v>
      </c>
      <c r="L392" s="92">
        <f>IFERROR(VLOOKUP($E392, V一般接種!$A:$G, L$4, FALSE), 0)</f>
        <v>89460</v>
      </c>
      <c r="M392" s="92">
        <f>IFERROR(VLOOKUP($E392, V一般接種!$A:$G, M$4, FALSE), 0)</f>
        <v>0</v>
      </c>
      <c r="N392" s="93">
        <f>IFERROR(VLOOKUP($E392, V一般接種!$A:$G, N$4, FALSE), 0)</f>
        <v>444941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488019</v>
      </c>
      <c r="L393" s="92">
        <f>IFERROR(VLOOKUP($E393, V一般接種!$A:$G, L$4, FALSE), 0)</f>
        <v>89460</v>
      </c>
      <c r="M393" s="92">
        <f>IFERROR(VLOOKUP($E393, V一般接種!$A:$G, M$4, FALSE), 0)</f>
        <v>0</v>
      </c>
      <c r="N393" s="93">
        <f>IFERROR(VLOOKUP($E393, V一般接種!$A:$G, N$4, FALSE), 0)</f>
        <v>444941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576774</v>
      </c>
      <c r="C394" s="109">
        <f>IF(COUNTIF($A$7:$A394, $A394)&gt;1, 0, IF($E394="", "", I394+J394+M394+N394+P394-R394))</f>
        <v>435035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475426</v>
      </c>
      <c r="L394" s="92">
        <f>IFERROR(VLOOKUP($E394, V一般接種!$A:$G, L$4, FALSE), 0)</f>
        <v>101348</v>
      </c>
      <c r="M394" s="92">
        <f>IFERROR(VLOOKUP($E394, V一般接種!$A:$G, M$4, FALSE), 0)</f>
        <v>0</v>
      </c>
      <c r="N394" s="93">
        <f>IFERROR(VLOOKUP($E394, V一般接種!$A:$G, N$4, FALSE), 0)</f>
        <v>435035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475426</v>
      </c>
      <c r="L395" s="92">
        <f>IFERROR(VLOOKUP($E395, V一般接種!$A:$G, L$4, FALSE), 0)</f>
        <v>101348</v>
      </c>
      <c r="M395" s="92">
        <f>IFERROR(VLOOKUP($E395, V一般接種!$A:$G, M$4, FALSE), 0)</f>
        <v>0</v>
      </c>
      <c r="N395" s="93">
        <f>IFERROR(VLOOKUP($E395, V一般接種!$A:$G, N$4, FALSE), 0)</f>
        <v>435035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475426</v>
      </c>
      <c r="L396" s="92">
        <f>IFERROR(VLOOKUP($E396, V一般接種!$A:$G, L$4, FALSE), 0)</f>
        <v>101348</v>
      </c>
      <c r="M396" s="92">
        <f>IFERROR(VLOOKUP($E396, V一般接種!$A:$G, M$4, FALSE), 0)</f>
        <v>0</v>
      </c>
      <c r="N396" s="93">
        <f>IFERROR(VLOOKUP($E396, V一般接種!$A:$G, N$4, FALSE), 0)</f>
        <v>435035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615382</v>
      </c>
      <c r="C397" s="109">
        <f>IF(COUNTIF($A$7:$A397, $A397)&gt;1, 0, IF($E397="", "", I397+J397+M397+N397+P397-R397))</f>
        <v>480815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518672</v>
      </c>
      <c r="L397" s="92">
        <f>IFERROR(VLOOKUP($E397, V一般接種!$A:$G, L$4, FALSE), 0)</f>
        <v>96710</v>
      </c>
      <c r="M397" s="92">
        <f>IFERROR(VLOOKUP($E397, V一般接種!$A:$G, M$4, FALSE), 0)</f>
        <v>1</v>
      </c>
      <c r="N397" s="93">
        <f>IFERROR(VLOOKUP($E397, V一般接種!$A:$G, N$4, FALSE), 0)</f>
        <v>480814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518672</v>
      </c>
      <c r="L398" s="92">
        <f>IFERROR(VLOOKUP($E398, V一般接種!$A:$G, L$4, FALSE), 0)</f>
        <v>96710</v>
      </c>
      <c r="M398" s="92">
        <f>IFERROR(VLOOKUP($E398, V一般接種!$A:$G, M$4, FALSE), 0)</f>
        <v>1</v>
      </c>
      <c r="N398" s="93">
        <f>IFERROR(VLOOKUP($E398, V一般接種!$A:$G, N$4, FALSE), 0)</f>
        <v>480814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518672</v>
      </c>
      <c r="L399" s="92">
        <f>IFERROR(VLOOKUP($E399, V一般接種!$A:$G, L$4, FALSE), 0)</f>
        <v>96710</v>
      </c>
      <c r="M399" s="92">
        <f>IFERROR(VLOOKUP($E399, V一般接種!$A:$G, M$4, FALSE), 0)</f>
        <v>1</v>
      </c>
      <c r="N399" s="93">
        <f>IFERROR(VLOOKUP($E399, V一般接種!$A:$G, N$4, FALSE), 0)</f>
        <v>480814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721410</v>
      </c>
      <c r="C400" s="109">
        <f>IF(COUNTIF($A$7:$A400, $A400)&gt;1, 0, IF($E400="", "", I400+J400+M400+N400+P400-R400))</f>
        <v>539173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614159</v>
      </c>
      <c r="L400" s="92">
        <f>IFERROR(VLOOKUP($E400, V一般接種!$A:$G, L$4, FALSE), 0)</f>
        <v>107251</v>
      </c>
      <c r="M400" s="92">
        <f>IFERROR(VLOOKUP($E400, V一般接種!$A:$G, M$4, FALSE), 0)</f>
        <v>42</v>
      </c>
      <c r="N400" s="93">
        <f>IFERROR(VLOOKUP($E400, V一般接種!$A:$G, N$4, FALSE), 0)</f>
        <v>539131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614159</v>
      </c>
      <c r="L401" s="92">
        <f>IFERROR(VLOOKUP($E401, V一般接種!$A:$G, L$4, FALSE), 0)</f>
        <v>107251</v>
      </c>
      <c r="M401" s="92">
        <f>IFERROR(VLOOKUP($E401, V一般接種!$A:$G, M$4, FALSE), 0)</f>
        <v>42</v>
      </c>
      <c r="N401" s="93">
        <f>IFERROR(VLOOKUP($E401, V一般接種!$A:$G, N$4, FALSE), 0)</f>
        <v>539131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614159</v>
      </c>
      <c r="L402" s="92">
        <f>IFERROR(VLOOKUP($E402, V一般接種!$A:$G, L$4, FALSE), 0)</f>
        <v>107251</v>
      </c>
      <c r="M402" s="92">
        <f>IFERROR(VLOOKUP($E402, V一般接種!$A:$G, M$4, FALSE), 0)</f>
        <v>42</v>
      </c>
      <c r="N402" s="93">
        <f>IFERROR(VLOOKUP($E402, V一般接種!$A:$G, N$4, FALSE), 0)</f>
        <v>539131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3702380</v>
      </c>
      <c r="C403" s="109">
        <f>IF(COUNTIF($A$7:$A403, $A403)&gt;1, 0, IF($E403="", "", I403+J403+M403+N403+P403-R403))</f>
        <v>3038654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519476</v>
      </c>
      <c r="L403" s="92">
        <f>IFERROR(VLOOKUP($E403, V一般接種!$A:$G, L$4, FALSE), 0)</f>
        <v>108481</v>
      </c>
      <c r="M403" s="92">
        <f>IFERROR(VLOOKUP($E403, V一般接種!$A:$G, M$4, FALSE), 0)</f>
        <v>0</v>
      </c>
      <c r="N403" s="93">
        <f>IFERROR(VLOOKUP($E403, V一般接種!$A:$G, N$4, FALSE), 0)</f>
        <v>450334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519476</v>
      </c>
      <c r="L404" s="92">
        <f>IFERROR(VLOOKUP($E404, V一般接種!$A:$G, L$4, FALSE), 0)</f>
        <v>108481</v>
      </c>
      <c r="M404" s="92">
        <f>IFERROR(VLOOKUP($E404, V一般接種!$A:$G, M$4, FALSE), 0)</f>
        <v>0</v>
      </c>
      <c r="N404" s="93">
        <f>IFERROR(VLOOKUP($E404, V一般接種!$A:$G, N$4, FALSE), 0)</f>
        <v>450334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519476</v>
      </c>
      <c r="L405" s="92">
        <f>IFERROR(VLOOKUP($E405, V一般接種!$A:$G, L$4, FALSE), 0)</f>
        <v>108481</v>
      </c>
      <c r="M405" s="92">
        <f>IFERROR(VLOOKUP($E405, V一般接種!$A:$G, M$4, FALSE), 0)</f>
        <v>0</v>
      </c>
      <c r="N405" s="93">
        <f>IFERROR(VLOOKUP($E405, V一般接種!$A:$G, N$4, FALSE), 0)</f>
        <v>450334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547960</v>
      </c>
      <c r="C406" s="109">
        <f>IF(COUNTIF($A$7:$A406, $A406)&gt;1, 0, IF($E406="", "", I406+J406+M406+N406+P406-R406))</f>
        <v>446746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445449</v>
      </c>
      <c r="L406" s="92">
        <f>IFERROR(VLOOKUP($E406, V一般接種!$A:$G, L$4, FALSE), 0)</f>
        <v>102511</v>
      </c>
      <c r="M406" s="92">
        <f>IFERROR(VLOOKUP($E406, V一般接種!$A:$G, M$4, FALSE), 0)</f>
        <v>993</v>
      </c>
      <c r="N406" s="93">
        <f>IFERROR(VLOOKUP($E406, V一般接種!$A:$G, N$4, FALSE), 0)</f>
        <v>445753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445449</v>
      </c>
      <c r="L407" s="92">
        <f>IFERROR(VLOOKUP($E407, V一般接種!$A:$G, L$4, FALSE), 0)</f>
        <v>102511</v>
      </c>
      <c r="M407" s="92">
        <f>IFERROR(VLOOKUP($E407, V一般接種!$A:$G, M$4, FALSE), 0)</f>
        <v>993</v>
      </c>
      <c r="N407" s="93">
        <f>IFERROR(VLOOKUP($E407, V一般接種!$A:$G, N$4, FALSE), 0)</f>
        <v>445753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445449</v>
      </c>
      <c r="L408" s="92">
        <f>IFERROR(VLOOKUP($E408, V一般接種!$A:$G, L$4, FALSE), 0)</f>
        <v>102511</v>
      </c>
      <c r="M408" s="92">
        <f>IFERROR(VLOOKUP($E408, V一般接種!$A:$G, M$4, FALSE), 0)</f>
        <v>993</v>
      </c>
      <c r="N408" s="93">
        <f>IFERROR(VLOOKUP($E408, V一般接種!$A:$G, N$4, FALSE), 0)</f>
        <v>445753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611238</v>
      </c>
      <c r="C409" s="109">
        <f>IF(COUNTIF($A$7:$A409, $A409)&gt;1, 0, IF($E409="", "", I409+J409+M409+N409+P409-R409))</f>
        <v>466770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484250</v>
      </c>
      <c r="L409" s="92">
        <f>IFERROR(VLOOKUP($E409, V一般接種!$A:$G, L$4, FALSE), 0)</f>
        <v>126988</v>
      </c>
      <c r="M409" s="92">
        <f>IFERROR(VLOOKUP($E409, V一般接種!$A:$G, M$4, FALSE), 0)</f>
        <v>978</v>
      </c>
      <c r="N409" s="93">
        <f>IFERROR(VLOOKUP($E409, V一般接種!$A:$G, N$4, FALSE), 0)</f>
        <v>465792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484250</v>
      </c>
      <c r="L410" s="92">
        <f>IFERROR(VLOOKUP($E410, V一般接種!$A:$G, L$4, FALSE), 0)</f>
        <v>126988</v>
      </c>
      <c r="M410" s="92">
        <f>IFERROR(VLOOKUP($E410, V一般接種!$A:$G, M$4, FALSE), 0)</f>
        <v>978</v>
      </c>
      <c r="N410" s="93">
        <f>IFERROR(VLOOKUP($E410, V一般接種!$A:$G, N$4, FALSE), 0)</f>
        <v>465792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484250</v>
      </c>
      <c r="L411" s="92">
        <f>IFERROR(VLOOKUP($E411, V一般接種!$A:$G, L$4, FALSE), 0)</f>
        <v>126988</v>
      </c>
      <c r="M411" s="92">
        <f>IFERROR(VLOOKUP($E411, V一般接種!$A:$G, M$4, FALSE), 0)</f>
        <v>978</v>
      </c>
      <c r="N411" s="93">
        <f>IFERROR(VLOOKUP($E411, V一般接種!$A:$G, N$4, FALSE), 0)</f>
        <v>465792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602824</v>
      </c>
      <c r="C412" s="109">
        <f>IF(COUNTIF($A$7:$A412, $A412)&gt;1, 0, IF($E412="", "", I412+J412+M412+N412+P412-R412))</f>
        <v>459395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480275</v>
      </c>
      <c r="L412" s="92">
        <f>IFERROR(VLOOKUP($E412, V一般接種!$A:$G, L$4, FALSE), 0)</f>
        <v>122549</v>
      </c>
      <c r="M412" s="92">
        <f>IFERROR(VLOOKUP($E412, V一般接種!$A:$G, M$4, FALSE), 0)</f>
        <v>1940</v>
      </c>
      <c r="N412" s="93">
        <f>IFERROR(VLOOKUP($E412, V一般接種!$A:$G, N$4, FALSE), 0)</f>
        <v>457455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480275</v>
      </c>
      <c r="L413" s="92">
        <f>IFERROR(VLOOKUP($E413, V一般接種!$A:$G, L$4, FALSE), 0)</f>
        <v>122549</v>
      </c>
      <c r="M413" s="92">
        <f>IFERROR(VLOOKUP($E413, V一般接種!$A:$G, M$4, FALSE), 0)</f>
        <v>1940</v>
      </c>
      <c r="N413" s="93">
        <f>IFERROR(VLOOKUP($E413, V一般接種!$A:$G, N$4, FALSE), 0)</f>
        <v>457455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480275</v>
      </c>
      <c r="L414" s="92">
        <f>IFERROR(VLOOKUP($E414, V一般接種!$A:$G, L$4, FALSE), 0)</f>
        <v>122549</v>
      </c>
      <c r="M414" s="92">
        <f>IFERROR(VLOOKUP($E414, V一般接種!$A:$G, M$4, FALSE), 0)</f>
        <v>1940</v>
      </c>
      <c r="N414" s="93">
        <f>IFERROR(VLOOKUP($E414, V一般接種!$A:$G, N$4, FALSE), 0)</f>
        <v>457455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568382</v>
      </c>
      <c r="C415" s="109">
        <f>IF(COUNTIF($A$7:$A415, $A415)&gt;1, 0, IF($E415="", "", I415+J415+M415+N415+P415-R415))</f>
        <v>444112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469013</v>
      </c>
      <c r="L415" s="92">
        <f>IFERROR(VLOOKUP($E415, V一般接種!$A:$G, L$4, FALSE), 0)</f>
        <v>99369</v>
      </c>
      <c r="M415" s="92">
        <f>IFERROR(VLOOKUP($E415, V一般接種!$A:$G, M$4, FALSE), 0)</f>
        <v>2037</v>
      </c>
      <c r="N415" s="93">
        <f>IFERROR(VLOOKUP($E415, V一般接種!$A:$G, N$4, FALSE), 0)</f>
        <v>442075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469013</v>
      </c>
      <c r="L416" s="92">
        <f>IFERROR(VLOOKUP($E416, V一般接種!$A:$G, L$4, FALSE), 0)</f>
        <v>99369</v>
      </c>
      <c r="M416" s="92">
        <f>IFERROR(VLOOKUP($E416, V一般接種!$A:$G, M$4, FALSE), 0)</f>
        <v>2037</v>
      </c>
      <c r="N416" s="93">
        <f>IFERROR(VLOOKUP($E416, V一般接種!$A:$G, N$4, FALSE), 0)</f>
        <v>442075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469013</v>
      </c>
      <c r="L417" s="92">
        <f>IFERROR(VLOOKUP($E417, V一般接種!$A:$G, L$4, FALSE), 0)</f>
        <v>99369</v>
      </c>
      <c r="M417" s="92">
        <f>IFERROR(VLOOKUP($E417, V一般接種!$A:$G, M$4, FALSE), 0)</f>
        <v>2037</v>
      </c>
      <c r="N417" s="93">
        <f>IFERROR(VLOOKUP($E417, V一般接種!$A:$G, N$4, FALSE), 0)</f>
        <v>442075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640670</v>
      </c>
      <c r="C418" s="109">
        <f>IF(COUNTIF($A$7:$A418, $A418)&gt;1, 0, IF($E418="", "", I418+J418+M418+N418+P418-R418))</f>
        <v>490680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523465</v>
      </c>
      <c r="L418" s="92">
        <f>IFERROR(VLOOKUP($E418, V一般接種!$A:$G, L$4, FALSE), 0)</f>
        <v>117205</v>
      </c>
      <c r="M418" s="92">
        <f>IFERROR(VLOOKUP($E418, V一般接種!$A:$G, M$4, FALSE), 0)</f>
        <v>995</v>
      </c>
      <c r="N418" s="93">
        <f>IFERROR(VLOOKUP($E418, V一般接種!$A:$G, N$4, FALSE), 0)</f>
        <v>489685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523465</v>
      </c>
      <c r="L419" s="92">
        <f>IFERROR(VLOOKUP($E419, V一般接種!$A:$G, L$4, FALSE), 0)</f>
        <v>117205</v>
      </c>
      <c r="M419" s="92">
        <f>IFERROR(VLOOKUP($E419, V一般接種!$A:$G, M$4, FALSE), 0)</f>
        <v>995</v>
      </c>
      <c r="N419" s="93">
        <f>IFERROR(VLOOKUP($E419, V一般接種!$A:$G, N$4, FALSE), 0)</f>
        <v>489685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523465</v>
      </c>
      <c r="L420" s="92">
        <f>IFERROR(VLOOKUP($E420, V一般接種!$A:$G, L$4, FALSE), 0)</f>
        <v>117205</v>
      </c>
      <c r="M420" s="92">
        <f>IFERROR(VLOOKUP($E420, V一般接種!$A:$G, M$4, FALSE), 0)</f>
        <v>995</v>
      </c>
      <c r="N420" s="93">
        <f>IFERROR(VLOOKUP($E420, V一般接種!$A:$G, N$4, FALSE), 0)</f>
        <v>489685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729688</v>
      </c>
      <c r="C421" s="109">
        <f>IF(COUNTIF($A$7:$A421, $A421)&gt;1, 0, IF($E421="", "", I421+J421+M421+N421+P421-R421))</f>
        <v>606268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590396</v>
      </c>
      <c r="L421" s="92">
        <f>IFERROR(VLOOKUP($E421, V一般接種!$A:$G, L$4, FALSE), 0)</f>
        <v>139292</v>
      </c>
      <c r="M421" s="92">
        <f>IFERROR(VLOOKUP($E421, V一般接種!$A:$G, M$4, FALSE), 0)</f>
        <v>544</v>
      </c>
      <c r="N421" s="93">
        <f>IFERROR(VLOOKUP($E421, V一般接種!$A:$G, N$4, FALSE), 0)</f>
        <v>605724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590396</v>
      </c>
      <c r="L422" s="92">
        <f>IFERROR(VLOOKUP($E422, V一般接種!$A:$G, L$4, FALSE), 0)</f>
        <v>139292</v>
      </c>
      <c r="M422" s="92">
        <f>IFERROR(VLOOKUP($E422, V一般接種!$A:$G, M$4, FALSE), 0)</f>
        <v>544</v>
      </c>
      <c r="N422" s="93">
        <f>IFERROR(VLOOKUP($E422, V一般接種!$A:$G, N$4, FALSE), 0)</f>
        <v>605724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590396</v>
      </c>
      <c r="L423" s="92">
        <f>IFERROR(VLOOKUP($E423, V一般接種!$A:$G, L$4, FALSE), 0)</f>
        <v>139292</v>
      </c>
      <c r="M423" s="92">
        <f>IFERROR(VLOOKUP($E423, V一般接種!$A:$G, M$4, FALSE), 0)</f>
        <v>544</v>
      </c>
      <c r="N423" s="93">
        <f>IFERROR(VLOOKUP($E423, V一般接種!$A:$G, N$4, FALSE), 0)</f>
        <v>605724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3319112</v>
      </c>
      <c r="C424" s="109">
        <f>IF(COUNTIF($A$7:$A424, $A424)&gt;1, 0, IF($E424="", "", I424+J424+M424+N424+P424-R424))</f>
        <v>2993881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474932</v>
      </c>
      <c r="L424" s="92">
        <f>IFERROR(VLOOKUP($E424, V一般接種!$A:$G, L$4, FALSE), 0)</f>
        <v>123302</v>
      </c>
      <c r="M424" s="92">
        <f>IFERROR(VLOOKUP($E424, V一般接種!$A:$G, M$4, FALSE), 0)</f>
        <v>1122</v>
      </c>
      <c r="N424" s="93">
        <f>IFERROR(VLOOKUP($E424, V一般接種!$A:$G, N$4, FALSE), 0)</f>
        <v>503959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474932</v>
      </c>
      <c r="L425" s="92">
        <f>IFERROR(VLOOKUP($E425, V一般接種!$A:$G, L$4, FALSE), 0)</f>
        <v>123302</v>
      </c>
      <c r="M425" s="92">
        <f>IFERROR(VLOOKUP($E425, V一般接種!$A:$G, M$4, FALSE), 0)</f>
        <v>1122</v>
      </c>
      <c r="N425" s="93">
        <f>IFERROR(VLOOKUP($E425, V一般接種!$A:$G, N$4, FALSE), 0)</f>
        <v>503959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474932</v>
      </c>
      <c r="L426" s="92">
        <f>IFERROR(VLOOKUP($E426, V一般接種!$A:$G, L$4, FALSE), 0)</f>
        <v>123302</v>
      </c>
      <c r="M426" s="92">
        <f>IFERROR(VLOOKUP($E426, V一般接種!$A:$G, M$4, FALSE), 0)</f>
        <v>1122</v>
      </c>
      <c r="N426" s="93">
        <f>IFERROR(VLOOKUP($E426, V一般接種!$A:$G, N$4, FALSE), 0)</f>
        <v>503959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388995</v>
      </c>
      <c r="C427" s="109">
        <f>IF(COUNTIF($A$7:$A427, $A427)&gt;1, 0, IF($E427="", "", I427+J427+M427+N427+P427-R427))</f>
        <v>139693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253397</v>
      </c>
      <c r="L427" s="92">
        <f>IFERROR(VLOOKUP($E427, V一般接種!$A:$G, L$4, FALSE), 0)</f>
        <v>135598</v>
      </c>
      <c r="M427" s="92">
        <f>IFERROR(VLOOKUP($E427, V一般接種!$A:$G, M$4, FALSE), 0)</f>
        <v>1330</v>
      </c>
      <c r="N427" s="93">
        <f>IFERROR(VLOOKUP($E427, V一般接種!$A:$G, N$4, FALSE), 0)</f>
        <v>138363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253397</v>
      </c>
      <c r="L428" s="92">
        <f>IFERROR(VLOOKUP($E428, V一般接種!$A:$G, L$4, FALSE), 0)</f>
        <v>135598</v>
      </c>
      <c r="M428" s="92">
        <f>IFERROR(VLOOKUP($E428, V一般接種!$A:$G, M$4, FALSE), 0)</f>
        <v>1330</v>
      </c>
      <c r="N428" s="93">
        <f>IFERROR(VLOOKUP($E428, V一般接種!$A:$G, N$4, FALSE), 0)</f>
        <v>138363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253397</v>
      </c>
      <c r="L429" s="92">
        <f>IFERROR(VLOOKUP($E429, V一般接種!$A:$G, L$4, FALSE), 0)</f>
        <v>135598</v>
      </c>
      <c r="M429" s="92">
        <f>IFERROR(VLOOKUP($E429, V一般接種!$A:$G, M$4, FALSE), 0)</f>
        <v>1330</v>
      </c>
      <c r="N429" s="93">
        <f>IFERROR(VLOOKUP($E429, V一般接種!$A:$G, N$4, FALSE), 0)</f>
        <v>138363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650101</v>
      </c>
      <c r="C430" s="109">
        <f>IF(COUNTIF($A$7:$A430, $A430)&gt;1, 0, IF($E430="", "", I430+J430+M430+N430+P430-R430))</f>
        <v>398049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509425</v>
      </c>
      <c r="L430" s="92">
        <f>IFERROR(VLOOKUP($E430, V一般接種!$A:$G, L$4, FALSE), 0)</f>
        <v>140676</v>
      </c>
      <c r="M430" s="92">
        <f>IFERROR(VLOOKUP($E430, V一般接種!$A:$G, M$4, FALSE), 0)</f>
        <v>1626</v>
      </c>
      <c r="N430" s="93">
        <f>IFERROR(VLOOKUP($E430, V一般接種!$A:$G, N$4, FALSE), 0)</f>
        <v>396423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509425</v>
      </c>
      <c r="L431" s="92">
        <f>IFERROR(VLOOKUP($E431, V一般接種!$A:$G, L$4, FALSE), 0)</f>
        <v>140676</v>
      </c>
      <c r="M431" s="92">
        <f>IFERROR(VLOOKUP($E431, V一般接種!$A:$G, M$4, FALSE), 0)</f>
        <v>1626</v>
      </c>
      <c r="N431" s="93">
        <f>IFERROR(VLOOKUP($E431, V一般接種!$A:$G, N$4, FALSE), 0)</f>
        <v>396423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509425</v>
      </c>
      <c r="L432" s="92">
        <f>IFERROR(VLOOKUP($E432, V一般接種!$A:$G, L$4, FALSE), 0)</f>
        <v>140676</v>
      </c>
      <c r="M432" s="92">
        <f>IFERROR(VLOOKUP($E432, V一般接種!$A:$G, M$4, FALSE), 0)</f>
        <v>1626</v>
      </c>
      <c r="N432" s="93">
        <f>IFERROR(VLOOKUP($E432, V一般接種!$A:$G, N$4, FALSE), 0)</f>
        <v>396423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644386</v>
      </c>
      <c r="C433" s="109">
        <f>IF(COUNTIF($A$7:$A433, $A433)&gt;1, 0, IF($E433="", "", I433+J433+M433+N433+P433-R433))</f>
        <v>379851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497628</v>
      </c>
      <c r="L433" s="92">
        <f>IFERROR(VLOOKUP($E433, V一般接種!$A:$G, L$4, FALSE), 0)</f>
        <v>146758</v>
      </c>
      <c r="M433" s="92">
        <f>IFERROR(VLOOKUP($E433, V一般接種!$A:$G, M$4, FALSE), 0)</f>
        <v>1838</v>
      </c>
      <c r="N433" s="93">
        <f>IFERROR(VLOOKUP($E433, V一般接種!$A:$G, N$4, FALSE), 0)</f>
        <v>378013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497628</v>
      </c>
      <c r="L434" s="92">
        <f>IFERROR(VLOOKUP($E434, V一般接種!$A:$G, L$4, FALSE), 0)</f>
        <v>146758</v>
      </c>
      <c r="M434" s="92">
        <f>IFERROR(VLOOKUP($E434, V一般接種!$A:$G, M$4, FALSE), 0)</f>
        <v>1838</v>
      </c>
      <c r="N434" s="93">
        <f>IFERROR(VLOOKUP($E434, V一般接種!$A:$G, N$4, FALSE), 0)</f>
        <v>378013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497628</v>
      </c>
      <c r="L435" s="92">
        <f>IFERROR(VLOOKUP($E435, V一般接種!$A:$G, L$4, FALSE), 0)</f>
        <v>146758</v>
      </c>
      <c r="M435" s="92">
        <f>IFERROR(VLOOKUP($E435, V一般接種!$A:$G, M$4, FALSE), 0)</f>
        <v>1838</v>
      </c>
      <c r="N435" s="93">
        <f>IFERROR(VLOOKUP($E435, V一般接種!$A:$G, N$4, FALSE), 0)</f>
        <v>378013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420428</v>
      </c>
      <c r="C436" s="109">
        <f>IF(COUNTIF($A$7:$A436, $A436)&gt;1, 0, IF($E436="", "", I436+J436+M436+N436+P436-R436))</f>
        <v>380482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263000</v>
      </c>
      <c r="L436" s="92">
        <f>IFERROR(VLOOKUP($E436, V一般接種!$A:$G, L$4, FALSE), 0)</f>
        <v>157428</v>
      </c>
      <c r="M436" s="92">
        <f>IFERROR(VLOOKUP($E436, V一般接種!$A:$G, M$4, FALSE), 0)</f>
        <v>1997</v>
      </c>
      <c r="N436" s="93">
        <f>IFERROR(VLOOKUP($E436, V一般接種!$A:$G, N$4, FALSE), 0)</f>
        <v>378485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263000</v>
      </c>
      <c r="L437" s="92">
        <f>IFERROR(VLOOKUP($E437, V一般接種!$A:$G, L$4, FALSE), 0)</f>
        <v>157428</v>
      </c>
      <c r="M437" s="92">
        <f>IFERROR(VLOOKUP($E437, V一般接種!$A:$G, M$4, FALSE), 0)</f>
        <v>1997</v>
      </c>
      <c r="N437" s="93">
        <f>IFERROR(VLOOKUP($E437, V一般接種!$A:$G, N$4, FALSE), 0)</f>
        <v>378485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263000</v>
      </c>
      <c r="L438" s="92">
        <f>IFERROR(VLOOKUP($E438, V一般接種!$A:$G, L$4, FALSE), 0)</f>
        <v>157428</v>
      </c>
      <c r="M438" s="92">
        <f>IFERROR(VLOOKUP($E438, V一般接種!$A:$G, M$4, FALSE), 0)</f>
        <v>1997</v>
      </c>
      <c r="N438" s="93">
        <f>IFERROR(VLOOKUP($E438, V一般接種!$A:$G, N$4, FALSE), 0)</f>
        <v>378485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739309</v>
      </c>
      <c r="C439" s="109">
        <f>IF(COUNTIF($A$7:$A439, $A439)&gt;1, 0, IF($E439="", "", I439+J439+M439+N439+P439-R439))</f>
        <v>291324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576138</v>
      </c>
      <c r="L439" s="92">
        <f>IFERROR(VLOOKUP($E439, V一般接種!$A:$G, L$4, FALSE), 0)</f>
        <v>163171</v>
      </c>
      <c r="M439" s="92">
        <f>IFERROR(VLOOKUP($E439, V一般接種!$A:$G, M$4, FALSE), 0)</f>
        <v>2077</v>
      </c>
      <c r="N439" s="93">
        <f>IFERROR(VLOOKUP($E439, V一般接種!$A:$G, N$4, FALSE), 0)</f>
        <v>289247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576138</v>
      </c>
      <c r="L440" s="92">
        <f>IFERROR(VLOOKUP($E440, V一般接種!$A:$G, L$4, FALSE), 0)</f>
        <v>163171</v>
      </c>
      <c r="M440" s="92">
        <f>IFERROR(VLOOKUP($E440, V一般接種!$A:$G, M$4, FALSE), 0)</f>
        <v>2077</v>
      </c>
      <c r="N440" s="93">
        <f>IFERROR(VLOOKUP($E440, V一般接種!$A:$G, N$4, FALSE), 0)</f>
        <v>289247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576138</v>
      </c>
      <c r="L441" s="92">
        <f>IFERROR(VLOOKUP($E441, V一般接種!$A:$G, L$4, FALSE), 0)</f>
        <v>163171</v>
      </c>
      <c r="M441" s="92">
        <f>IFERROR(VLOOKUP($E441, V一般接種!$A:$G, M$4, FALSE), 0)</f>
        <v>2077</v>
      </c>
      <c r="N441" s="93">
        <f>IFERROR(VLOOKUP($E441, V一般接種!$A:$G, N$4, FALSE), 0)</f>
        <v>289247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955304</v>
      </c>
      <c r="C442" s="109">
        <f>IF(COUNTIF($A$7:$A442, $A442)&gt;1, 0, IF($E442="", "", I442+J442+M442+N442+P442-R442))</f>
        <v>331907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767410</v>
      </c>
      <c r="L442" s="92">
        <f>IFERROR(VLOOKUP($E442, V一般接種!$A:$G, L$4, FALSE), 0)</f>
        <v>187894</v>
      </c>
      <c r="M442" s="92">
        <f>IFERROR(VLOOKUP($E442, V一般接種!$A:$G, M$4, FALSE), 0)</f>
        <v>1941</v>
      </c>
      <c r="N442" s="93">
        <f>IFERROR(VLOOKUP($E442, V一般接種!$A:$G, N$4, FALSE), 0)</f>
        <v>329966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767410</v>
      </c>
      <c r="L443" s="92">
        <f>IFERROR(VLOOKUP($E443, V一般接種!$A:$G, L$4, FALSE), 0)</f>
        <v>187894</v>
      </c>
      <c r="M443" s="92">
        <f>IFERROR(VLOOKUP($E443, V一般接種!$A:$G, M$4, FALSE), 0)</f>
        <v>1941</v>
      </c>
      <c r="N443" s="93">
        <f>IFERROR(VLOOKUP($E443, V一般接種!$A:$G, N$4, FALSE), 0)</f>
        <v>329966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767410</v>
      </c>
      <c r="L444" s="92">
        <f>IFERROR(VLOOKUP($E444, V一般接種!$A:$G, L$4, FALSE), 0)</f>
        <v>187894</v>
      </c>
      <c r="M444" s="92">
        <f>IFERROR(VLOOKUP($E444, V一般接種!$A:$G, M$4, FALSE), 0)</f>
        <v>1941</v>
      </c>
      <c r="N444" s="93">
        <f>IFERROR(VLOOKUP($E444, V一般接種!$A:$G, N$4, FALSE), 0)</f>
        <v>329966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3175679</v>
      </c>
      <c r="C445" s="109">
        <f>IF(COUNTIF($A$7:$A445, $A445)&gt;1, 0, IF($E445="", "", I445+J445+M445+N445+P445-R445))</f>
        <v>2350416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605770</v>
      </c>
      <c r="L445" s="92">
        <f>IFERROR(VLOOKUP($E445, V一般接種!$A:$G, L$4, FALSE), 0)</f>
        <v>170350</v>
      </c>
      <c r="M445" s="92">
        <f>IFERROR(VLOOKUP($E445, V一般接種!$A:$G, M$4, FALSE), 0)</f>
        <v>1579</v>
      </c>
      <c r="N445" s="93">
        <f>IFERROR(VLOOKUP($E445, V一般接種!$A:$G, N$4, FALSE), 0)</f>
        <v>285742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605770</v>
      </c>
      <c r="L446" s="92">
        <f>IFERROR(VLOOKUP($E446, V一般接種!$A:$G, L$4, FALSE), 0)</f>
        <v>170350</v>
      </c>
      <c r="M446" s="92">
        <f>IFERROR(VLOOKUP($E446, V一般接種!$A:$G, M$4, FALSE), 0)</f>
        <v>1579</v>
      </c>
      <c r="N446" s="93">
        <f>IFERROR(VLOOKUP($E446, V一般接種!$A:$G, N$4, FALSE), 0)</f>
        <v>285742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605770</v>
      </c>
      <c r="L447" s="92">
        <f>IFERROR(VLOOKUP($E447, V一般接種!$A:$G, L$4, FALSE), 0)</f>
        <v>170350</v>
      </c>
      <c r="M447" s="92">
        <f>IFERROR(VLOOKUP($E447, V一般接種!$A:$G, M$4, FALSE), 0)</f>
        <v>1579</v>
      </c>
      <c r="N447" s="93">
        <f>IFERROR(VLOOKUP($E447, V一般接種!$A:$G, N$4, FALSE), 0)</f>
        <v>285742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617090</v>
      </c>
      <c r="C448" s="109">
        <f>IF(COUNTIF($A$7:$A448, $A448)&gt;1, 0, IF($E448="", "", I448+J448+M448+N448+P448-R448))</f>
        <v>342921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463620</v>
      </c>
      <c r="L448" s="92">
        <f>IFERROR(VLOOKUP($E448, V一般接種!$A:$G, L$4, FALSE), 0)</f>
        <v>153470</v>
      </c>
      <c r="M448" s="92">
        <f>IFERROR(VLOOKUP($E448, V一般接種!$A:$G, M$4, FALSE), 0)</f>
        <v>1516</v>
      </c>
      <c r="N448" s="93">
        <f>IFERROR(VLOOKUP($E448, V一般接種!$A:$G, N$4, FALSE), 0)</f>
        <v>341405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463620</v>
      </c>
      <c r="L449" s="92">
        <f>IFERROR(VLOOKUP($E449, V一般接種!$A:$G, L$4, FALSE), 0)</f>
        <v>153470</v>
      </c>
      <c r="M449" s="92">
        <f>IFERROR(VLOOKUP($E449, V一般接種!$A:$G, M$4, FALSE), 0)</f>
        <v>1516</v>
      </c>
      <c r="N449" s="93">
        <f>IFERROR(VLOOKUP($E449, V一般接種!$A:$G, N$4, FALSE), 0)</f>
        <v>341405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463620</v>
      </c>
      <c r="L450" s="92">
        <f>IFERROR(VLOOKUP($E450, V一般接種!$A:$G, L$4, FALSE), 0)</f>
        <v>153470</v>
      </c>
      <c r="M450" s="92">
        <f>IFERROR(VLOOKUP($E450, V一般接種!$A:$G, M$4, FALSE), 0)</f>
        <v>1516</v>
      </c>
      <c r="N450" s="93">
        <f>IFERROR(VLOOKUP($E450, V一般接種!$A:$G, N$4, FALSE), 0)</f>
        <v>341405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629801</v>
      </c>
      <c r="C451" s="109">
        <f>IF(COUNTIF($A$7:$A451, $A451)&gt;1, 0, IF($E451="", "", I451+J451+M451+N451+P451-R451))</f>
        <v>436777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474874</v>
      </c>
      <c r="L451" s="92">
        <f>IFERROR(VLOOKUP($E451, V一般接種!$A:$G, L$4, FALSE), 0)</f>
        <v>154927</v>
      </c>
      <c r="M451" s="92">
        <f>IFERROR(VLOOKUP($E451, V一般接種!$A:$G, M$4, FALSE), 0)</f>
        <v>1744</v>
      </c>
      <c r="N451" s="93">
        <f>IFERROR(VLOOKUP($E451, V一般接種!$A:$G, N$4, FALSE), 0)</f>
        <v>435033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474874</v>
      </c>
      <c r="L452" s="92">
        <f>IFERROR(VLOOKUP($E452, V一般接種!$A:$G, L$4, FALSE), 0)</f>
        <v>154927</v>
      </c>
      <c r="M452" s="92">
        <f>IFERROR(VLOOKUP($E452, V一般接種!$A:$G, M$4, FALSE), 0)</f>
        <v>1744</v>
      </c>
      <c r="N452" s="93">
        <f>IFERROR(VLOOKUP($E452, V一般接種!$A:$G, N$4, FALSE), 0)</f>
        <v>435033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474874</v>
      </c>
      <c r="L453" s="92">
        <f>IFERROR(VLOOKUP($E453, V一般接種!$A:$G, L$4, FALSE), 0)</f>
        <v>154927</v>
      </c>
      <c r="M453" s="92">
        <f>IFERROR(VLOOKUP($E453, V一般接種!$A:$G, M$4, FALSE), 0)</f>
        <v>1744</v>
      </c>
      <c r="N453" s="93">
        <f>IFERROR(VLOOKUP($E453, V一般接種!$A:$G, N$4, FALSE), 0)</f>
        <v>435033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596814</v>
      </c>
      <c r="C454" s="109">
        <f>IF(COUNTIF($A$7:$A454, $A454)&gt;1, 0, IF($E454="", "", I454+J454+M454+N454+P454-R454))</f>
        <v>464806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446590</v>
      </c>
      <c r="L454" s="92">
        <f>IFERROR(VLOOKUP($E454, V一般接種!$A:$G, L$4, FALSE), 0)</f>
        <v>150224</v>
      </c>
      <c r="M454" s="92">
        <f>IFERROR(VLOOKUP($E454, V一般接種!$A:$G, M$4, FALSE), 0)</f>
        <v>1527</v>
      </c>
      <c r="N454" s="93">
        <f>IFERROR(VLOOKUP($E454, V一般接種!$A:$G, N$4, FALSE), 0)</f>
        <v>463279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446590</v>
      </c>
      <c r="L455" s="92">
        <f>IFERROR(VLOOKUP($E455, V一般接種!$A:$G, L$4, FALSE), 0)</f>
        <v>150224</v>
      </c>
      <c r="M455" s="92">
        <f>IFERROR(VLOOKUP($E455, V一般接種!$A:$G, M$4, FALSE), 0)</f>
        <v>1527</v>
      </c>
      <c r="N455" s="93">
        <f>IFERROR(VLOOKUP($E455, V一般接種!$A:$G, N$4, FALSE), 0)</f>
        <v>463279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446590</v>
      </c>
      <c r="L456" s="92">
        <f>IFERROR(VLOOKUP($E456, V一般接種!$A:$G, L$4, FALSE), 0)</f>
        <v>150224</v>
      </c>
      <c r="M456" s="92">
        <f>IFERROR(VLOOKUP($E456, V一般接種!$A:$G, M$4, FALSE), 0)</f>
        <v>1527</v>
      </c>
      <c r="N456" s="93">
        <f>IFERROR(VLOOKUP($E456, V一般接種!$A:$G, N$4, FALSE), 0)</f>
        <v>463279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583902</v>
      </c>
      <c r="C457" s="109">
        <f>IF(COUNTIF($A$7:$A457, $A457)&gt;1, 0, IF($E457="", "", I457+J457+M457+N457+P457-R457))</f>
        <v>450631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424093</v>
      </c>
      <c r="L457" s="92">
        <f>IFERROR(VLOOKUP($E457, V一般接種!$A:$G, L$4, FALSE), 0)</f>
        <v>159809</v>
      </c>
      <c r="M457" s="92">
        <f>IFERROR(VLOOKUP($E457, V一般接種!$A:$G, M$4, FALSE), 0)</f>
        <v>1851</v>
      </c>
      <c r="N457" s="93">
        <f>IFERROR(VLOOKUP($E457, V一般接種!$A:$G, N$4, FALSE), 0)</f>
        <v>448780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424093</v>
      </c>
      <c r="L458" s="92">
        <f>IFERROR(VLOOKUP($E458, V一般接種!$A:$G, L$4, FALSE), 0)</f>
        <v>159809</v>
      </c>
      <c r="M458" s="92">
        <f>IFERROR(VLOOKUP($E458, V一般接種!$A:$G, M$4, FALSE), 0)</f>
        <v>1851</v>
      </c>
      <c r="N458" s="93">
        <f>IFERROR(VLOOKUP($E458, V一般接種!$A:$G, N$4, FALSE), 0)</f>
        <v>448780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424093</v>
      </c>
      <c r="L459" s="92">
        <f>IFERROR(VLOOKUP($E459, V一般接種!$A:$G, L$4, FALSE), 0)</f>
        <v>159809</v>
      </c>
      <c r="M459" s="92">
        <f>IFERROR(VLOOKUP($E459, V一般接種!$A:$G, M$4, FALSE), 0)</f>
        <v>1851</v>
      </c>
      <c r="N459" s="93">
        <f>IFERROR(VLOOKUP($E459, V一般接種!$A:$G, N$4, FALSE), 0)</f>
        <v>448780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648065</v>
      </c>
      <c r="C460" s="109">
        <f>IF(COUNTIF($A$7:$A460, $A460)&gt;1, 0, IF($E460="", "", I460+J460+M460+N460+P460-R460))</f>
        <v>518670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467009</v>
      </c>
      <c r="L460" s="92">
        <f>IFERROR(VLOOKUP($E460, V一般接種!$A:$G, L$4, FALSE), 0)</f>
        <v>181056</v>
      </c>
      <c r="M460" s="92">
        <f>IFERROR(VLOOKUP($E460, V一般接種!$A:$G, M$4, FALSE), 0)</f>
        <v>1629</v>
      </c>
      <c r="N460" s="93">
        <f>IFERROR(VLOOKUP($E460, V一般接種!$A:$G, N$4, FALSE), 0)</f>
        <v>517041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467009</v>
      </c>
      <c r="L461" s="92">
        <f>IFERROR(VLOOKUP($E461, V一般接種!$A:$G, L$4, FALSE), 0)</f>
        <v>181056</v>
      </c>
      <c r="M461" s="92">
        <f>IFERROR(VLOOKUP($E461, V一般接種!$A:$G, M$4, FALSE), 0)</f>
        <v>1629</v>
      </c>
      <c r="N461" s="93">
        <f>IFERROR(VLOOKUP($E461, V一般接種!$A:$G, N$4, FALSE), 0)</f>
        <v>517041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467009</v>
      </c>
      <c r="L462" s="92">
        <f>IFERROR(VLOOKUP($E462, V一般接種!$A:$G, L$4, FALSE), 0)</f>
        <v>181056</v>
      </c>
      <c r="M462" s="92">
        <f>IFERROR(VLOOKUP($E462, V一般接種!$A:$G, M$4, FALSE), 0)</f>
        <v>1629</v>
      </c>
      <c r="N462" s="93">
        <f>IFERROR(VLOOKUP($E462, V一般接種!$A:$G, N$4, FALSE), 0)</f>
        <v>517041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785117</v>
      </c>
      <c r="C463" s="109">
        <f>IF(COUNTIF($A$7:$A463, $A463)&gt;1, 0, IF($E463="", "", I463+J463+M463+N463+P463-R463))</f>
        <v>625851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583822</v>
      </c>
      <c r="L463" s="92">
        <f>IFERROR(VLOOKUP($E463, V一般接種!$A:$G, L$4, FALSE), 0)</f>
        <v>201295</v>
      </c>
      <c r="M463" s="92">
        <f>IFERROR(VLOOKUP($E463, V一般接種!$A:$G, M$4, FALSE), 0)</f>
        <v>1825</v>
      </c>
      <c r="N463" s="93">
        <f>IFERROR(VLOOKUP($E463, V一般接種!$A:$G, N$4, FALSE), 0)</f>
        <v>624026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583822</v>
      </c>
      <c r="L464" s="92">
        <f>IFERROR(VLOOKUP($E464, V一般接種!$A:$G, L$4, FALSE), 0)</f>
        <v>201295</v>
      </c>
      <c r="M464" s="92">
        <f>IFERROR(VLOOKUP($E464, V一般接種!$A:$G, M$4, FALSE), 0)</f>
        <v>1825</v>
      </c>
      <c r="N464" s="93">
        <f>IFERROR(VLOOKUP($E464, V一般接種!$A:$G, N$4, FALSE), 0)</f>
        <v>624026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583822</v>
      </c>
      <c r="L465" s="92">
        <f>IFERROR(VLOOKUP($E465, V一般接種!$A:$G, L$4, FALSE), 0)</f>
        <v>201295</v>
      </c>
      <c r="M465" s="92">
        <f>IFERROR(VLOOKUP($E465, V一般接種!$A:$G, M$4, FALSE), 0)</f>
        <v>1825</v>
      </c>
      <c r="N465" s="93">
        <f>IFERROR(VLOOKUP($E465, V一般接種!$A:$G, N$4, FALSE), 0)</f>
        <v>624026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2766798</v>
      </c>
      <c r="C466" s="109">
        <f>IF(COUNTIF($A$7:$A466, $A466)&gt;1, 0, IF($E466="", "", I466+J466+M466+N466+P466-R466))</f>
        <v>2262341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458143</v>
      </c>
      <c r="L466" s="92">
        <f>IFERROR(VLOOKUP($E466, V一般接種!$A:$G, L$4, FALSE), 0)</f>
        <v>159578</v>
      </c>
      <c r="M466" s="92">
        <f>IFERROR(VLOOKUP($E466, V一般接種!$A:$G, M$4, FALSE), 0)</f>
        <v>1647</v>
      </c>
      <c r="N466" s="93">
        <f>IFERROR(VLOOKUP($E466, V一般接種!$A:$G, N$4, FALSE), 0)</f>
        <v>503547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458143</v>
      </c>
      <c r="L467" s="92">
        <f>IFERROR(VLOOKUP($E467, V一般接種!$A:$G, L$4, FALSE), 0)</f>
        <v>159578</v>
      </c>
      <c r="M467" s="92">
        <f>IFERROR(VLOOKUP($E467, V一般接種!$A:$G, M$4, FALSE), 0)</f>
        <v>1647</v>
      </c>
      <c r="N467" s="93">
        <f>IFERROR(VLOOKUP($E467, V一般接種!$A:$G, N$4, FALSE), 0)</f>
        <v>503547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458143</v>
      </c>
      <c r="L468" s="92">
        <f>IFERROR(VLOOKUP($E468, V一般接種!$A:$G, L$4, FALSE), 0)</f>
        <v>159578</v>
      </c>
      <c r="M468" s="92">
        <f>IFERROR(VLOOKUP($E468, V一般接種!$A:$G, M$4, FALSE), 0)</f>
        <v>1647</v>
      </c>
      <c r="N468" s="93">
        <f>IFERROR(VLOOKUP($E468, V一般接種!$A:$G, N$4, FALSE), 0)</f>
        <v>503547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508959</v>
      </c>
      <c r="C469" s="109">
        <f>IF(COUNTIF($A$7:$A469, $A469)&gt;1, 0, IF($E469="", "", I469+J469+M469+N469+P469-R469))</f>
        <v>439681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399681</v>
      </c>
      <c r="L469" s="92">
        <f>IFERROR(VLOOKUP($E469, V一般接種!$A:$G, L$4, FALSE), 0)</f>
        <v>109278</v>
      </c>
      <c r="M469" s="92">
        <f>IFERROR(VLOOKUP($E469, V一般接種!$A:$G, M$4, FALSE), 0)</f>
        <v>2309</v>
      </c>
      <c r="N469" s="93">
        <f>IFERROR(VLOOKUP($E469, V一般接種!$A:$G, N$4, FALSE), 0)</f>
        <v>437372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399681</v>
      </c>
      <c r="L470" s="92">
        <f>IFERROR(VLOOKUP($E470, V一般接種!$A:$G, L$4, FALSE), 0)</f>
        <v>109278</v>
      </c>
      <c r="M470" s="92">
        <f>IFERROR(VLOOKUP($E470, V一般接種!$A:$G, M$4, FALSE), 0)</f>
        <v>2309</v>
      </c>
      <c r="N470" s="93">
        <f>IFERROR(VLOOKUP($E470, V一般接種!$A:$G, N$4, FALSE), 0)</f>
        <v>437372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399681</v>
      </c>
      <c r="L471" s="92">
        <f>IFERROR(VLOOKUP($E471, V一般接種!$A:$G, L$4, FALSE), 0)</f>
        <v>109278</v>
      </c>
      <c r="M471" s="92">
        <f>IFERROR(VLOOKUP($E471, V一般接種!$A:$G, M$4, FALSE), 0)</f>
        <v>2309</v>
      </c>
      <c r="N471" s="93">
        <f>IFERROR(VLOOKUP($E471, V一般接種!$A:$G, N$4, FALSE), 0)</f>
        <v>437372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535340</v>
      </c>
      <c r="C472" s="109">
        <f>IF(COUNTIF($A$7:$A472, $A472)&gt;1, 0, IF($E472="", "", I472+J472+M472+N472+P472-R472))</f>
        <v>470167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430871</v>
      </c>
      <c r="L472" s="92">
        <f>IFERROR(VLOOKUP($E472, V一般接種!$A:$G, L$4, FALSE), 0)</f>
        <v>104469</v>
      </c>
      <c r="M472" s="92">
        <f>IFERROR(VLOOKUP($E472, V一般接種!$A:$G, M$4, FALSE), 0)</f>
        <v>1894</v>
      </c>
      <c r="N472" s="93">
        <f>IFERROR(VLOOKUP($E472, V一般接種!$A:$G, N$4, FALSE), 0)</f>
        <v>468273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430871</v>
      </c>
      <c r="L473" s="92">
        <f>IFERROR(VLOOKUP($E473, V一般接種!$A:$G, L$4, FALSE), 0)</f>
        <v>104469</v>
      </c>
      <c r="M473" s="92">
        <f>IFERROR(VLOOKUP($E473, V一般接種!$A:$G, M$4, FALSE), 0)</f>
        <v>1894</v>
      </c>
      <c r="N473" s="93">
        <f>IFERROR(VLOOKUP($E473, V一般接種!$A:$G, N$4, FALSE), 0)</f>
        <v>468273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430871</v>
      </c>
      <c r="L474" s="92">
        <f>IFERROR(VLOOKUP($E474, V一般接種!$A:$G, L$4, FALSE), 0)</f>
        <v>104469</v>
      </c>
      <c r="M474" s="92">
        <f>IFERROR(VLOOKUP($E474, V一般接種!$A:$G, M$4, FALSE), 0)</f>
        <v>1894</v>
      </c>
      <c r="N474" s="93">
        <f>IFERROR(VLOOKUP($E474, V一般接種!$A:$G, N$4, FALSE), 0)</f>
        <v>468273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512910</v>
      </c>
      <c r="C475" s="109">
        <f>IF(COUNTIF($A$7:$A475, $A475)&gt;1, 0, IF($E475="", "", I475+J475+M475+N475+P475-R475))</f>
        <v>468792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415076</v>
      </c>
      <c r="L475" s="92">
        <f>IFERROR(VLOOKUP($E475, V一般接種!$A:$G, L$4, FALSE), 0)</f>
        <v>97834</v>
      </c>
      <c r="M475" s="92">
        <f>IFERROR(VLOOKUP($E475, V一般接種!$A:$G, M$4, FALSE), 0)</f>
        <v>1580</v>
      </c>
      <c r="N475" s="93">
        <f>IFERROR(VLOOKUP($E475, V一般接種!$A:$G, N$4, FALSE), 0)</f>
        <v>467212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415076</v>
      </c>
      <c r="L476" s="92">
        <f>IFERROR(VLOOKUP($E476, V一般接種!$A:$G, L$4, FALSE), 0)</f>
        <v>97834</v>
      </c>
      <c r="M476" s="92">
        <f>IFERROR(VLOOKUP($E476, V一般接種!$A:$G, M$4, FALSE), 0)</f>
        <v>1580</v>
      </c>
      <c r="N476" s="93">
        <f>IFERROR(VLOOKUP($E476, V一般接種!$A:$G, N$4, FALSE), 0)</f>
        <v>467212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415076</v>
      </c>
      <c r="L477" s="92">
        <f>IFERROR(VLOOKUP($E477, V一般接種!$A:$G, L$4, FALSE), 0)</f>
        <v>97834</v>
      </c>
      <c r="M477" s="92">
        <f>IFERROR(VLOOKUP($E477, V一般接種!$A:$G, M$4, FALSE), 0)</f>
        <v>1580</v>
      </c>
      <c r="N477" s="93">
        <f>IFERROR(VLOOKUP($E477, V一般接種!$A:$G, N$4, FALSE), 0)</f>
        <v>467212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498863</v>
      </c>
      <c r="C478" s="109">
        <f>IF(COUNTIF($A$7:$A478, $A478)&gt;1, 0, IF($E478="", "", I478+J478+M478+N478+P478-R478))</f>
        <v>458352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397560</v>
      </c>
      <c r="L478" s="92">
        <f>IFERROR(VLOOKUP($E478, V一般接種!$A:$G, L$4, FALSE), 0)</f>
        <v>101303</v>
      </c>
      <c r="M478" s="92">
        <f>IFERROR(VLOOKUP($E478, V一般接種!$A:$G, M$4, FALSE), 0)</f>
        <v>1731</v>
      </c>
      <c r="N478" s="93">
        <f>IFERROR(VLOOKUP($E478, V一般接種!$A:$G, N$4, FALSE), 0)</f>
        <v>456621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397560</v>
      </c>
      <c r="L479" s="92">
        <f>IFERROR(VLOOKUP($E479, V一般接種!$A:$G, L$4, FALSE), 0)</f>
        <v>101303</v>
      </c>
      <c r="M479" s="92">
        <f>IFERROR(VLOOKUP($E479, V一般接種!$A:$G, M$4, FALSE), 0)</f>
        <v>1731</v>
      </c>
      <c r="N479" s="93">
        <f>IFERROR(VLOOKUP($E479, V一般接種!$A:$G, N$4, FALSE), 0)</f>
        <v>456621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397560</v>
      </c>
      <c r="L480" s="92">
        <f>IFERROR(VLOOKUP($E480, V一般接種!$A:$G, L$4, FALSE), 0)</f>
        <v>101303</v>
      </c>
      <c r="M480" s="92">
        <f>IFERROR(VLOOKUP($E480, V一般接種!$A:$G, M$4, FALSE), 0)</f>
        <v>1731</v>
      </c>
      <c r="N480" s="93">
        <f>IFERROR(VLOOKUP($E480, V一般接種!$A:$G, N$4, FALSE), 0)</f>
        <v>456621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575683</v>
      </c>
      <c r="C481" s="109">
        <f>IF(COUNTIF($A$7:$A481, $A481)&gt;1, 0, IF($E481="", "", I481+J481+M481+N481+P481-R481))</f>
        <v>536984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458002</v>
      </c>
      <c r="L481" s="92">
        <f>IFERROR(VLOOKUP($E481, V一般接種!$A:$G, L$4, FALSE), 0)</f>
        <v>117681</v>
      </c>
      <c r="M481" s="92">
        <f>IFERROR(VLOOKUP($E481, V一般接種!$A:$G, M$4, FALSE), 0)</f>
        <v>1993</v>
      </c>
      <c r="N481" s="93">
        <f>IFERROR(VLOOKUP($E481, V一般接種!$A:$G, N$4, FALSE), 0)</f>
        <v>534991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458002</v>
      </c>
      <c r="L482" s="92">
        <f>IFERROR(VLOOKUP($E482, V一般接種!$A:$G, L$4, FALSE), 0)</f>
        <v>117681</v>
      </c>
      <c r="M482" s="92">
        <f>IFERROR(VLOOKUP($E482, V一般接種!$A:$G, M$4, FALSE), 0)</f>
        <v>1993</v>
      </c>
      <c r="N482" s="93">
        <f>IFERROR(VLOOKUP($E482, V一般接種!$A:$G, N$4, FALSE), 0)</f>
        <v>534991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458002</v>
      </c>
      <c r="L483" s="92">
        <f>IFERROR(VLOOKUP($E483, V一般接種!$A:$G, L$4, FALSE), 0)</f>
        <v>117681</v>
      </c>
      <c r="M483" s="92">
        <f>IFERROR(VLOOKUP($E483, V一般接種!$A:$G, M$4, FALSE), 0)</f>
        <v>1993</v>
      </c>
      <c r="N483" s="93">
        <f>IFERROR(VLOOKUP($E483, V一般接種!$A:$G, N$4, FALSE), 0)</f>
        <v>534991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737296</v>
      </c>
      <c r="C484" s="109">
        <f>IF(COUNTIF($A$7:$A484, $A484)&gt;1, 0, IF($E484="", "", I484+J484+M484+N484+P484-R484))</f>
        <v>618349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598382</v>
      </c>
      <c r="L484" s="92">
        <f>IFERROR(VLOOKUP($E484, V一般接種!$A:$G, L$4, FALSE), 0)</f>
        <v>138914</v>
      </c>
      <c r="M484" s="92">
        <f>IFERROR(VLOOKUP($E484, V一般接種!$A:$G, M$4, FALSE), 0)</f>
        <v>2400</v>
      </c>
      <c r="N484" s="93">
        <f>IFERROR(VLOOKUP($E484, V一般接種!$A:$G, N$4, FALSE), 0)</f>
        <v>615949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598382</v>
      </c>
      <c r="L485" s="92">
        <f>IFERROR(VLOOKUP($E485, V一般接種!$A:$G, L$4, FALSE), 0)</f>
        <v>138914</v>
      </c>
      <c r="M485" s="92">
        <f>IFERROR(VLOOKUP($E485, V一般接種!$A:$G, M$4, FALSE), 0)</f>
        <v>2400</v>
      </c>
      <c r="N485" s="93">
        <f>IFERROR(VLOOKUP($E485, V一般接種!$A:$G, N$4, FALSE), 0)</f>
        <v>615949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598382</v>
      </c>
      <c r="L486" s="92">
        <f>IFERROR(VLOOKUP($E486, V一般接種!$A:$G, L$4, FALSE), 0)</f>
        <v>138914</v>
      </c>
      <c r="M486" s="92">
        <f>IFERROR(VLOOKUP($E486, V一般接種!$A:$G, M$4, FALSE), 0)</f>
        <v>2400</v>
      </c>
      <c r="N486" s="93">
        <f>IFERROR(VLOOKUP($E486, V一般接種!$A:$G, N$4, FALSE), 0)</f>
        <v>615949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2389155</v>
      </c>
      <c r="C487" s="109">
        <f>IF(COUNTIF($A$7:$A487, $A487)&gt;1, 0, IF($E487="", "", I487+J487+M487+N487+P487-R487))</f>
        <v>1961208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458296</v>
      </c>
      <c r="L487" s="92">
        <f>IFERROR(VLOOKUP($E487, V一般接種!$A:$G, L$4, FALSE), 0)</f>
        <v>116712</v>
      </c>
      <c r="M487" s="92">
        <f>IFERROR(VLOOKUP($E487, V一般接種!$A:$G, M$4, FALSE), 0)</f>
        <v>1559</v>
      </c>
      <c r="N487" s="93">
        <f>IFERROR(VLOOKUP($E487, V一般接種!$A:$G, N$4, FALSE), 0)</f>
        <v>464457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458296</v>
      </c>
      <c r="L488" s="92">
        <f>IFERROR(VLOOKUP($E488, V一般接種!$A:$G, L$4, FALSE), 0)</f>
        <v>116712</v>
      </c>
      <c r="M488" s="92">
        <f>IFERROR(VLOOKUP($E488, V一般接種!$A:$G, M$4, FALSE), 0)</f>
        <v>1559</v>
      </c>
      <c r="N488" s="93">
        <f>IFERROR(VLOOKUP($E488, V一般接種!$A:$G, N$4, FALSE), 0)</f>
        <v>464457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458296</v>
      </c>
      <c r="L489" s="92">
        <f>IFERROR(VLOOKUP($E489, V一般接種!$A:$G, L$4, FALSE), 0)</f>
        <v>116712</v>
      </c>
      <c r="M489" s="92">
        <f>IFERROR(VLOOKUP($E489, V一般接種!$A:$G, M$4, FALSE), 0)</f>
        <v>1559</v>
      </c>
      <c r="N489" s="93">
        <f>IFERROR(VLOOKUP($E489, V一般接種!$A:$G, N$4, FALSE), 0)</f>
        <v>464457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155565</v>
      </c>
      <c r="C490" s="109">
        <f>IF(COUNTIF($A$7:$A490, $A490)&gt;1, 0, IF($E490="", "", I490+J490+M490+N490+P490-R490))</f>
        <v>81287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102120</v>
      </c>
      <c r="L490" s="92">
        <f>IFERROR(VLOOKUP($E490, V一般接種!$A:$G, L$4, FALSE), 0)</f>
        <v>53445</v>
      </c>
      <c r="M490" s="92">
        <f>IFERROR(VLOOKUP($E490, V一般接種!$A:$G, M$4, FALSE), 0)</f>
        <v>671</v>
      </c>
      <c r="N490" s="93">
        <f>IFERROR(VLOOKUP($E490, V一般接種!$A:$G, N$4, FALSE), 0)</f>
        <v>80616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102120</v>
      </c>
      <c r="L491" s="92">
        <f>IFERROR(VLOOKUP($E491, V一般接種!$A:$G, L$4, FALSE), 0)</f>
        <v>53445</v>
      </c>
      <c r="M491" s="92">
        <f>IFERROR(VLOOKUP($E491, V一般接種!$A:$G, M$4, FALSE), 0)</f>
        <v>671</v>
      </c>
      <c r="N491" s="93">
        <f>IFERROR(VLOOKUP($E491, V一般接種!$A:$G, N$4, FALSE), 0)</f>
        <v>80616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102120</v>
      </c>
      <c r="L492" s="92">
        <f>IFERROR(VLOOKUP($E492, V一般接種!$A:$G, L$4, FALSE), 0)</f>
        <v>53445</v>
      </c>
      <c r="M492" s="92">
        <f>IFERROR(VLOOKUP($E492, V一般接種!$A:$G, M$4, FALSE), 0)</f>
        <v>671</v>
      </c>
      <c r="N492" s="93">
        <f>IFERROR(VLOOKUP($E492, V一般接種!$A:$G, N$4, FALSE), 0)</f>
        <v>80616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410931</v>
      </c>
      <c r="C493" s="109">
        <f>IF(COUNTIF($A$7:$A493, $A493)&gt;1, 0, IF($E493="", "", I493+J493+M493+N493+P493-R493))</f>
        <v>564355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341902</v>
      </c>
      <c r="L493" s="92">
        <f>IFERROR(VLOOKUP($E493, V一般接種!$A:$G, L$4, FALSE), 0)</f>
        <v>69029</v>
      </c>
      <c r="M493" s="92">
        <f>IFERROR(VLOOKUP($E493, V一般接種!$A:$G, M$4, FALSE), 0)</f>
        <v>630</v>
      </c>
      <c r="N493" s="93">
        <f>IFERROR(VLOOKUP($E493, V一般接種!$A:$G, N$4, FALSE), 0)</f>
        <v>563725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341902</v>
      </c>
      <c r="L494" s="92">
        <f>IFERROR(VLOOKUP($E494, V一般接種!$A:$G, L$4, FALSE), 0)</f>
        <v>69029</v>
      </c>
      <c r="M494" s="92">
        <f>IFERROR(VLOOKUP($E494, V一般接種!$A:$G, M$4, FALSE), 0)</f>
        <v>630</v>
      </c>
      <c r="N494" s="93">
        <f>IFERROR(VLOOKUP($E494, V一般接種!$A:$G, N$4, FALSE), 0)</f>
        <v>563725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341902</v>
      </c>
      <c r="L495" s="92">
        <f>IFERROR(VLOOKUP($E495, V一般接種!$A:$G, L$4, FALSE), 0)</f>
        <v>69029</v>
      </c>
      <c r="M495" s="92">
        <f>IFERROR(VLOOKUP($E495, V一般接種!$A:$G, M$4, FALSE), 0)</f>
        <v>630</v>
      </c>
      <c r="N495" s="93">
        <f>IFERROR(VLOOKUP($E495, V一般接種!$A:$G, N$4, FALSE), 0)</f>
        <v>563725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419600</v>
      </c>
      <c r="C496" s="109">
        <f>IF(COUNTIF($A$7:$A496, $A496)&gt;1, 0, IF($E496="", "", I496+J496+M496+N496+P496-R496))</f>
        <v>529855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351025</v>
      </c>
      <c r="L496" s="92">
        <f>IFERROR(VLOOKUP($E496, V一般接種!$A:$G, L$4, FALSE), 0)</f>
        <v>68575</v>
      </c>
      <c r="M496" s="92">
        <f>IFERROR(VLOOKUP($E496, V一般接種!$A:$G, M$4, FALSE), 0)</f>
        <v>1031</v>
      </c>
      <c r="N496" s="93">
        <f>IFERROR(VLOOKUP($E496, V一般接種!$A:$G, N$4, FALSE), 0)</f>
        <v>528824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351025</v>
      </c>
      <c r="L497" s="92">
        <f>IFERROR(VLOOKUP($E497, V一般接種!$A:$G, L$4, FALSE), 0)</f>
        <v>68575</v>
      </c>
      <c r="M497" s="92">
        <f>IFERROR(VLOOKUP($E497, V一般接種!$A:$G, M$4, FALSE), 0)</f>
        <v>1031</v>
      </c>
      <c r="N497" s="93">
        <f>IFERROR(VLOOKUP($E497, V一般接種!$A:$G, N$4, FALSE), 0)</f>
        <v>528824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351025</v>
      </c>
      <c r="L498" s="92">
        <f>IFERROR(VLOOKUP($E498, V一般接種!$A:$G, L$4, FALSE), 0)</f>
        <v>68575</v>
      </c>
      <c r="M498" s="92">
        <f>IFERROR(VLOOKUP($E498, V一般接種!$A:$G, M$4, FALSE), 0)</f>
        <v>1031</v>
      </c>
      <c r="N498" s="93">
        <f>IFERROR(VLOOKUP($E498, V一般接種!$A:$G, N$4, FALSE), 0)</f>
        <v>528824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193948</v>
      </c>
      <c r="C499" s="109">
        <f>IF(COUNTIF($A$7:$A499, $A499)&gt;1, 0, IF($E499="", "", I499+J499+M499+N499+P499-R499))</f>
        <v>149542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144958</v>
      </c>
      <c r="L499" s="92">
        <f>IFERROR(VLOOKUP($E499, V一般接種!$A:$G, L$4, FALSE), 0)</f>
        <v>48990</v>
      </c>
      <c r="M499" s="92">
        <f>IFERROR(VLOOKUP($E499, V一般接種!$A:$G, M$4, FALSE), 0)</f>
        <v>888</v>
      </c>
      <c r="N499" s="93">
        <f>IFERROR(VLOOKUP($E499, V一般接種!$A:$G, N$4, FALSE), 0)</f>
        <v>148654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144958</v>
      </c>
      <c r="L500" s="92">
        <f>IFERROR(VLOOKUP($E500, V一般接種!$A:$G, L$4, FALSE), 0)</f>
        <v>48990</v>
      </c>
      <c r="M500" s="92">
        <f>IFERROR(VLOOKUP($E500, V一般接種!$A:$G, M$4, FALSE), 0)</f>
        <v>888</v>
      </c>
      <c r="N500" s="93">
        <f>IFERROR(VLOOKUP($E500, V一般接種!$A:$G, N$4, FALSE), 0)</f>
        <v>148654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144958</v>
      </c>
      <c r="L501" s="92">
        <f>IFERROR(VLOOKUP($E501, V一般接種!$A:$G, L$4, FALSE), 0)</f>
        <v>48990</v>
      </c>
      <c r="M501" s="92">
        <f>IFERROR(VLOOKUP($E501, V一般接種!$A:$G, M$4, FALSE), 0)</f>
        <v>888</v>
      </c>
      <c r="N501" s="93">
        <f>IFERROR(VLOOKUP($E501, V一般接種!$A:$G, N$4, FALSE), 0)</f>
        <v>148654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435453</v>
      </c>
      <c r="C502" s="109">
        <f>IF(COUNTIF($A$7:$A502, $A502)&gt;1, 0, IF($E502="", "", I502+J502+M502+N502+P502-R502))</f>
        <v>636454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359524</v>
      </c>
      <c r="L502" s="92">
        <f>IFERROR(VLOOKUP($E502, V一般接種!$A:$G, L$4, FALSE), 0)</f>
        <v>75929</v>
      </c>
      <c r="M502" s="92">
        <f>IFERROR(VLOOKUP($E502, V一般接種!$A:$G, M$4, FALSE), 0)</f>
        <v>816</v>
      </c>
      <c r="N502" s="93">
        <f>IFERROR(VLOOKUP($E502, V一般接種!$A:$G, N$4, FALSE), 0)</f>
        <v>635638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359524</v>
      </c>
      <c r="L503" s="92">
        <f>IFERROR(VLOOKUP($E503, V一般接種!$A:$G, L$4, FALSE), 0)</f>
        <v>75929</v>
      </c>
      <c r="M503" s="92">
        <f>IFERROR(VLOOKUP($E503, V一般接種!$A:$G, M$4, FALSE), 0)</f>
        <v>816</v>
      </c>
      <c r="N503" s="93">
        <f>IFERROR(VLOOKUP($E503, V一般接種!$A:$G, N$4, FALSE), 0)</f>
        <v>635638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359524</v>
      </c>
      <c r="L504" s="92">
        <f>IFERROR(VLOOKUP($E504, V一般接種!$A:$G, L$4, FALSE), 0)</f>
        <v>75929</v>
      </c>
      <c r="M504" s="92">
        <f>IFERROR(VLOOKUP($E504, V一般接種!$A:$G, M$4, FALSE), 0)</f>
        <v>816</v>
      </c>
      <c r="N504" s="93">
        <f>IFERROR(VLOOKUP($E504, V一般接種!$A:$G, N$4, FALSE), 0)</f>
        <v>635638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574109</v>
      </c>
      <c r="C505" s="109">
        <f>IF(COUNTIF($A$7:$A505, $A505)&gt;1, 0, IF($E505="", "", I505+J505+M505+N505+P505-R505))</f>
        <v>795692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469995</v>
      </c>
      <c r="L505" s="92">
        <f>IFERROR(VLOOKUP($E505, V一般接種!$A:$G, L$4, FALSE), 0)</f>
        <v>104114</v>
      </c>
      <c r="M505" s="92">
        <f>IFERROR(VLOOKUP($E505, V一般接種!$A:$G, M$4, FALSE), 0)</f>
        <v>1478</v>
      </c>
      <c r="N505" s="93">
        <f>IFERROR(VLOOKUP($E505, V一般接種!$A:$G, N$4, FALSE), 0)</f>
        <v>794214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469995</v>
      </c>
      <c r="L506" s="92">
        <f>IFERROR(VLOOKUP($E506, V一般接種!$A:$G, L$4, FALSE), 0)</f>
        <v>104114</v>
      </c>
      <c r="M506" s="92">
        <f>IFERROR(VLOOKUP($E506, V一般接種!$A:$G, M$4, FALSE), 0)</f>
        <v>1478</v>
      </c>
      <c r="N506" s="93">
        <f>IFERROR(VLOOKUP($E506, V一般接種!$A:$G, N$4, FALSE), 0)</f>
        <v>794214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469995</v>
      </c>
      <c r="L507" s="92">
        <f>IFERROR(VLOOKUP($E507, V一般接種!$A:$G, L$4, FALSE), 0)</f>
        <v>104114</v>
      </c>
      <c r="M507" s="92">
        <f>IFERROR(VLOOKUP($E507, V一般接種!$A:$G, M$4, FALSE), 0)</f>
        <v>1478</v>
      </c>
      <c r="N507" s="93">
        <f>IFERROR(VLOOKUP($E507, V一般接種!$A:$G, N$4, FALSE), 0)</f>
        <v>794214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1963948</v>
      </c>
      <c r="C508" s="109">
        <f>IF(COUNTIF($A$7:$A508, $A508)&gt;1, 0, IF($E508="", "", I508+J508+M508+N508+P508-R508))</f>
        <v>1953631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366545</v>
      </c>
      <c r="L508" s="92">
        <f>IFERROR(VLOOKUP($E508, V一般接種!$A:$G, L$4, FALSE), 0)</f>
        <v>80247</v>
      </c>
      <c r="M508" s="92">
        <f>IFERROR(VLOOKUP($E508, V一般接種!$A:$G, M$4, FALSE), 0)</f>
        <v>775</v>
      </c>
      <c r="N508" s="93">
        <f>IFERROR(VLOOKUP($E508, V一般接種!$A:$G, N$4, FALSE), 0)</f>
        <v>611467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366545</v>
      </c>
      <c r="L509" s="92">
        <f>IFERROR(VLOOKUP($E509, V一般接種!$A:$G, L$4, FALSE), 0)</f>
        <v>80247</v>
      </c>
      <c r="M509" s="92">
        <f>IFERROR(VLOOKUP($E509, V一般接種!$A:$G, M$4, FALSE), 0)</f>
        <v>775</v>
      </c>
      <c r="N509" s="93">
        <f>IFERROR(VLOOKUP($E509, V一般接種!$A:$G, N$4, FALSE), 0)</f>
        <v>611467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366545</v>
      </c>
      <c r="L510" s="92">
        <f>IFERROR(VLOOKUP($E510, V一般接種!$A:$G, L$4, FALSE), 0)</f>
        <v>80247</v>
      </c>
      <c r="M510" s="92">
        <f>IFERROR(VLOOKUP($E510, V一般接種!$A:$G, M$4, FALSE), 0)</f>
        <v>775</v>
      </c>
      <c r="N510" s="93">
        <f>IFERROR(VLOOKUP($E510, V一般接種!$A:$G, N$4, FALSE), 0)</f>
        <v>611467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376748</v>
      </c>
      <c r="C511" s="109">
        <f>IF(COUNTIF($A$7:$A511, $A511)&gt;1, 0, IF($E511="", "", I511+J511+M511+N511+P511-R511))</f>
        <v>479286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332756</v>
      </c>
      <c r="L511" s="92">
        <f>IFERROR(VLOOKUP($E511, V一般接種!$A:$G, L$4, FALSE), 0)</f>
        <v>43992</v>
      </c>
      <c r="M511" s="92">
        <f>IFERROR(VLOOKUP($E511, V一般接種!$A:$G, M$4, FALSE), 0)</f>
        <v>448</v>
      </c>
      <c r="N511" s="93">
        <f>IFERROR(VLOOKUP($E511, V一般接種!$A:$G, N$4, FALSE), 0)</f>
        <v>478838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332756</v>
      </c>
      <c r="L512" s="92">
        <f>IFERROR(VLOOKUP($E512, V一般接種!$A:$G, L$4, FALSE), 0)</f>
        <v>43992</v>
      </c>
      <c r="M512" s="92">
        <f>IFERROR(VLOOKUP($E512, V一般接種!$A:$G, M$4, FALSE), 0)</f>
        <v>448</v>
      </c>
      <c r="N512" s="93">
        <f>IFERROR(VLOOKUP($E512, V一般接種!$A:$G, N$4, FALSE), 0)</f>
        <v>478838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332756</v>
      </c>
      <c r="L513" s="92">
        <f>IFERROR(VLOOKUP($E513, V一般接種!$A:$G, L$4, FALSE), 0)</f>
        <v>43992</v>
      </c>
      <c r="M513" s="92">
        <f>IFERROR(VLOOKUP($E513, V一般接種!$A:$G, M$4, FALSE), 0)</f>
        <v>448</v>
      </c>
      <c r="N513" s="93">
        <f>IFERROR(VLOOKUP($E513, V一般接種!$A:$G, N$4, FALSE), 0)</f>
        <v>478838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406955</v>
      </c>
      <c r="C514" s="109">
        <f>IF(COUNTIF($A$7:$A514, $A514)&gt;1, 0, IF($E514="", "", I514+J514+M514+N514+P514-R514))</f>
        <v>487186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365526</v>
      </c>
      <c r="L514" s="92">
        <f>IFERROR(VLOOKUP($E514, V一般接種!$A:$G, L$4, FALSE), 0)</f>
        <v>41429</v>
      </c>
      <c r="M514" s="92">
        <f>IFERROR(VLOOKUP($E514, V一般接種!$A:$G, M$4, FALSE), 0)</f>
        <v>346</v>
      </c>
      <c r="N514" s="93">
        <f>IFERROR(VLOOKUP($E514, V一般接種!$A:$G, N$4, FALSE), 0)</f>
        <v>486840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365526</v>
      </c>
      <c r="L515" s="92">
        <f>IFERROR(VLOOKUP($E515, V一般接種!$A:$G, L$4, FALSE), 0)</f>
        <v>41429</v>
      </c>
      <c r="M515" s="92">
        <f>IFERROR(VLOOKUP($E515, V一般接種!$A:$G, M$4, FALSE), 0)</f>
        <v>346</v>
      </c>
      <c r="N515" s="93">
        <f>IFERROR(VLOOKUP($E515, V一般接種!$A:$G, N$4, FALSE), 0)</f>
        <v>486840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365526</v>
      </c>
      <c r="L516" s="92">
        <f>IFERROR(VLOOKUP($E516, V一般接種!$A:$G, L$4, FALSE), 0)</f>
        <v>41429</v>
      </c>
      <c r="M516" s="92">
        <f>IFERROR(VLOOKUP($E516, V一般接種!$A:$G, M$4, FALSE), 0)</f>
        <v>346</v>
      </c>
      <c r="N516" s="93">
        <f>IFERROR(VLOOKUP($E516, V一般接種!$A:$G, N$4, FALSE), 0)</f>
        <v>486840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403141</v>
      </c>
      <c r="C517" s="109">
        <f>IF(COUNTIF($A$7:$A517, $A517)&gt;1, 0, IF($E517="", "", I517+J517+M517+N517+P517-R517))</f>
        <v>451342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360686</v>
      </c>
      <c r="L517" s="92">
        <f>IFERROR(VLOOKUP($E517, V一般接種!$A:$G, L$4, FALSE), 0)</f>
        <v>42455</v>
      </c>
      <c r="M517" s="92">
        <f>IFERROR(VLOOKUP($E517, V一般接種!$A:$G, M$4, FALSE), 0)</f>
        <v>509</v>
      </c>
      <c r="N517" s="93">
        <f>IFERROR(VLOOKUP($E517, V一般接種!$A:$G, N$4, FALSE), 0)</f>
        <v>450833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360686</v>
      </c>
      <c r="L518" s="92">
        <f>IFERROR(VLOOKUP($E518, V一般接種!$A:$G, L$4, FALSE), 0)</f>
        <v>42455</v>
      </c>
      <c r="M518" s="92">
        <f>IFERROR(VLOOKUP($E518, V一般接種!$A:$G, M$4, FALSE), 0)</f>
        <v>509</v>
      </c>
      <c r="N518" s="93">
        <f>IFERROR(VLOOKUP($E518, V一般接種!$A:$G, N$4, FALSE), 0)</f>
        <v>450833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360686</v>
      </c>
      <c r="L519" s="92">
        <f>IFERROR(VLOOKUP($E519, V一般接種!$A:$G, L$4, FALSE), 0)</f>
        <v>42455</v>
      </c>
      <c r="M519" s="92">
        <f>IFERROR(VLOOKUP($E519, V一般接種!$A:$G, M$4, FALSE), 0)</f>
        <v>509</v>
      </c>
      <c r="N519" s="93">
        <f>IFERROR(VLOOKUP($E519, V一般接種!$A:$G, N$4, FALSE), 0)</f>
        <v>450833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388491</v>
      </c>
      <c r="C520" s="109">
        <f>IF(COUNTIF($A$7:$A520, $A520)&gt;1, 0, IF($E520="", "", I520+J520+M520+N520+P520-R520))</f>
        <v>440494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347275</v>
      </c>
      <c r="L520" s="92">
        <f>IFERROR(VLOOKUP($E520, V一般接種!$A:$G, L$4, FALSE), 0)</f>
        <v>41216</v>
      </c>
      <c r="M520" s="92">
        <f>IFERROR(VLOOKUP($E520, V一般接種!$A:$G, M$4, FALSE), 0)</f>
        <v>379</v>
      </c>
      <c r="N520" s="93">
        <f>IFERROR(VLOOKUP($E520, V一般接種!$A:$G, N$4, FALSE), 0)</f>
        <v>440115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347275</v>
      </c>
      <c r="L521" s="92">
        <f>IFERROR(VLOOKUP($E521, V一般接種!$A:$G, L$4, FALSE), 0)</f>
        <v>41216</v>
      </c>
      <c r="M521" s="92">
        <f>IFERROR(VLOOKUP($E521, V一般接種!$A:$G, M$4, FALSE), 0)</f>
        <v>379</v>
      </c>
      <c r="N521" s="93">
        <f>IFERROR(VLOOKUP($E521, V一般接種!$A:$G, N$4, FALSE), 0)</f>
        <v>440115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347275</v>
      </c>
      <c r="L522" s="92">
        <f>IFERROR(VLOOKUP($E522, V一般接種!$A:$G, L$4, FALSE), 0)</f>
        <v>41216</v>
      </c>
      <c r="M522" s="92">
        <f>IFERROR(VLOOKUP($E522, V一般接種!$A:$G, M$4, FALSE), 0)</f>
        <v>379</v>
      </c>
      <c r="N522" s="93">
        <f>IFERROR(VLOOKUP($E522, V一般接種!$A:$G, N$4, FALSE), 0)</f>
        <v>440115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439562</v>
      </c>
      <c r="C523" s="109">
        <f>IF(COUNTIF($A$7:$A523, $A523)&gt;1, 0, IF($E523="", "", I523+J523+M523+N523+P523-R523))</f>
        <v>480125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394822</v>
      </c>
      <c r="L523" s="92">
        <f>IFERROR(VLOOKUP($E523, V一般接種!$A:$G, L$4, FALSE), 0)</f>
        <v>44740</v>
      </c>
      <c r="M523" s="92">
        <f>IFERROR(VLOOKUP($E523, V一般接種!$A:$G, M$4, FALSE), 0)</f>
        <v>243</v>
      </c>
      <c r="N523" s="93">
        <f>IFERROR(VLOOKUP($E523, V一般接種!$A:$G, N$4, FALSE), 0)</f>
        <v>479882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394822</v>
      </c>
      <c r="L524" s="92">
        <f>IFERROR(VLOOKUP($E524, V一般接種!$A:$G, L$4, FALSE), 0)</f>
        <v>44740</v>
      </c>
      <c r="M524" s="92">
        <f>IFERROR(VLOOKUP($E524, V一般接種!$A:$G, M$4, FALSE), 0)</f>
        <v>243</v>
      </c>
      <c r="N524" s="93">
        <f>IFERROR(VLOOKUP($E524, V一般接種!$A:$G, N$4, FALSE), 0)</f>
        <v>479882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394822</v>
      </c>
      <c r="L525" s="92">
        <f>IFERROR(VLOOKUP($E525, V一般接種!$A:$G, L$4, FALSE), 0)</f>
        <v>44740</v>
      </c>
      <c r="M525" s="92">
        <f>IFERROR(VLOOKUP($E525, V一般接種!$A:$G, M$4, FALSE), 0)</f>
        <v>243</v>
      </c>
      <c r="N525" s="93">
        <f>IFERROR(VLOOKUP($E525, V一般接種!$A:$G, N$4, FALSE), 0)</f>
        <v>479882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597728</v>
      </c>
      <c r="C526" s="109">
        <f>IF(COUNTIF($A$7:$A526, $A526)&gt;1, 0, IF($E526="", "", I526+J526+M526+N526+P526-R526))</f>
        <v>597795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526819</v>
      </c>
      <c r="L526" s="92">
        <f>IFERROR(VLOOKUP($E526, V一般接種!$A:$G, L$4, FALSE), 0)</f>
        <v>70909</v>
      </c>
      <c r="M526" s="92">
        <f>IFERROR(VLOOKUP($E526, V一般接種!$A:$G, M$4, FALSE), 0)</f>
        <v>555</v>
      </c>
      <c r="N526" s="93">
        <f>IFERROR(VLOOKUP($E526, V一般接種!$A:$G, N$4, FALSE), 0)</f>
        <v>597240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526819</v>
      </c>
      <c r="L527" s="92">
        <f>IFERROR(VLOOKUP($E527, V一般接種!$A:$G, L$4, FALSE), 0)</f>
        <v>70909</v>
      </c>
      <c r="M527" s="92">
        <f>IFERROR(VLOOKUP($E527, V一般接種!$A:$G, M$4, FALSE), 0)</f>
        <v>555</v>
      </c>
      <c r="N527" s="93">
        <f>IFERROR(VLOOKUP($E527, V一般接種!$A:$G, N$4, FALSE), 0)</f>
        <v>597240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526819</v>
      </c>
      <c r="L528" s="92">
        <f>IFERROR(VLOOKUP($E528, V一般接種!$A:$G, L$4, FALSE), 0)</f>
        <v>70909</v>
      </c>
      <c r="M528" s="92">
        <f>IFERROR(VLOOKUP($E528, V一般接種!$A:$G, M$4, FALSE), 0)</f>
        <v>555</v>
      </c>
      <c r="N528" s="93">
        <f>IFERROR(VLOOKUP($E528, V一般接種!$A:$G, N$4, FALSE), 0)</f>
        <v>597240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1777896</v>
      </c>
      <c r="C529" s="109">
        <f>IF(COUNTIF($A$7:$A529, $A529)&gt;1, 0, IF($E529="", "", I529+J529+M529+N529+P529-R529))</f>
        <v>1638944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408551</v>
      </c>
      <c r="L529" s="92">
        <f>IFERROR(VLOOKUP($E529, V一般接種!$A:$G, L$4, FALSE), 0)</f>
        <v>60047</v>
      </c>
      <c r="M529" s="92">
        <f>IFERROR(VLOOKUP($E529, V一般接種!$A:$G, M$4, FALSE), 0)</f>
        <v>185</v>
      </c>
      <c r="N529" s="93">
        <f>IFERROR(VLOOKUP($E529, V一般接種!$A:$G, N$4, FALSE), 0)</f>
        <v>443318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408551</v>
      </c>
      <c r="L530" s="92">
        <f>IFERROR(VLOOKUP($E530, V一般接種!$A:$G, L$4, FALSE), 0)</f>
        <v>60047</v>
      </c>
      <c r="M530" s="92">
        <f>IFERROR(VLOOKUP($E530, V一般接種!$A:$G, M$4, FALSE), 0)</f>
        <v>185</v>
      </c>
      <c r="N530" s="93">
        <f>IFERROR(VLOOKUP($E530, V一般接種!$A:$G, N$4, FALSE), 0)</f>
        <v>443318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408551</v>
      </c>
      <c r="L531" s="92">
        <f>IFERROR(VLOOKUP($E531, V一般接種!$A:$G, L$4, FALSE), 0)</f>
        <v>60047</v>
      </c>
      <c r="M531" s="92">
        <f>IFERROR(VLOOKUP($E531, V一般接種!$A:$G, M$4, FALSE), 0)</f>
        <v>185</v>
      </c>
      <c r="N531" s="93">
        <f>IFERROR(VLOOKUP($E531, V一般接種!$A:$G, N$4, FALSE), 0)</f>
        <v>443318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331035</v>
      </c>
      <c r="C532" s="109">
        <f>IF(COUNTIF($A$7:$A532, $A532)&gt;1, 0, IF($E532="", "", I532+J532+M532+N532+P532-R532))</f>
        <v>385681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307966</v>
      </c>
      <c r="L532" s="92">
        <f>IFERROR(VLOOKUP($E532, V一般接種!$A:$G, L$4, FALSE), 0)</f>
        <v>23069</v>
      </c>
      <c r="M532" s="92">
        <f>IFERROR(VLOOKUP($E532, V一般接種!$A:$G, M$4, FALSE), 0)</f>
        <v>183</v>
      </c>
      <c r="N532" s="93">
        <f>IFERROR(VLOOKUP($E532, V一般接種!$A:$G, N$4, FALSE), 0)</f>
        <v>385498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307966</v>
      </c>
      <c r="L533" s="92">
        <f>IFERROR(VLOOKUP($E533, V一般接種!$A:$G, L$4, FALSE), 0)</f>
        <v>23069</v>
      </c>
      <c r="M533" s="92">
        <f>IFERROR(VLOOKUP($E533, V一般接種!$A:$G, M$4, FALSE), 0)</f>
        <v>183</v>
      </c>
      <c r="N533" s="93">
        <f>IFERROR(VLOOKUP($E533, V一般接種!$A:$G, N$4, FALSE), 0)</f>
        <v>385498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307966</v>
      </c>
      <c r="L534" s="92">
        <f>IFERROR(VLOOKUP($E534, V一般接種!$A:$G, L$4, FALSE), 0)</f>
        <v>23069</v>
      </c>
      <c r="M534" s="92">
        <f>IFERROR(VLOOKUP($E534, V一般接種!$A:$G, M$4, FALSE), 0)</f>
        <v>183</v>
      </c>
      <c r="N534" s="93">
        <f>IFERROR(VLOOKUP($E534, V一般接種!$A:$G, N$4, FALSE), 0)</f>
        <v>385498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346059</v>
      </c>
      <c r="C535" s="109">
        <f>IF(COUNTIF($A$7:$A535, $A535)&gt;1, 0, IF($E535="", "", I535+J535+M535+N535+P535-R535))</f>
        <v>410521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321605</v>
      </c>
      <c r="L535" s="92">
        <f>IFERROR(VLOOKUP($E535, V一般接種!$A:$G, L$4, FALSE), 0)</f>
        <v>24454</v>
      </c>
      <c r="M535" s="92">
        <f>IFERROR(VLOOKUP($E535, V一般接種!$A:$G, M$4, FALSE), 0)</f>
        <v>109</v>
      </c>
      <c r="N535" s="93">
        <f>IFERROR(VLOOKUP($E535, V一般接種!$A:$G, N$4, FALSE), 0)</f>
        <v>410412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321605</v>
      </c>
      <c r="L536" s="92">
        <f>IFERROR(VLOOKUP($E536, V一般接種!$A:$G, L$4, FALSE), 0)</f>
        <v>24454</v>
      </c>
      <c r="M536" s="92">
        <f>IFERROR(VLOOKUP($E536, V一般接種!$A:$G, M$4, FALSE), 0)</f>
        <v>109</v>
      </c>
      <c r="N536" s="93">
        <f>IFERROR(VLOOKUP($E536, V一般接種!$A:$G, N$4, FALSE), 0)</f>
        <v>410412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321605</v>
      </c>
      <c r="L537" s="92">
        <f>IFERROR(VLOOKUP($E537, V一般接種!$A:$G, L$4, FALSE), 0)</f>
        <v>24454</v>
      </c>
      <c r="M537" s="92">
        <f>IFERROR(VLOOKUP($E537, V一般接種!$A:$G, M$4, FALSE), 0)</f>
        <v>109</v>
      </c>
      <c r="N537" s="93">
        <f>IFERROR(VLOOKUP($E537, V一般接種!$A:$G, N$4, FALSE), 0)</f>
        <v>410412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331075</v>
      </c>
      <c r="C538" s="109">
        <f>IF(COUNTIF($A$7:$A538, $A538)&gt;1, 0, IF($E538="", "", I538+J538+M538+N538+P538-R538))</f>
        <v>394217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305807</v>
      </c>
      <c r="L538" s="92">
        <f>IFERROR(VLOOKUP($E538, V一般接種!$A:$G, L$4, FALSE), 0)</f>
        <v>25268</v>
      </c>
      <c r="M538" s="92">
        <f>IFERROR(VLOOKUP($E538, V一般接種!$A:$G, M$4, FALSE), 0)</f>
        <v>109</v>
      </c>
      <c r="N538" s="93">
        <f>IFERROR(VLOOKUP($E538, V一般接種!$A:$G, N$4, FALSE), 0)</f>
        <v>394108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305807</v>
      </c>
      <c r="L539" s="92">
        <f>IFERROR(VLOOKUP($E539, V一般接種!$A:$G, L$4, FALSE), 0)</f>
        <v>25268</v>
      </c>
      <c r="M539" s="92">
        <f>IFERROR(VLOOKUP($E539, V一般接種!$A:$G, M$4, FALSE), 0)</f>
        <v>109</v>
      </c>
      <c r="N539" s="93">
        <f>IFERROR(VLOOKUP($E539, V一般接種!$A:$G, N$4, FALSE), 0)</f>
        <v>394108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305807</v>
      </c>
      <c r="L540" s="92">
        <f>IFERROR(VLOOKUP($E540, V一般接種!$A:$G, L$4, FALSE), 0)</f>
        <v>25268</v>
      </c>
      <c r="M540" s="92">
        <f>IFERROR(VLOOKUP($E540, V一般接種!$A:$G, M$4, FALSE), 0)</f>
        <v>109</v>
      </c>
      <c r="N540" s="93">
        <f>IFERROR(VLOOKUP($E540, V一般接種!$A:$G, N$4, FALSE), 0)</f>
        <v>394108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317495</v>
      </c>
      <c r="C541" s="109">
        <f>IF(COUNTIF($A$7:$A541, $A541)&gt;1, 0, IF($E541="", "", I541+J541+M541+N541+P541-R541))</f>
        <v>383894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293548</v>
      </c>
      <c r="L541" s="92">
        <f>IFERROR(VLOOKUP($E541, V一般接種!$A:$G, L$4, FALSE), 0)</f>
        <v>23947</v>
      </c>
      <c r="M541" s="92">
        <f>IFERROR(VLOOKUP($E541, V一般接種!$A:$G, M$4, FALSE), 0)</f>
        <v>452</v>
      </c>
      <c r="N541" s="93">
        <f>IFERROR(VLOOKUP($E541, V一般接種!$A:$G, N$4, FALSE), 0)</f>
        <v>383442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293548</v>
      </c>
      <c r="L542" s="92">
        <f>IFERROR(VLOOKUP($E542, V一般接種!$A:$G, L$4, FALSE), 0)</f>
        <v>23947</v>
      </c>
      <c r="M542" s="92">
        <f>IFERROR(VLOOKUP($E542, V一般接種!$A:$G, M$4, FALSE), 0)</f>
        <v>452</v>
      </c>
      <c r="N542" s="93">
        <f>IFERROR(VLOOKUP($E542, V一般接種!$A:$G, N$4, FALSE), 0)</f>
        <v>383442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293548</v>
      </c>
      <c r="L543" s="92">
        <f>IFERROR(VLOOKUP($E543, V一般接種!$A:$G, L$4, FALSE), 0)</f>
        <v>23947</v>
      </c>
      <c r="M543" s="92">
        <f>IFERROR(VLOOKUP($E543, V一般接種!$A:$G, M$4, FALSE), 0)</f>
        <v>452</v>
      </c>
      <c r="N543" s="93">
        <f>IFERROR(VLOOKUP($E543, V一般接種!$A:$G, N$4, FALSE), 0)</f>
        <v>383442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377149</v>
      </c>
      <c r="C544" s="109">
        <f>IF(COUNTIF($A$7:$A544, $A544)&gt;1, 0, IF($E544="", "", I544+J544+M544+N544+P544-R544))</f>
        <v>475876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348248</v>
      </c>
      <c r="L544" s="92">
        <f>IFERROR(VLOOKUP($E544, V一般接種!$A:$G, L$4, FALSE), 0)</f>
        <v>28901</v>
      </c>
      <c r="M544" s="92">
        <f>IFERROR(VLOOKUP($E544, V一般接種!$A:$G, M$4, FALSE), 0)</f>
        <v>285</v>
      </c>
      <c r="N544" s="93">
        <f>IFERROR(VLOOKUP($E544, V一般接種!$A:$G, N$4, FALSE), 0)</f>
        <v>475591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348248</v>
      </c>
      <c r="L545" s="92">
        <f>IFERROR(VLOOKUP($E545, V一般接種!$A:$G, L$4, FALSE), 0)</f>
        <v>28901</v>
      </c>
      <c r="M545" s="92">
        <f>IFERROR(VLOOKUP($E545, V一般接種!$A:$G, M$4, FALSE), 0)</f>
        <v>285</v>
      </c>
      <c r="N545" s="93">
        <f>IFERROR(VLOOKUP($E545, V一般接種!$A:$G, N$4, FALSE), 0)</f>
        <v>475591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348248</v>
      </c>
      <c r="L546" s="92">
        <f>IFERROR(VLOOKUP($E546, V一般接種!$A:$G, L$4, FALSE), 0)</f>
        <v>28901</v>
      </c>
      <c r="M546" s="92">
        <f>IFERROR(VLOOKUP($E546, V一般接種!$A:$G, M$4, FALSE), 0)</f>
        <v>285</v>
      </c>
      <c r="N546" s="93">
        <f>IFERROR(VLOOKUP($E546, V一般接種!$A:$G, N$4, FALSE), 0)</f>
        <v>475591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508706</v>
      </c>
      <c r="C547" s="109">
        <f>IF(COUNTIF($A$7:$A547, $A547)&gt;1, 0, IF($E547="", "", I547+J547+M547+N547+P547-R547))</f>
        <v>619920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461820</v>
      </c>
      <c r="L547" s="92">
        <f>IFERROR(VLOOKUP($E547, V一般接種!$A:$G, L$4, FALSE), 0)</f>
        <v>46886</v>
      </c>
      <c r="M547" s="92">
        <f>IFERROR(VLOOKUP($E547, V一般接種!$A:$G, M$4, FALSE), 0)</f>
        <v>130</v>
      </c>
      <c r="N547" s="93">
        <f>IFERROR(VLOOKUP($E547, V一般接種!$A:$G, N$4, FALSE), 0)</f>
        <v>619790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461820</v>
      </c>
      <c r="L548" s="92">
        <f>IFERROR(VLOOKUP($E548, V一般接種!$A:$G, L$4, FALSE), 0)</f>
        <v>46886</v>
      </c>
      <c r="M548" s="92">
        <f>IFERROR(VLOOKUP($E548, V一般接種!$A:$G, M$4, FALSE), 0)</f>
        <v>130</v>
      </c>
      <c r="N548" s="93">
        <f>IFERROR(VLOOKUP($E548, V一般接種!$A:$G, N$4, FALSE), 0)</f>
        <v>619790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461820</v>
      </c>
      <c r="L549" s="92">
        <f>IFERROR(VLOOKUP($E549, V一般接種!$A:$G, L$4, FALSE), 0)</f>
        <v>46886</v>
      </c>
      <c r="M549" s="92">
        <f>IFERROR(VLOOKUP($E549, V一般接種!$A:$G, M$4, FALSE), 0)</f>
        <v>130</v>
      </c>
      <c r="N549" s="93">
        <f>IFERROR(VLOOKUP($E549, V一般接種!$A:$G, N$4, FALSE), 0)</f>
        <v>619790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1476542</v>
      </c>
      <c r="C550" s="109">
        <f>IF(COUNTIF($A$7:$A550, $A550)&gt;1, 0, IF($E550="", "", I550+J550+M550+N550+P550-R550))</f>
        <v>1449324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337635</v>
      </c>
      <c r="L550" s="92">
        <f>IFERROR(VLOOKUP($E550, V一般接種!$A:$G, L$4, FALSE), 0)</f>
        <v>41748</v>
      </c>
      <c r="M550" s="92">
        <f>IFERROR(VLOOKUP($E550, V一般接種!$A:$G, M$4, FALSE), 0)</f>
        <v>54</v>
      </c>
      <c r="N550" s="93">
        <f>IFERROR(VLOOKUP($E550, V一般接種!$A:$G, N$4, FALSE), 0)</f>
        <v>446416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337635</v>
      </c>
      <c r="L551" s="92">
        <f>IFERROR(VLOOKUP($E551, V一般接種!$A:$G, L$4, FALSE), 0)</f>
        <v>41748</v>
      </c>
      <c r="M551" s="92">
        <f>IFERROR(VLOOKUP($E551, V一般接種!$A:$G, M$4, FALSE), 0)</f>
        <v>54</v>
      </c>
      <c r="N551" s="93">
        <f>IFERROR(VLOOKUP($E551, V一般接種!$A:$G, N$4, FALSE), 0)</f>
        <v>446416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337635</v>
      </c>
      <c r="L552" s="92">
        <f>IFERROR(VLOOKUP($E552, V一般接種!$A:$G, L$4, FALSE), 0)</f>
        <v>41748</v>
      </c>
      <c r="M552" s="92">
        <f>IFERROR(VLOOKUP($E552, V一般接種!$A:$G, M$4, FALSE), 0)</f>
        <v>54</v>
      </c>
      <c r="N552" s="93">
        <f>IFERROR(VLOOKUP($E552, V一般接種!$A:$G, N$4, FALSE), 0)</f>
        <v>446416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284940</v>
      </c>
      <c r="C553" s="109">
        <f>IF(COUNTIF($A$7:$A553, $A553)&gt;1, 0, IF($E553="", "", I553+J553+M553+N553+P553-R553))</f>
        <v>115714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268796</v>
      </c>
      <c r="L553" s="92">
        <f>IFERROR(VLOOKUP($E553, V一般接種!$A:$G, L$4, FALSE), 0)</f>
        <v>16144</v>
      </c>
      <c r="M553" s="92">
        <f>IFERROR(VLOOKUP($E553, V一般接種!$A:$G, M$4, FALSE), 0)</f>
        <v>48</v>
      </c>
      <c r="N553" s="93">
        <f>IFERROR(VLOOKUP($E553, V一般接種!$A:$G, N$4, FALSE), 0)</f>
        <v>115666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268796</v>
      </c>
      <c r="L554" s="92">
        <f>IFERROR(VLOOKUP($E554, V一般接種!$A:$G, L$4, FALSE), 0)</f>
        <v>16144</v>
      </c>
      <c r="M554" s="92">
        <f>IFERROR(VLOOKUP($E554, V一般接種!$A:$G, M$4, FALSE), 0)</f>
        <v>48</v>
      </c>
      <c r="N554" s="93">
        <f>IFERROR(VLOOKUP($E554, V一般接種!$A:$G, N$4, FALSE), 0)</f>
        <v>115666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268796</v>
      </c>
      <c r="L555" s="92">
        <f>IFERROR(VLOOKUP($E555, V一般接種!$A:$G, L$4, FALSE), 0)</f>
        <v>16144</v>
      </c>
      <c r="M555" s="92">
        <f>IFERROR(VLOOKUP($E555, V一般接種!$A:$G, M$4, FALSE), 0)</f>
        <v>48</v>
      </c>
      <c r="N555" s="93">
        <f>IFERROR(VLOOKUP($E555, V一般接種!$A:$G, N$4, FALSE), 0)</f>
        <v>115666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270493</v>
      </c>
      <c r="C556" s="109">
        <f>IF(COUNTIF($A$7:$A556, $A556)&gt;1, 0, IF($E556="", "", I556+J556+M556+N556+P556-R556))</f>
        <v>341726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255679</v>
      </c>
      <c r="L556" s="92">
        <f>IFERROR(VLOOKUP($E556, V一般接種!$A:$G, L$4, FALSE), 0)</f>
        <v>14814</v>
      </c>
      <c r="M556" s="92">
        <f>IFERROR(VLOOKUP($E556, V一般接種!$A:$G, M$4, FALSE), 0)</f>
        <v>64</v>
      </c>
      <c r="N556" s="93">
        <f>IFERROR(VLOOKUP($E556, V一般接種!$A:$G, N$4, FALSE), 0)</f>
        <v>341662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255679</v>
      </c>
      <c r="L557" s="92">
        <f>IFERROR(VLOOKUP($E557, V一般接種!$A:$G, L$4, FALSE), 0)</f>
        <v>14814</v>
      </c>
      <c r="M557" s="92">
        <f>IFERROR(VLOOKUP($E557, V一般接種!$A:$G, M$4, FALSE), 0)</f>
        <v>64</v>
      </c>
      <c r="N557" s="93">
        <f>IFERROR(VLOOKUP($E557, V一般接種!$A:$G, N$4, FALSE), 0)</f>
        <v>341662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255679</v>
      </c>
      <c r="L558" s="92">
        <f>IFERROR(VLOOKUP($E558, V一般接種!$A:$G, L$4, FALSE), 0)</f>
        <v>14814</v>
      </c>
      <c r="M558" s="92">
        <f>IFERROR(VLOOKUP($E558, V一般接種!$A:$G, M$4, FALSE), 0)</f>
        <v>64</v>
      </c>
      <c r="N558" s="93">
        <f>IFERROR(VLOOKUP($E558, V一般接種!$A:$G, N$4, FALSE), 0)</f>
        <v>341662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141935</v>
      </c>
      <c r="C559" s="109">
        <f>IF(COUNTIF($A$7:$A559, $A559)&gt;1, 0, IF($E559="", "", I559+J559+M559+N559+P559-R559))</f>
        <v>342758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124525</v>
      </c>
      <c r="L559" s="92">
        <f>IFERROR(VLOOKUP($E559, V一般接種!$A:$G, L$4, FALSE), 0)</f>
        <v>17410</v>
      </c>
      <c r="M559" s="92">
        <f>IFERROR(VLOOKUP($E559, V一般接種!$A:$G, M$4, FALSE), 0)</f>
        <v>34</v>
      </c>
      <c r="N559" s="93">
        <f>IFERROR(VLOOKUP($E559, V一般接種!$A:$G, N$4, FALSE), 0)</f>
        <v>342724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124525</v>
      </c>
      <c r="L560" s="92">
        <f>IFERROR(VLOOKUP($E560, V一般接種!$A:$G, L$4, FALSE), 0)</f>
        <v>17410</v>
      </c>
      <c r="M560" s="92">
        <f>IFERROR(VLOOKUP($E560, V一般接種!$A:$G, M$4, FALSE), 0)</f>
        <v>34</v>
      </c>
      <c r="N560" s="93">
        <f>IFERROR(VLOOKUP($E560, V一般接種!$A:$G, N$4, FALSE), 0)</f>
        <v>342724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124525</v>
      </c>
      <c r="L561" s="92">
        <f>IFERROR(VLOOKUP($E561, V一般接種!$A:$G, L$4, FALSE), 0)</f>
        <v>17410</v>
      </c>
      <c r="M561" s="92">
        <f>IFERROR(VLOOKUP($E561, V一般接種!$A:$G, M$4, FALSE), 0)</f>
        <v>34</v>
      </c>
      <c r="N561" s="93">
        <f>IFERROR(VLOOKUP($E561, V一般接種!$A:$G, N$4, FALSE), 0)</f>
        <v>342724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263255</v>
      </c>
      <c r="C562" s="109">
        <f>IF(COUNTIF($A$7:$A562, $A562)&gt;1, 0, IF($E562="", "", I562+J562+M562+N562+P562-R562))</f>
        <v>149902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247194</v>
      </c>
      <c r="L562" s="92">
        <f>IFERROR(VLOOKUP($E562, V一般接種!$A:$G, L$4, FALSE), 0)</f>
        <v>16061</v>
      </c>
      <c r="M562" s="92">
        <f>IFERROR(VLOOKUP($E562, V一般接種!$A:$G, M$4, FALSE), 0)</f>
        <v>73</v>
      </c>
      <c r="N562" s="93">
        <f>IFERROR(VLOOKUP($E562, V一般接種!$A:$G, N$4, FALSE), 0)</f>
        <v>149829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247194</v>
      </c>
      <c r="L563" s="92">
        <f>IFERROR(VLOOKUP($E563, V一般接種!$A:$G, L$4, FALSE), 0)</f>
        <v>16061</v>
      </c>
      <c r="M563" s="92">
        <f>IFERROR(VLOOKUP($E563, V一般接種!$A:$G, M$4, FALSE), 0)</f>
        <v>73</v>
      </c>
      <c r="N563" s="93">
        <f>IFERROR(VLOOKUP($E563, V一般接種!$A:$G, N$4, FALSE), 0)</f>
        <v>149829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247194</v>
      </c>
      <c r="L564" s="92">
        <f>IFERROR(VLOOKUP($E564, V一般接種!$A:$G, L$4, FALSE), 0)</f>
        <v>16061</v>
      </c>
      <c r="M564" s="92">
        <f>IFERROR(VLOOKUP($E564, V一般接種!$A:$G, M$4, FALSE), 0)</f>
        <v>73</v>
      </c>
      <c r="N564" s="93">
        <f>IFERROR(VLOOKUP($E564, V一般接種!$A:$G, N$4, FALSE), 0)</f>
        <v>149829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304121</v>
      </c>
      <c r="C565" s="109">
        <f>IF(COUNTIF($A$7:$A565, $A565)&gt;1, 0, IF($E565="", "", I565+J565+M565+N565+P565-R565))</f>
        <v>385886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283453</v>
      </c>
      <c r="L565" s="92">
        <f>IFERROR(VLOOKUP($E565, V一般接種!$A:$G, L$4, FALSE), 0)</f>
        <v>20668</v>
      </c>
      <c r="M565" s="92">
        <f>IFERROR(VLOOKUP($E565, V一般接種!$A:$G, M$4, FALSE), 0)</f>
        <v>235</v>
      </c>
      <c r="N565" s="93">
        <f>IFERROR(VLOOKUP($E565, V一般接種!$A:$G, N$4, FALSE), 0)</f>
        <v>385651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283453</v>
      </c>
      <c r="L566" s="92">
        <f>IFERROR(VLOOKUP($E566, V一般接種!$A:$G, L$4, FALSE), 0)</f>
        <v>20668</v>
      </c>
      <c r="M566" s="92">
        <f>IFERROR(VLOOKUP($E566, V一般接種!$A:$G, M$4, FALSE), 0)</f>
        <v>235</v>
      </c>
      <c r="N566" s="93">
        <f>IFERROR(VLOOKUP($E566, V一般接種!$A:$G, N$4, FALSE), 0)</f>
        <v>385651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283453</v>
      </c>
      <c r="L567" s="92">
        <f>IFERROR(VLOOKUP($E567, V一般接種!$A:$G, L$4, FALSE), 0)</f>
        <v>20668</v>
      </c>
      <c r="M567" s="92">
        <f>IFERROR(VLOOKUP($E567, V一般接種!$A:$G, M$4, FALSE), 0)</f>
        <v>235</v>
      </c>
      <c r="N567" s="93">
        <f>IFERROR(VLOOKUP($E567, V一般接種!$A:$G, N$4, FALSE), 0)</f>
        <v>385651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398790</v>
      </c>
      <c r="C568" s="109">
        <f>IF(COUNTIF($A$7:$A568, $A568)&gt;1, 0, IF($E568="", "", I568+J568+M568+N568+P568-R568))</f>
        <v>508656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370675</v>
      </c>
      <c r="L568" s="92">
        <f>IFERROR(VLOOKUP($E568, V一般接種!$A:$G, L$4, FALSE), 0)</f>
        <v>28115</v>
      </c>
      <c r="M568" s="92">
        <f>IFERROR(VLOOKUP($E568, V一般接種!$A:$G, M$4, FALSE), 0)</f>
        <v>17</v>
      </c>
      <c r="N568" s="93">
        <f>IFERROR(VLOOKUP($E568, V一般接種!$A:$G, N$4, FALSE), 0)</f>
        <v>508639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370675</v>
      </c>
      <c r="L569" s="92">
        <f>IFERROR(VLOOKUP($E569, V一般接種!$A:$G, L$4, FALSE), 0)</f>
        <v>28115</v>
      </c>
      <c r="M569" s="92">
        <f>IFERROR(VLOOKUP($E569, V一般接種!$A:$G, M$4, FALSE), 0)</f>
        <v>17</v>
      </c>
      <c r="N569" s="93">
        <f>IFERROR(VLOOKUP($E569, V一般接種!$A:$G, N$4, FALSE), 0)</f>
        <v>508639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370675</v>
      </c>
      <c r="L570" s="92">
        <f>IFERROR(VLOOKUP($E570, V一般接種!$A:$G, L$4, FALSE), 0)</f>
        <v>28115</v>
      </c>
      <c r="M570" s="92">
        <f>IFERROR(VLOOKUP($E570, V一般接種!$A:$G, M$4, FALSE), 0)</f>
        <v>17</v>
      </c>
      <c r="N570" s="93">
        <f>IFERROR(VLOOKUP($E570, V一般接種!$A:$G, N$4, FALSE), 0)</f>
        <v>508639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1167627</v>
      </c>
      <c r="C571" s="109">
        <f>IF(COUNTIF($A$7:$A571, $A571)&gt;1, 0, IF($E571="", "", I571+J571+M571+N571+P571-R571))</f>
        <v>1141595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226620</v>
      </c>
      <c r="L571" s="92">
        <f>IFERROR(VLOOKUP($E571, V一般接種!$A:$G, L$4, FALSE), 0)</f>
        <v>22922</v>
      </c>
      <c r="M571" s="92">
        <f>IFERROR(VLOOKUP($E571, V一般接種!$A:$G, M$4, FALSE), 0)</f>
        <v>13</v>
      </c>
      <c r="N571" s="93">
        <f>IFERROR(VLOOKUP($E571, V一般接種!$A:$G, N$4, FALSE), 0)</f>
        <v>376007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226620</v>
      </c>
      <c r="L572" s="92">
        <f>IFERROR(VLOOKUP($E572, V一般接種!$A:$G, L$4, FALSE), 0)</f>
        <v>22922</v>
      </c>
      <c r="M572" s="92">
        <f>IFERROR(VLOOKUP($E572, V一般接種!$A:$G, M$4, FALSE), 0)</f>
        <v>13</v>
      </c>
      <c r="N572" s="93">
        <f>IFERROR(VLOOKUP($E572, V一般接種!$A:$G, N$4, FALSE), 0)</f>
        <v>376007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226620</v>
      </c>
      <c r="L573" s="92">
        <f>IFERROR(VLOOKUP($E573, V一般接種!$A:$G, L$4, FALSE), 0)</f>
        <v>22922</v>
      </c>
      <c r="M573" s="92">
        <f>IFERROR(VLOOKUP($E573, V一般接種!$A:$G, M$4, FALSE), 0)</f>
        <v>13</v>
      </c>
      <c r="N573" s="93">
        <f>IFERROR(VLOOKUP($E573, V一般接種!$A:$G, N$4, FALSE), 0)</f>
        <v>376007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176952</v>
      </c>
      <c r="C574" s="109">
        <f>IF(COUNTIF($A$7:$A574, $A574)&gt;1, 0, IF($E574="", "", I574+J574+M574+N574+P574-R574))</f>
        <v>327706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166911</v>
      </c>
      <c r="L574" s="92">
        <f>IFERROR(VLOOKUP($E574, V一般接種!$A:$G, L$4, FALSE), 0)</f>
        <v>10041</v>
      </c>
      <c r="M574" s="92">
        <f>IFERROR(VLOOKUP($E574, V一般接種!$A:$G, M$4, FALSE), 0)</f>
        <v>30</v>
      </c>
      <c r="N574" s="93">
        <f>IFERROR(VLOOKUP($E574, V一般接種!$A:$G, N$4, FALSE), 0)</f>
        <v>327676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166911</v>
      </c>
      <c r="L575" s="92">
        <f>IFERROR(VLOOKUP($E575, V一般接種!$A:$G, L$4, FALSE), 0)</f>
        <v>10041</v>
      </c>
      <c r="M575" s="92">
        <f>IFERROR(VLOOKUP($E575, V一般接種!$A:$G, M$4, FALSE), 0)</f>
        <v>30</v>
      </c>
      <c r="N575" s="93">
        <f>IFERROR(VLOOKUP($E575, V一般接種!$A:$G, N$4, FALSE), 0)</f>
        <v>327676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166911</v>
      </c>
      <c r="L576" s="92">
        <f>IFERROR(VLOOKUP($E576, V一般接種!$A:$G, L$4, FALSE), 0)</f>
        <v>10041</v>
      </c>
      <c r="M576" s="92">
        <f>IFERROR(VLOOKUP($E576, V一般接種!$A:$G, M$4, FALSE), 0)</f>
        <v>30</v>
      </c>
      <c r="N576" s="93">
        <f>IFERROR(VLOOKUP($E576, V一般接種!$A:$G, N$4, FALSE), 0)</f>
        <v>327676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173645</v>
      </c>
      <c r="C577" s="109">
        <f>IF(COUNTIF($A$7:$A577, $A577)&gt;1, 0, IF($E577="", "", I577+J577+M577+N577+P577-R577))</f>
        <v>355812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165602</v>
      </c>
      <c r="L577" s="92">
        <f>IFERROR(VLOOKUP($E577, V一般接種!$A:$G, L$4, FALSE), 0)</f>
        <v>8043</v>
      </c>
      <c r="M577" s="92">
        <f>IFERROR(VLOOKUP($E577, V一般接種!$A:$G, M$4, FALSE), 0)</f>
        <v>107</v>
      </c>
      <c r="N577" s="93">
        <f>IFERROR(VLOOKUP($E577, V一般接種!$A:$G, N$4, FALSE), 0)</f>
        <v>355705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165602</v>
      </c>
      <c r="L578" s="92">
        <f>IFERROR(VLOOKUP($E578, V一般接種!$A:$G, L$4, FALSE), 0)</f>
        <v>8043</v>
      </c>
      <c r="M578" s="92">
        <f>IFERROR(VLOOKUP($E578, V一般接種!$A:$G, M$4, FALSE), 0)</f>
        <v>107</v>
      </c>
      <c r="N578" s="93">
        <f>IFERROR(VLOOKUP($E578, V一般接種!$A:$G, N$4, FALSE), 0)</f>
        <v>355705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165602</v>
      </c>
      <c r="L579" s="92">
        <f>IFERROR(VLOOKUP($E579, V一般接種!$A:$G, L$4, FALSE), 0)</f>
        <v>8043</v>
      </c>
      <c r="M579" s="92">
        <f>IFERROR(VLOOKUP($E579, V一般接種!$A:$G, M$4, FALSE), 0)</f>
        <v>107</v>
      </c>
      <c r="N579" s="93">
        <f>IFERROR(VLOOKUP($E579, V一般接種!$A:$G, N$4, FALSE), 0)</f>
        <v>355705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165792</v>
      </c>
      <c r="C580" s="109">
        <f>IF(COUNTIF($A$7:$A580, $A580)&gt;1, 0, IF($E580="", "", I580+J580+M580+N580+P580-R580))</f>
        <v>352529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153882</v>
      </c>
      <c r="L580" s="92">
        <f>IFERROR(VLOOKUP($E580, V一般接種!$A:$G, L$4, FALSE), 0)</f>
        <v>11910</v>
      </c>
      <c r="M580" s="92">
        <f>IFERROR(VLOOKUP($E580, V一般接種!$A:$G, M$4, FALSE), 0)</f>
        <v>31</v>
      </c>
      <c r="N580" s="93">
        <f>IFERROR(VLOOKUP($E580, V一般接種!$A:$G, N$4, FALSE), 0)</f>
        <v>352498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153882</v>
      </c>
      <c r="L581" s="92">
        <f>IFERROR(VLOOKUP($E581, V一般接種!$A:$G, L$4, FALSE), 0)</f>
        <v>11910</v>
      </c>
      <c r="M581" s="92">
        <f>IFERROR(VLOOKUP($E581, V一般接種!$A:$G, M$4, FALSE), 0)</f>
        <v>31</v>
      </c>
      <c r="N581" s="93">
        <f>IFERROR(VLOOKUP($E581, V一般接種!$A:$G, N$4, FALSE), 0)</f>
        <v>352498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153882</v>
      </c>
      <c r="L582" s="92">
        <f>IFERROR(VLOOKUP($E582, V一般接種!$A:$G, L$4, FALSE), 0)</f>
        <v>11910</v>
      </c>
      <c r="M582" s="92">
        <f>IFERROR(VLOOKUP($E582, V一般接種!$A:$G, M$4, FALSE), 0)</f>
        <v>31</v>
      </c>
      <c r="N582" s="93">
        <f>IFERROR(VLOOKUP($E582, V一般接種!$A:$G, N$4, FALSE), 0)</f>
        <v>352498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148795</v>
      </c>
      <c r="C583" s="109">
        <f>IF(COUNTIF($A$7:$A583, $A583)&gt;1, 0, IF($E583="", "", I583+J583+M583+N583+P583-R583))</f>
        <v>337676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139432</v>
      </c>
      <c r="L583" s="92">
        <f>IFERROR(VLOOKUP($E583, V一般接種!$A:$G, L$4, FALSE), 0)</f>
        <v>9363</v>
      </c>
      <c r="M583" s="92">
        <f>IFERROR(VLOOKUP($E583, V一般接種!$A:$G, M$4, FALSE), 0)</f>
        <v>83</v>
      </c>
      <c r="N583" s="93">
        <f>IFERROR(VLOOKUP($E583, V一般接種!$A:$G, N$4, FALSE), 0)</f>
        <v>337593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139432</v>
      </c>
      <c r="L584" s="92">
        <f>IFERROR(VLOOKUP($E584, V一般接種!$A:$G, L$4, FALSE), 0)</f>
        <v>9363</v>
      </c>
      <c r="M584" s="92">
        <f>IFERROR(VLOOKUP($E584, V一般接種!$A:$G, M$4, FALSE), 0)</f>
        <v>83</v>
      </c>
      <c r="N584" s="93">
        <f>IFERROR(VLOOKUP($E584, V一般接種!$A:$G, N$4, FALSE), 0)</f>
        <v>337593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139432</v>
      </c>
      <c r="L585" s="92">
        <f>IFERROR(VLOOKUP($E585, V一般接種!$A:$G, L$4, FALSE), 0)</f>
        <v>9363</v>
      </c>
      <c r="M585" s="92">
        <f>IFERROR(VLOOKUP($E585, V一般接種!$A:$G, M$4, FALSE), 0)</f>
        <v>83</v>
      </c>
      <c r="N585" s="93">
        <f>IFERROR(VLOOKUP($E585, V一般接種!$A:$G, N$4, FALSE), 0)</f>
        <v>337593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194732</v>
      </c>
      <c r="C586" s="109">
        <f>IF(COUNTIF($A$7:$A586, $A586)&gt;1, 0, IF($E586="", "", I586+J586+M586+N586+P586-R586))</f>
        <v>415390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181167</v>
      </c>
      <c r="L586" s="92">
        <f>IFERROR(VLOOKUP($E586, V一般接種!$A:$G, L$4, FALSE), 0)</f>
        <v>13565</v>
      </c>
      <c r="M586" s="92">
        <f>IFERROR(VLOOKUP($E586, V一般接種!$A:$G, M$4, FALSE), 0)</f>
        <v>43</v>
      </c>
      <c r="N586" s="93">
        <f>IFERROR(VLOOKUP($E586, V一般接種!$A:$G, N$4, FALSE), 0)</f>
        <v>415347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181167</v>
      </c>
      <c r="L587" s="92">
        <f>IFERROR(VLOOKUP($E587, V一般接種!$A:$G, L$4, FALSE), 0)</f>
        <v>13565</v>
      </c>
      <c r="M587" s="92">
        <f>IFERROR(VLOOKUP($E587, V一般接種!$A:$G, M$4, FALSE), 0)</f>
        <v>43</v>
      </c>
      <c r="N587" s="93">
        <f>IFERROR(VLOOKUP($E587, V一般接種!$A:$G, N$4, FALSE), 0)</f>
        <v>415347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181167</v>
      </c>
      <c r="L588" s="92">
        <f>IFERROR(VLOOKUP($E588, V一般接種!$A:$G, L$4, FALSE), 0)</f>
        <v>13565</v>
      </c>
      <c r="M588" s="92">
        <f>IFERROR(VLOOKUP($E588, V一般接種!$A:$G, M$4, FALSE), 0)</f>
        <v>43</v>
      </c>
      <c r="N588" s="93">
        <f>IFERROR(VLOOKUP($E588, V一般接種!$A:$G, N$4, FALSE), 0)</f>
        <v>415347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265938</v>
      </c>
      <c r="C589" s="109">
        <f>IF(COUNTIF($A$7:$A589, $A589)&gt;1, 0, IF($E589="", "", I589+J589+M589+N589+P589-R589))</f>
        <v>554587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239720</v>
      </c>
      <c r="L589" s="92">
        <f>IFERROR(VLOOKUP($E589, V一般接種!$A:$G, L$4, FALSE), 0)</f>
        <v>26218</v>
      </c>
      <c r="M589" s="92">
        <f>IFERROR(VLOOKUP($E589, V一般接種!$A:$G, M$4, FALSE), 0)</f>
        <v>57</v>
      </c>
      <c r="N589" s="93">
        <f>IFERROR(VLOOKUP($E589, V一般接種!$A:$G, N$4, FALSE), 0)</f>
        <v>554530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239720</v>
      </c>
      <c r="L590" s="92">
        <f>IFERROR(VLOOKUP($E590, V一般接種!$A:$G, L$4, FALSE), 0)</f>
        <v>26218</v>
      </c>
      <c r="M590" s="92">
        <f>IFERROR(VLOOKUP($E590, V一般接種!$A:$G, M$4, FALSE), 0)</f>
        <v>57</v>
      </c>
      <c r="N590" s="93">
        <f>IFERROR(VLOOKUP($E590, V一般接種!$A:$G, N$4, FALSE), 0)</f>
        <v>554530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239720</v>
      </c>
      <c r="L591" s="92">
        <f>IFERROR(VLOOKUP($E591, V一般接種!$A:$G, L$4, FALSE), 0)</f>
        <v>26218</v>
      </c>
      <c r="M591" s="92">
        <f>IFERROR(VLOOKUP($E591, V一般接種!$A:$G, M$4, FALSE), 0)</f>
        <v>57</v>
      </c>
      <c r="N591" s="93">
        <f>IFERROR(VLOOKUP($E591, V一般接種!$A:$G, N$4, FALSE), 0)</f>
        <v>554530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966506</v>
      </c>
      <c r="C592" s="109">
        <f>IF(COUNTIF($A$7:$A592, $A592)&gt;1, 0, IF($E592="", "", I592+J592+M592+N592+P592-R592))</f>
        <v>1020205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150271</v>
      </c>
      <c r="L592" s="92">
        <f>IFERROR(VLOOKUP($E592, V一般接種!$A:$G, L$4, FALSE), 0)</f>
        <v>17045</v>
      </c>
      <c r="M592" s="92">
        <f>IFERROR(VLOOKUP($E592, V一般接種!$A:$G, M$4, FALSE), 0)</f>
        <v>21</v>
      </c>
      <c r="N592" s="93">
        <f>IFERROR(VLOOKUP($E592, V一般接種!$A:$G, N$4, FALSE), 0)</f>
        <v>419294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150271</v>
      </c>
      <c r="L593" s="92">
        <f>IFERROR(VLOOKUP($E593, V一般接種!$A:$G, L$4, FALSE), 0)</f>
        <v>17045</v>
      </c>
      <c r="M593" s="92">
        <f>IFERROR(VLOOKUP($E593, V一般接種!$A:$G, M$4, FALSE), 0)</f>
        <v>21</v>
      </c>
      <c r="N593" s="93">
        <f>IFERROR(VLOOKUP($E593, V一般接種!$A:$G, N$4, FALSE), 0)</f>
        <v>419294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150271</v>
      </c>
      <c r="L594" s="92">
        <f>IFERROR(VLOOKUP($E594, V一般接種!$A:$G, L$4, FALSE), 0)</f>
        <v>17045</v>
      </c>
      <c r="M594" s="92">
        <f>IFERROR(VLOOKUP($E594, V一般接種!$A:$G, M$4, FALSE), 0)</f>
        <v>21</v>
      </c>
      <c r="N594" s="93">
        <f>IFERROR(VLOOKUP($E594, V一般接種!$A:$G, N$4, FALSE), 0)</f>
        <v>419294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110087</v>
      </c>
      <c r="C595" s="109">
        <f>IF(COUNTIF($A$7:$A595, $A595)&gt;1, 0, IF($E595="", "", I595+J595+M595+N595+P595-R595))</f>
        <v>309472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104249</v>
      </c>
      <c r="L595" s="92">
        <f>IFERROR(VLOOKUP($E595, V一般接種!$A:$G, L$4, FALSE), 0)</f>
        <v>5838</v>
      </c>
      <c r="M595" s="92">
        <f>IFERROR(VLOOKUP($E595, V一般接種!$A:$G, M$4, FALSE), 0)</f>
        <v>29</v>
      </c>
      <c r="N595" s="93">
        <f>IFERROR(VLOOKUP($E595, V一般接種!$A:$G, N$4, FALSE), 0)</f>
        <v>309443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104249</v>
      </c>
      <c r="L596" s="92">
        <f>IFERROR(VLOOKUP($E596, V一般接種!$A:$G, L$4, FALSE), 0)</f>
        <v>5838</v>
      </c>
      <c r="M596" s="92">
        <f>IFERROR(VLOOKUP($E596, V一般接種!$A:$G, M$4, FALSE), 0)</f>
        <v>29</v>
      </c>
      <c r="N596" s="93">
        <f>IFERROR(VLOOKUP($E596, V一般接種!$A:$G, N$4, FALSE), 0)</f>
        <v>309443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104249</v>
      </c>
      <c r="L597" s="92">
        <f>IFERROR(VLOOKUP($E597, V一般接種!$A:$G, L$4, FALSE), 0)</f>
        <v>5838</v>
      </c>
      <c r="M597" s="92">
        <f>IFERROR(VLOOKUP($E597, V一般接種!$A:$G, M$4, FALSE), 0)</f>
        <v>29</v>
      </c>
      <c r="N597" s="93">
        <f>IFERROR(VLOOKUP($E597, V一般接種!$A:$G, N$4, FALSE), 0)</f>
        <v>309443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113463</v>
      </c>
      <c r="C598" s="109">
        <f>IF(COUNTIF($A$7:$A598, $A598)&gt;1, 0, IF($E598="", "", I598+J598+M598+N598+P598-R598))</f>
        <v>318068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108496</v>
      </c>
      <c r="L598" s="92">
        <f>IFERROR(VLOOKUP($E598, V一般接種!$A:$G, L$4, FALSE), 0)</f>
        <v>4967</v>
      </c>
      <c r="M598" s="92">
        <f>IFERROR(VLOOKUP($E598, V一般接種!$A:$G, M$4, FALSE), 0)</f>
        <v>64</v>
      </c>
      <c r="N598" s="93">
        <f>IFERROR(VLOOKUP($E598, V一般接種!$A:$G, N$4, FALSE), 0)</f>
        <v>318004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108496</v>
      </c>
      <c r="L599" s="92">
        <f>IFERROR(VLOOKUP($E599, V一般接種!$A:$G, L$4, FALSE), 0)</f>
        <v>4967</v>
      </c>
      <c r="M599" s="92">
        <f>IFERROR(VLOOKUP($E599, V一般接種!$A:$G, M$4, FALSE), 0)</f>
        <v>64</v>
      </c>
      <c r="N599" s="93">
        <f>IFERROR(VLOOKUP($E599, V一般接種!$A:$G, N$4, FALSE), 0)</f>
        <v>318004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108496</v>
      </c>
      <c r="L600" s="92">
        <f>IFERROR(VLOOKUP($E600, V一般接種!$A:$G, L$4, FALSE), 0)</f>
        <v>4967</v>
      </c>
      <c r="M600" s="92">
        <f>IFERROR(VLOOKUP($E600, V一般接種!$A:$G, M$4, FALSE), 0)</f>
        <v>64</v>
      </c>
      <c r="N600" s="93">
        <f>IFERROR(VLOOKUP($E600, V一般接種!$A:$G, N$4, FALSE), 0)</f>
        <v>318004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105806</v>
      </c>
      <c r="C601" s="109">
        <f>IF(COUNTIF($A$7:$A601, $A601)&gt;1, 0, IF($E601="", "", I601+J601+M601+N601+P601-R601))</f>
        <v>302363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98307</v>
      </c>
      <c r="L601" s="92">
        <f>IFERROR(VLOOKUP($E601, V一般接種!$A:$G, L$4, FALSE), 0)</f>
        <v>7499</v>
      </c>
      <c r="M601" s="92">
        <f>IFERROR(VLOOKUP($E601, V一般接種!$A:$G, M$4, FALSE), 0)</f>
        <v>53</v>
      </c>
      <c r="N601" s="93">
        <f>IFERROR(VLOOKUP($E601, V一般接種!$A:$G, N$4, FALSE), 0)</f>
        <v>302310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98307</v>
      </c>
      <c r="L602" s="92">
        <f>IFERROR(VLOOKUP($E602, V一般接種!$A:$G, L$4, FALSE), 0)</f>
        <v>7499</v>
      </c>
      <c r="M602" s="92">
        <f>IFERROR(VLOOKUP($E602, V一般接種!$A:$G, M$4, FALSE), 0)</f>
        <v>53</v>
      </c>
      <c r="N602" s="93">
        <f>IFERROR(VLOOKUP($E602, V一般接種!$A:$G, N$4, FALSE), 0)</f>
        <v>302310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98307</v>
      </c>
      <c r="L603" s="92">
        <f>IFERROR(VLOOKUP($E603, V一般接種!$A:$G, L$4, FALSE), 0)</f>
        <v>7499</v>
      </c>
      <c r="M603" s="92">
        <f>IFERROR(VLOOKUP($E603, V一般接種!$A:$G, M$4, FALSE), 0)</f>
        <v>53</v>
      </c>
      <c r="N603" s="93">
        <f>IFERROR(VLOOKUP($E603, V一般接種!$A:$G, N$4, FALSE), 0)</f>
        <v>302310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102612</v>
      </c>
      <c r="C604" s="109">
        <f>IF(COUNTIF($A$7:$A604, $A604)&gt;1, 0, IF($E604="", "", I604+J604+M604+N604+P604-R604))</f>
        <v>290490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96030</v>
      </c>
      <c r="L604" s="92">
        <f>IFERROR(VLOOKUP($E604, V一般接種!$A:$G, L$4, FALSE), 0)</f>
        <v>6582</v>
      </c>
      <c r="M604" s="92">
        <f>IFERROR(VLOOKUP($E604, V一般接種!$A:$G, M$4, FALSE), 0)</f>
        <v>62</v>
      </c>
      <c r="N604" s="93">
        <f>IFERROR(VLOOKUP($E604, V一般接種!$A:$G, N$4, FALSE), 0)</f>
        <v>290428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96030</v>
      </c>
      <c r="L605" s="92">
        <f>IFERROR(VLOOKUP($E605, V一般接種!$A:$G, L$4, FALSE), 0)</f>
        <v>6582</v>
      </c>
      <c r="M605" s="92">
        <f>IFERROR(VLOOKUP($E605, V一般接種!$A:$G, M$4, FALSE), 0)</f>
        <v>62</v>
      </c>
      <c r="N605" s="93">
        <f>IFERROR(VLOOKUP($E605, V一般接種!$A:$G, N$4, FALSE), 0)</f>
        <v>290428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96030</v>
      </c>
      <c r="L606" s="92">
        <f>IFERROR(VLOOKUP($E606, V一般接種!$A:$G, L$4, FALSE), 0)</f>
        <v>6582</v>
      </c>
      <c r="M606" s="92">
        <f>IFERROR(VLOOKUP($E606, V一般接種!$A:$G, M$4, FALSE), 0)</f>
        <v>62</v>
      </c>
      <c r="N606" s="93">
        <f>IFERROR(VLOOKUP($E606, V一般接種!$A:$G, N$4, FALSE), 0)</f>
        <v>290428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131304</v>
      </c>
      <c r="C607" s="109">
        <f>IF(COUNTIF($A$7:$A607, $A607)&gt;1, 0, IF($E607="", "", I607+J607+M607+N607+P607-R607))</f>
        <v>372194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123913</v>
      </c>
      <c r="L607" s="92">
        <f>IFERROR(VLOOKUP($E607, V一般接種!$A:$G, L$4, FALSE), 0)</f>
        <v>7391</v>
      </c>
      <c r="M607" s="92">
        <f>IFERROR(VLOOKUP($E607, V一般接種!$A:$G, M$4, FALSE), 0)</f>
        <v>31</v>
      </c>
      <c r="N607" s="93">
        <f>IFERROR(VLOOKUP($E607, V一般接種!$A:$G, N$4, FALSE), 0)</f>
        <v>372163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123913</v>
      </c>
      <c r="L608" s="92">
        <f>IFERROR(VLOOKUP($E608, V一般接種!$A:$G, L$4, FALSE), 0)</f>
        <v>7391</v>
      </c>
      <c r="M608" s="92">
        <f>IFERROR(VLOOKUP($E608, V一般接種!$A:$G, M$4, FALSE), 0)</f>
        <v>31</v>
      </c>
      <c r="N608" s="93">
        <f>IFERROR(VLOOKUP($E608, V一般接種!$A:$G, N$4, FALSE), 0)</f>
        <v>372163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123913</v>
      </c>
      <c r="L609" s="92">
        <f>IFERROR(VLOOKUP($E609, V一般接種!$A:$G, L$4, FALSE), 0)</f>
        <v>7391</v>
      </c>
      <c r="M609" s="92">
        <f>IFERROR(VLOOKUP($E609, V一般接種!$A:$G, M$4, FALSE), 0)</f>
        <v>31</v>
      </c>
      <c r="N609" s="93">
        <f>IFERROR(VLOOKUP($E609, V一般接種!$A:$G, N$4, FALSE), 0)</f>
        <v>372163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182052</v>
      </c>
      <c r="C610" s="109">
        <f>IF(COUNTIF($A$7:$A610, $A610)&gt;1, 0, IF($E610="", "", I610+J610+M610+N610+P610-R610))</f>
        <v>495461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169110</v>
      </c>
      <c r="L610" s="92">
        <f>IFERROR(VLOOKUP($E610, V一般接種!$A:$G, L$4, FALSE), 0)</f>
        <v>12942</v>
      </c>
      <c r="M610" s="92">
        <f>IFERROR(VLOOKUP($E610, V一般接種!$A:$G, M$4, FALSE), 0)</f>
        <v>18</v>
      </c>
      <c r="N610" s="93">
        <f>IFERROR(VLOOKUP($E610, V一般接種!$A:$G, N$4, FALSE), 0)</f>
        <v>495443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169110</v>
      </c>
      <c r="L611" s="92">
        <f>IFERROR(VLOOKUP($E611, V一般接種!$A:$G, L$4, FALSE), 0)</f>
        <v>12942</v>
      </c>
      <c r="M611" s="92">
        <f>IFERROR(VLOOKUP($E611, V一般接種!$A:$G, M$4, FALSE), 0)</f>
        <v>18</v>
      </c>
      <c r="N611" s="93">
        <f>IFERROR(VLOOKUP($E611, V一般接種!$A:$G, N$4, FALSE), 0)</f>
        <v>495443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169110</v>
      </c>
      <c r="L612" s="92">
        <f>IFERROR(VLOOKUP($E612, V一般接種!$A:$G, L$4, FALSE), 0)</f>
        <v>12942</v>
      </c>
      <c r="M612" s="92">
        <f>IFERROR(VLOOKUP($E612, V一般接種!$A:$G, M$4, FALSE), 0)</f>
        <v>18</v>
      </c>
      <c r="N612" s="93">
        <f>IFERROR(VLOOKUP($E612, V一般接種!$A:$G, N$4, FALSE), 0)</f>
        <v>495443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812405</v>
      </c>
      <c r="C613" s="109">
        <f>IF(COUNTIF($A$7:$A613, $A613)&gt;1, 0, IF($E613="", "", I613+J613+M613+N613+P613-R613))</f>
        <v>829341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109790</v>
      </c>
      <c r="L613" s="92">
        <f>IFERROR(VLOOKUP($E613, V一般接種!$A:$G, L$4, FALSE), 0)</f>
        <v>9849</v>
      </c>
      <c r="M613" s="92">
        <f>IFERROR(VLOOKUP($E613, V一般接種!$A:$G, M$4, FALSE), 0)</f>
        <v>5</v>
      </c>
      <c r="N613" s="93">
        <f>IFERROR(VLOOKUP($E613, V一般接種!$A:$G, N$4, FALSE), 0)</f>
        <v>345864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109790</v>
      </c>
      <c r="L614" s="92">
        <f>IFERROR(VLOOKUP($E614, V一般接種!$A:$G, L$4, FALSE), 0)</f>
        <v>9849</v>
      </c>
      <c r="M614" s="92">
        <f>IFERROR(VLOOKUP($E614, V一般接種!$A:$G, M$4, FALSE), 0)</f>
        <v>5</v>
      </c>
      <c r="N614" s="93">
        <f>IFERROR(VLOOKUP($E614, V一般接種!$A:$G, N$4, FALSE), 0)</f>
        <v>345864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109790</v>
      </c>
      <c r="L615" s="92">
        <f>IFERROR(VLOOKUP($E615, V一般接種!$A:$G, L$4, FALSE), 0)</f>
        <v>9849</v>
      </c>
      <c r="M615" s="92">
        <f>IFERROR(VLOOKUP($E615, V一般接種!$A:$G, M$4, FALSE), 0)</f>
        <v>5</v>
      </c>
      <c r="N615" s="93">
        <f>IFERROR(VLOOKUP($E615, V一般接種!$A:$G, N$4, FALSE), 0)</f>
        <v>345864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57142</v>
      </c>
      <c r="C616" s="109">
        <f>IF(COUNTIF($A$7:$A616, $A616)&gt;1, 0, IF($E616="", "", I616+J616+M616+N616+P616-R616))</f>
        <v>251180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54639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251174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54639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251174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54639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251174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38588</v>
      </c>
      <c r="C619" s="109">
        <f>IF(COUNTIF($A$7:$A619, $A619)&gt;1, 0, IF($E619="", "", I619+J619+M619+N619+P619-R619))</f>
        <v>246460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36413</v>
      </c>
      <c r="L619" s="92">
        <f>IFERROR(VLOOKUP($E619, V一般接種!$A:$G, L$4, FALSE), 0)</f>
        <v>2175</v>
      </c>
      <c r="M619" s="92">
        <f>IFERROR(VLOOKUP($E619, V一般接種!$A:$G, M$4, FALSE), 0)</f>
        <v>51</v>
      </c>
      <c r="N619" s="93">
        <f>IFERROR(VLOOKUP($E619, V一般接種!$A:$G, N$4, FALSE), 0)</f>
        <v>246409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36413</v>
      </c>
      <c r="L620" s="92">
        <f>IFERROR(VLOOKUP($E620, V一般接種!$A:$G, L$4, FALSE), 0)</f>
        <v>2175</v>
      </c>
      <c r="M620" s="92">
        <f>IFERROR(VLOOKUP($E620, V一般接種!$A:$G, M$4, FALSE), 0)</f>
        <v>51</v>
      </c>
      <c r="N620" s="93">
        <f>IFERROR(VLOOKUP($E620, V一般接種!$A:$G, N$4, FALSE), 0)</f>
        <v>246409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36413</v>
      </c>
      <c r="L621" s="92">
        <f>IFERROR(VLOOKUP($E621, V一般接種!$A:$G, L$4, FALSE), 0)</f>
        <v>2175</v>
      </c>
      <c r="M621" s="92">
        <f>IFERROR(VLOOKUP($E621, V一般接種!$A:$G, M$4, FALSE), 0)</f>
        <v>51</v>
      </c>
      <c r="N621" s="93">
        <f>IFERROR(VLOOKUP($E621, V一般接種!$A:$G, N$4, FALSE), 0)</f>
        <v>246409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21702</v>
      </c>
      <c r="C622" s="109">
        <f>IF(COUNTIF($A$7:$A622, $A622)&gt;1, 0, IF($E622="", "", I622+J622+M622+N622+P622-R622))</f>
        <v>55412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20746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55410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20746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55410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20746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55410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54826</v>
      </c>
      <c r="C625" s="109">
        <f>IF(COUNTIF($A$7:$A625, $A625)&gt;1, 0, IF($E625="", "", I625+J625+M625+N625+P625-R625))</f>
        <v>245816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53442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245807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53442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245807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53442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245807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84568</v>
      </c>
      <c r="C628" s="109">
        <f>IF(COUNTIF($A$7:$A628, $A628)&gt;1, 0, IF($E628="", "", I628+J628+M628+N628+P628-R628))</f>
        <v>294986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83275</v>
      </c>
      <c r="L628" s="92">
        <f>IFERROR(VLOOKUP($E628, V一般接種!$A:$G, L$4, FALSE), 0)</f>
        <v>1293</v>
      </c>
      <c r="M628" s="92">
        <f>IFERROR(VLOOKUP($E628, V一般接種!$A:$G, M$4, FALSE), 0)</f>
        <v>12</v>
      </c>
      <c r="N628" s="93">
        <f>IFERROR(VLOOKUP($E628, V一般接種!$A:$G, N$4, FALSE), 0)</f>
        <v>294974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83275</v>
      </c>
      <c r="L629" s="92">
        <f>IFERROR(VLOOKUP($E629, V一般接種!$A:$G, L$4, FALSE), 0)</f>
        <v>1293</v>
      </c>
      <c r="M629" s="92">
        <f>IFERROR(VLOOKUP($E629, V一般接種!$A:$G, M$4, FALSE), 0)</f>
        <v>12</v>
      </c>
      <c r="N629" s="93">
        <f>IFERROR(VLOOKUP($E629, V一般接種!$A:$G, N$4, FALSE), 0)</f>
        <v>294974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83275</v>
      </c>
      <c r="L630" s="92">
        <f>IFERROR(VLOOKUP($E630, V一般接種!$A:$G, L$4, FALSE), 0)</f>
        <v>1293</v>
      </c>
      <c r="M630" s="92">
        <f>IFERROR(VLOOKUP($E630, V一般接種!$A:$G, M$4, FALSE), 0)</f>
        <v>12</v>
      </c>
      <c r="N630" s="93">
        <f>IFERROR(VLOOKUP($E630, V一般接種!$A:$G, N$4, FALSE), 0)</f>
        <v>294974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116244</v>
      </c>
      <c r="C631" s="109">
        <f>IF(COUNTIF($A$7:$A631, $A631)&gt;1, 0, IF($E631="", "", I631+J631+M631+N631+P631-R631))</f>
        <v>388993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113271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388981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113271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388981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113271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388981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710052</v>
      </c>
      <c r="C634" s="109">
        <f>IF(COUNTIF($A$7:$A634, $A634)&gt;1, 0, IF($E634="", "", I634+J634+M634+N634+P634-R634))</f>
        <v>682156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71319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234730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71319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234730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71319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234730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48159</v>
      </c>
      <c r="C637" s="109">
        <f>IF(COUNTIF($A$7:$A637, $A637)&gt;1, 0, IF($E637="", "", I637+J637+M637+N637+P637-R637))</f>
        <v>162569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47342</v>
      </c>
      <c r="L637" s="92">
        <f>IFERROR(VLOOKUP($E637, V一般接種!$A:$G, L$4, FALSE), 0)</f>
        <v>817</v>
      </c>
      <c r="M637" s="92">
        <f>IFERROR(VLOOKUP($E637, V一般接種!$A:$G, M$4, FALSE), 0)</f>
        <v>13</v>
      </c>
      <c r="N637" s="93">
        <f>IFERROR(VLOOKUP($E637, V一般接種!$A:$G, N$4, FALSE), 0)</f>
        <v>162556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47342</v>
      </c>
      <c r="L638" s="92">
        <f>IFERROR(VLOOKUP($E638, V一般接種!$A:$G, L$4, FALSE), 0)</f>
        <v>817</v>
      </c>
      <c r="M638" s="92">
        <f>IFERROR(VLOOKUP($E638, V一般接種!$A:$G, M$4, FALSE), 0)</f>
        <v>13</v>
      </c>
      <c r="N638" s="93">
        <f>IFERROR(VLOOKUP($E638, V一般接種!$A:$G, N$4, FALSE), 0)</f>
        <v>162556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47342</v>
      </c>
      <c r="L639" s="92">
        <f>IFERROR(VLOOKUP($E639, V一般接種!$A:$G, L$4, FALSE), 0)</f>
        <v>817</v>
      </c>
      <c r="M639" s="92">
        <f>IFERROR(VLOOKUP($E639, V一般接種!$A:$G, M$4, FALSE), 0)</f>
        <v>13</v>
      </c>
      <c r="N639" s="93">
        <f>IFERROR(VLOOKUP($E639, V一般接種!$A:$G, N$4, FALSE), 0)</f>
        <v>162556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50230</v>
      </c>
      <c r="C640" s="109">
        <f>IF(COUNTIF($A$7:$A640, $A640)&gt;1, 0, IF($E640="", "", I640+J640+M640+N640+P640-R640))</f>
        <v>159940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49719</v>
      </c>
      <c r="L640" s="92">
        <f>IFERROR(VLOOKUP($E640, V一般接種!$A:$G, L$4, FALSE), 0)</f>
        <v>511</v>
      </c>
      <c r="M640" s="92">
        <f>IFERROR(VLOOKUP($E640, V一般接種!$A:$G, M$4, FALSE), 0)</f>
        <v>18</v>
      </c>
      <c r="N640" s="93">
        <f>IFERROR(VLOOKUP($E640, V一般接種!$A:$G, N$4, FALSE), 0)</f>
        <v>159922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49719</v>
      </c>
      <c r="L641" s="92">
        <f>IFERROR(VLOOKUP($E641, V一般接種!$A:$G, L$4, FALSE), 0)</f>
        <v>511</v>
      </c>
      <c r="M641" s="92">
        <f>IFERROR(VLOOKUP($E641, V一般接種!$A:$G, M$4, FALSE), 0)</f>
        <v>18</v>
      </c>
      <c r="N641" s="93">
        <f>IFERROR(VLOOKUP($E641, V一般接種!$A:$G, N$4, FALSE), 0)</f>
        <v>159922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49719</v>
      </c>
      <c r="L642" s="92">
        <f>IFERROR(VLOOKUP($E642, V一般接種!$A:$G, L$4, FALSE), 0)</f>
        <v>511</v>
      </c>
      <c r="M642" s="92">
        <f>IFERROR(VLOOKUP($E642, V一般接種!$A:$G, M$4, FALSE), 0)</f>
        <v>18</v>
      </c>
      <c r="N642" s="93">
        <f>IFERROR(VLOOKUP($E642, V一般接種!$A:$G, N$4, FALSE), 0)</f>
        <v>159922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33932</v>
      </c>
      <c r="C643" s="109">
        <f>IF(COUNTIF($A$7:$A643, $A643)&gt;1, 0, IF($E643="", "", I643+J643+M643+N643+P643-R643))</f>
        <v>154628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32931</v>
      </c>
      <c r="L643" s="92">
        <f>IFERROR(VLOOKUP($E643, V一般接種!$A:$G, L$4, FALSE), 0)</f>
        <v>1001</v>
      </c>
      <c r="M643" s="92">
        <f>IFERROR(VLOOKUP($E643, V一般接種!$A:$G, M$4, FALSE), 0)</f>
        <v>14</v>
      </c>
      <c r="N643" s="93">
        <f>IFERROR(VLOOKUP($E643, V一般接種!$A:$G, N$4, FALSE), 0)</f>
        <v>154614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32931</v>
      </c>
      <c r="L644" s="92">
        <f>IFERROR(VLOOKUP($E644, V一般接種!$A:$G, L$4, FALSE), 0)</f>
        <v>1001</v>
      </c>
      <c r="M644" s="92">
        <f>IFERROR(VLOOKUP($E644, V一般接種!$A:$G, M$4, FALSE), 0)</f>
        <v>14</v>
      </c>
      <c r="N644" s="93">
        <f>IFERROR(VLOOKUP($E644, V一般接種!$A:$G, N$4, FALSE), 0)</f>
        <v>154614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32931</v>
      </c>
      <c r="L645" s="92">
        <f>IFERROR(VLOOKUP($E645, V一般接種!$A:$G, L$4, FALSE), 0)</f>
        <v>1001</v>
      </c>
      <c r="M645" s="92">
        <f>IFERROR(VLOOKUP($E645, V一般接種!$A:$G, M$4, FALSE), 0)</f>
        <v>14</v>
      </c>
      <c r="N645" s="93">
        <f>IFERROR(VLOOKUP($E645, V一般接種!$A:$G, N$4, FALSE), 0)</f>
        <v>154614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30567</v>
      </c>
      <c r="C646" s="109">
        <f>IF(COUNTIF($A$7:$A646, $A646)&gt;1, 0, IF($E646="", "", I646+J646+M646+N646+P646-R646))</f>
        <v>135466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29803</v>
      </c>
      <c r="L646" s="92">
        <f>IFERROR(VLOOKUP($E646, V一般接種!$A:$G, L$4, FALSE), 0)</f>
        <v>764</v>
      </c>
      <c r="M646" s="92">
        <f>IFERROR(VLOOKUP($E646, V一般接種!$A:$G, M$4, FALSE), 0)</f>
        <v>39</v>
      </c>
      <c r="N646" s="93">
        <f>IFERROR(VLOOKUP($E646, V一般接種!$A:$G, N$4, FALSE), 0)</f>
        <v>135427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29803</v>
      </c>
      <c r="L647" s="92">
        <f>IFERROR(VLOOKUP($E647, V一般接種!$A:$G, L$4, FALSE), 0)</f>
        <v>764</v>
      </c>
      <c r="M647" s="92">
        <f>IFERROR(VLOOKUP($E647, V一般接種!$A:$G, M$4, FALSE), 0)</f>
        <v>39</v>
      </c>
      <c r="N647" s="93">
        <f>IFERROR(VLOOKUP($E647, V一般接種!$A:$G, N$4, FALSE), 0)</f>
        <v>135427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29803</v>
      </c>
      <c r="L648" s="92">
        <f>IFERROR(VLOOKUP($E648, V一般接種!$A:$G, L$4, FALSE), 0)</f>
        <v>764</v>
      </c>
      <c r="M648" s="92">
        <f>IFERROR(VLOOKUP($E648, V一般接種!$A:$G, M$4, FALSE), 0)</f>
        <v>39</v>
      </c>
      <c r="N648" s="93">
        <f>IFERROR(VLOOKUP($E648, V一般接種!$A:$G, N$4, FALSE), 0)</f>
        <v>135427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50742</v>
      </c>
      <c r="C649" s="109">
        <f>IF(COUNTIF($A$7:$A649, $A649)&gt;1, 0, IF($E649="", "", I649+J649+M649+N649+P649-R649))</f>
        <v>196470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49752</v>
      </c>
      <c r="L649" s="92">
        <f>IFERROR(VLOOKUP($E649, V一般接種!$A:$G, L$4, FALSE), 0)</f>
        <v>990</v>
      </c>
      <c r="M649" s="92">
        <f>IFERROR(VLOOKUP($E649, V一般接種!$A:$G, M$4, FALSE), 0)</f>
        <v>3</v>
      </c>
      <c r="N649" s="93">
        <f>IFERROR(VLOOKUP($E649, V一般接種!$A:$G, N$4, FALSE), 0)</f>
        <v>196467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49752</v>
      </c>
      <c r="L650" s="92">
        <f>IFERROR(VLOOKUP($E650, V一般接種!$A:$G, L$4, FALSE), 0)</f>
        <v>990</v>
      </c>
      <c r="M650" s="92">
        <f>IFERROR(VLOOKUP($E650, V一般接種!$A:$G, M$4, FALSE), 0)</f>
        <v>3</v>
      </c>
      <c r="N650" s="93">
        <f>IFERROR(VLOOKUP($E650, V一般接種!$A:$G, N$4, FALSE), 0)</f>
        <v>196467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49752</v>
      </c>
      <c r="L651" s="92">
        <f>IFERROR(VLOOKUP($E651, V一般接種!$A:$G, L$4, FALSE), 0)</f>
        <v>990</v>
      </c>
      <c r="M651" s="92">
        <f>IFERROR(VLOOKUP($E651, V一般接種!$A:$G, M$4, FALSE), 0)</f>
        <v>3</v>
      </c>
      <c r="N651" s="93">
        <f>IFERROR(VLOOKUP($E651, V一般接種!$A:$G, N$4, FALSE), 0)</f>
        <v>196467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67553</v>
      </c>
      <c r="C652" s="109">
        <f>IF(COUNTIF($A$7:$A652, $A652)&gt;1, 0, IF($E652="", "", I652+J652+M652+N652+P652-R652))</f>
        <v>260294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66282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260280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66282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260280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66282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260280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600688</v>
      </c>
      <c r="C655" s="109">
        <f>IF(COUNTIF($A$7:$A655, $A655)&gt;1, 0, IF($E655="", "", I655+J655+M655+N655+P655-R655))</f>
        <v>550006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29980</v>
      </c>
      <c r="L655" s="92">
        <f>IFERROR(VLOOKUP($E655, V一般接種!$A:$G, L$4, FALSE), 0)</f>
        <v>901</v>
      </c>
      <c r="M655" s="92">
        <f>IFERROR(VLOOKUP($E655, V一般接種!$A:$G, M$4, FALSE), 0)</f>
        <v>2</v>
      </c>
      <c r="N655" s="93">
        <f>IFERROR(VLOOKUP($E655, V一般接種!$A:$G, N$4, FALSE), 0)</f>
        <v>151331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29980</v>
      </c>
      <c r="L656" s="92">
        <f>IFERROR(VLOOKUP($E656, V一般接種!$A:$G, L$4, FALSE), 0)</f>
        <v>901</v>
      </c>
      <c r="M656" s="92">
        <f>IFERROR(VLOOKUP($E656, V一般接種!$A:$G, M$4, FALSE), 0)</f>
        <v>2</v>
      </c>
      <c r="N656" s="93">
        <f>IFERROR(VLOOKUP($E656, V一般接種!$A:$G, N$4, FALSE), 0)</f>
        <v>151331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29980</v>
      </c>
      <c r="L657" s="92">
        <f>IFERROR(VLOOKUP($E657, V一般接種!$A:$G, L$4, FALSE), 0)</f>
        <v>901</v>
      </c>
      <c r="M657" s="92">
        <f>IFERROR(VLOOKUP($E657, V一般接種!$A:$G, M$4, FALSE), 0)</f>
        <v>2</v>
      </c>
      <c r="N657" s="93">
        <f>IFERROR(VLOOKUP($E657, V一般接種!$A:$G, N$4, FALSE), 0)</f>
        <v>151331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25888</v>
      </c>
      <c r="C658" s="109">
        <f>IF(COUNTIF($A$7:$A658, $A658)&gt;1, 0, IF($E658="", "", I658+J658+M658+N658+P658-R658))</f>
        <v>109417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25169</v>
      </c>
      <c r="L658" s="92">
        <f>IFERROR(VLOOKUP($E658, V一般接種!$A:$G, L$4, FALSE), 0)</f>
        <v>719</v>
      </c>
      <c r="M658" s="92">
        <f>IFERROR(VLOOKUP($E658, V一般接種!$A:$G, M$4, FALSE), 0)</f>
        <v>1</v>
      </c>
      <c r="N658" s="93">
        <f>IFERROR(VLOOKUP($E658, V一般接種!$A:$G, N$4, FALSE), 0)</f>
        <v>109416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25169</v>
      </c>
      <c r="L659" s="92">
        <f>IFERROR(VLOOKUP($E659, V一般接種!$A:$G, L$4, FALSE), 0)</f>
        <v>719</v>
      </c>
      <c r="M659" s="92">
        <f>IFERROR(VLOOKUP($E659, V一般接種!$A:$G, M$4, FALSE), 0)</f>
        <v>1</v>
      </c>
      <c r="N659" s="93">
        <f>IFERROR(VLOOKUP($E659, V一般接種!$A:$G, N$4, FALSE), 0)</f>
        <v>109416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25169</v>
      </c>
      <c r="L660" s="92">
        <f>IFERROR(VLOOKUP($E660, V一般接種!$A:$G, L$4, FALSE), 0)</f>
        <v>719</v>
      </c>
      <c r="M660" s="92">
        <f>IFERROR(VLOOKUP($E660, V一般接種!$A:$G, M$4, FALSE), 0)</f>
        <v>1</v>
      </c>
      <c r="N660" s="93">
        <f>IFERROR(VLOOKUP($E660, V一般接種!$A:$G, N$4, FALSE), 0)</f>
        <v>109416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25281</v>
      </c>
      <c r="C661" s="109">
        <f>IF(COUNTIF($A$7:$A661, $A661)&gt;1, 0, IF($E661="", "", I661+J661+M661+N661+P661-R661))</f>
        <v>111677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24618</v>
      </c>
      <c r="L661" s="92">
        <f>IFERROR(VLOOKUP($E661, V一般接種!$A:$G, L$4, FALSE), 0)</f>
        <v>663</v>
      </c>
      <c r="M661" s="92">
        <f>IFERROR(VLOOKUP($E661, V一般接種!$A:$G, M$4, FALSE), 0)</f>
        <v>28</v>
      </c>
      <c r="N661" s="93">
        <f>IFERROR(VLOOKUP($E661, V一般接種!$A:$G, N$4, FALSE), 0)</f>
        <v>111649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24618</v>
      </c>
      <c r="L662" s="92">
        <f>IFERROR(VLOOKUP($E662, V一般接種!$A:$G, L$4, FALSE), 0)</f>
        <v>663</v>
      </c>
      <c r="M662" s="92">
        <f>IFERROR(VLOOKUP($E662, V一般接種!$A:$G, M$4, FALSE), 0)</f>
        <v>28</v>
      </c>
      <c r="N662" s="93">
        <f>IFERROR(VLOOKUP($E662, V一般接種!$A:$G, N$4, FALSE), 0)</f>
        <v>111649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24618</v>
      </c>
      <c r="L663" s="92">
        <f>IFERROR(VLOOKUP($E663, V一般接種!$A:$G, L$4, FALSE), 0)</f>
        <v>663</v>
      </c>
      <c r="M663" s="92">
        <f>IFERROR(VLOOKUP($E663, V一般接種!$A:$G, M$4, FALSE), 0)</f>
        <v>28</v>
      </c>
      <c r="N663" s="93">
        <f>IFERROR(VLOOKUP($E663, V一般接種!$A:$G, N$4, FALSE), 0)</f>
        <v>111649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24893</v>
      </c>
      <c r="C664" s="109">
        <f>IF(COUNTIF($A$7:$A664, $A664)&gt;1, 0, IF($E664="", "", I664+J664+M664+N664+P664-R664))</f>
        <v>102806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24005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102802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24005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102802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24005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102802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23301</v>
      </c>
      <c r="C667" s="109">
        <f>IF(COUNTIF($A$7:$A667, $A667)&gt;1, 0, IF($E667="", "", I667+J667+M667+N667+P667-R667))</f>
        <v>97352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22597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97348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22597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97348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22597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97348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42078</v>
      </c>
      <c r="C670" s="109">
        <f>IF(COUNTIF($A$7:$A670, $A670)&gt;1, 0, IF($E670="", "", I670+J670+M670+N670+P670-R670))</f>
        <v>142057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40363</v>
      </c>
      <c r="L670" s="92">
        <f>IFERROR(VLOOKUP($E670, V一般接種!$A:$G, L$4, FALSE), 0)</f>
        <v>1715</v>
      </c>
      <c r="M670" s="92">
        <f>IFERROR(VLOOKUP($E670, V一般接種!$A:$G, M$4, FALSE), 0)</f>
        <v>20</v>
      </c>
      <c r="N670" s="93">
        <f>IFERROR(VLOOKUP($E670, V一般接種!$A:$G, N$4, FALSE), 0)</f>
        <v>142037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40363</v>
      </c>
      <c r="L671" s="92">
        <f>IFERROR(VLOOKUP($E671, V一般接種!$A:$G, L$4, FALSE), 0)</f>
        <v>1715</v>
      </c>
      <c r="M671" s="92">
        <f>IFERROR(VLOOKUP($E671, V一般接種!$A:$G, M$4, FALSE), 0)</f>
        <v>20</v>
      </c>
      <c r="N671" s="93">
        <f>IFERROR(VLOOKUP($E671, V一般接種!$A:$G, N$4, FALSE), 0)</f>
        <v>142037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40363</v>
      </c>
      <c r="L672" s="92">
        <f>IFERROR(VLOOKUP($E672, V一般接種!$A:$G, L$4, FALSE), 0)</f>
        <v>1715</v>
      </c>
      <c r="M672" s="92">
        <f>IFERROR(VLOOKUP($E672, V一般接種!$A:$G, M$4, FALSE), 0)</f>
        <v>20</v>
      </c>
      <c r="N672" s="93">
        <f>IFERROR(VLOOKUP($E672, V一般接種!$A:$G, N$4, FALSE), 0)</f>
        <v>142037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55881</v>
      </c>
      <c r="C673" s="109">
        <f>IF(COUNTIF($A$7:$A673, $A673)&gt;1, 0, IF($E673="", "", I673+J673+M673+N673+P673-R673))</f>
        <v>194591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54881</v>
      </c>
      <c r="L673" s="92">
        <f>IFERROR(VLOOKUP($E673, V一般接種!$A:$G, L$4, FALSE), 0)</f>
        <v>1000</v>
      </c>
      <c r="M673" s="92">
        <f>IFERROR(VLOOKUP($E673, V一般接種!$A:$G, M$4, FALSE), 0)</f>
        <v>12</v>
      </c>
      <c r="N673" s="93">
        <f>IFERROR(VLOOKUP($E673, V一般接種!$A:$G, N$4, FALSE), 0)</f>
        <v>194579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54881</v>
      </c>
      <c r="L674" s="92">
        <f>IFERROR(VLOOKUP($E674, V一般接種!$A:$G, L$4, FALSE), 0)</f>
        <v>1000</v>
      </c>
      <c r="M674" s="92">
        <f>IFERROR(VLOOKUP($E674, V一般接種!$A:$G, M$4, FALSE), 0)</f>
        <v>12</v>
      </c>
      <c r="N674" s="93">
        <f>IFERROR(VLOOKUP($E674, V一般接種!$A:$G, N$4, FALSE), 0)</f>
        <v>194579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54881</v>
      </c>
      <c r="L675" s="92">
        <f>IFERROR(VLOOKUP($E675, V一般接種!$A:$G, L$4, FALSE), 0)</f>
        <v>1000</v>
      </c>
      <c r="M675" s="92">
        <f>IFERROR(VLOOKUP($E675, V一般接種!$A:$G, M$4, FALSE), 0)</f>
        <v>12</v>
      </c>
      <c r="N675" s="93">
        <f>IFERROR(VLOOKUP($E675, V一般接種!$A:$G, N$4, FALSE), 0)</f>
        <v>194579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533500</v>
      </c>
      <c r="C676" s="109">
        <f>IF(COUNTIF($A$7:$A676, $A676)&gt;1, 0, IF($E676="", "", I676+J676+M676+N676+P676-R676))</f>
        <v>409781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23921</v>
      </c>
      <c r="L676" s="92">
        <f>IFERROR(VLOOKUP($E676, V一般接種!$A:$G, L$4, FALSE), 0)</f>
        <v>994</v>
      </c>
      <c r="M676" s="92">
        <f>IFERROR(VLOOKUP($E676, V一般接種!$A:$G, M$4, FALSE), 0)</f>
        <v>13</v>
      </c>
      <c r="N676" s="93">
        <f>IFERROR(VLOOKUP($E676, V一般接種!$A:$G, N$4, FALSE), 0)</f>
        <v>115560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23921</v>
      </c>
      <c r="L677" s="92">
        <f>IFERROR(VLOOKUP($E677, V一般接種!$A:$G, L$4, FALSE), 0)</f>
        <v>994</v>
      </c>
      <c r="M677" s="92">
        <f>IFERROR(VLOOKUP($E677, V一般接種!$A:$G, M$4, FALSE), 0)</f>
        <v>13</v>
      </c>
      <c r="N677" s="93">
        <f>IFERROR(VLOOKUP($E677, V一般接種!$A:$G, N$4, FALSE), 0)</f>
        <v>115560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23921</v>
      </c>
      <c r="L678" s="92">
        <f>IFERROR(VLOOKUP($E678, V一般接種!$A:$G, L$4, FALSE), 0)</f>
        <v>994</v>
      </c>
      <c r="M678" s="92">
        <f>IFERROR(VLOOKUP($E678, V一般接種!$A:$G, M$4, FALSE), 0)</f>
        <v>13</v>
      </c>
      <c r="N678" s="93">
        <f>IFERROR(VLOOKUP($E678, V一般接種!$A:$G, N$4, FALSE), 0)</f>
        <v>115560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22558</v>
      </c>
      <c r="C679" s="109">
        <f>IF(COUNTIF($A$7:$A679, $A679)&gt;1, 0, IF($E679="", "", I679+J679+M679+N679+P679-R679))</f>
        <v>63237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21907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63224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21907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63224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21907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63224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4963</v>
      </c>
      <c r="C682" s="109">
        <f>IF(COUNTIF($A$7:$A682, $A682)&gt;1, 0, IF($E682="", "", I682+J682+M682+N682+P682-R682))</f>
        <v>16146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4726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16141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4726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16141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4726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16141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22415</v>
      </c>
      <c r="C685" s="109">
        <f>IF(COUNTIF($A$7:$A685, $A685)&gt;1, 0, IF($E685="", "", I685+J685+M685+N685+P685-R685))</f>
        <v>40793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21651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40780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21651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40780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21651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40780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20168</v>
      </c>
      <c r="C688" s="109">
        <f>IF(COUNTIF($A$7:$A688, $A688)&gt;1, 0, IF($E688="", "", I688+J688+M688+N688+P688-R688))</f>
        <v>59285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19477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59248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19477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59248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19477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59248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38279</v>
      </c>
      <c r="C691" s="109">
        <f>IF(COUNTIF($A$7:$A691, $A691)&gt;1, 0, IF($E691="", "", I691+J691+M691+N691+P691-R691))</f>
        <v>102031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36572</v>
      </c>
      <c r="L691" s="92">
        <f>IFERROR(VLOOKUP($E691, V一般接種!$A:$G, L$4, FALSE), 0)</f>
        <v>1707</v>
      </c>
      <c r="M691" s="92">
        <f>IFERROR(VLOOKUP($E691, V一般接種!$A:$G, M$4, FALSE), 0)</f>
        <v>5</v>
      </c>
      <c r="N691" s="93">
        <f>IFERROR(VLOOKUP($E691, V一般接種!$A:$G, N$4, FALSE), 0)</f>
        <v>102026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36572</v>
      </c>
      <c r="L692" s="92">
        <f>IFERROR(VLOOKUP($E692, V一般接種!$A:$G, L$4, FALSE), 0)</f>
        <v>1707</v>
      </c>
      <c r="M692" s="92">
        <f>IFERROR(VLOOKUP($E692, V一般接種!$A:$G, M$4, FALSE), 0)</f>
        <v>5</v>
      </c>
      <c r="N692" s="93">
        <f>IFERROR(VLOOKUP($E692, V一般接種!$A:$G, N$4, FALSE), 0)</f>
        <v>102026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36572</v>
      </c>
      <c r="L693" s="92">
        <f>IFERROR(VLOOKUP($E693, V一般接種!$A:$G, L$4, FALSE), 0)</f>
        <v>1707</v>
      </c>
      <c r="M693" s="92">
        <f>IFERROR(VLOOKUP($E693, V一般接種!$A:$G, M$4, FALSE), 0)</f>
        <v>5</v>
      </c>
      <c r="N693" s="93">
        <f>IFERROR(VLOOKUP($E693, V一般接種!$A:$G, N$4, FALSE), 0)</f>
        <v>102026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51463</v>
      </c>
      <c r="C694" s="109">
        <f>IF(COUNTIF($A$7:$A694, $A694)&gt;1, 0, IF($E694="", "", I694+J694+M694+N694+P694-R694))</f>
        <v>140885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50551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140852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50551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140852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50551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140852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481235</v>
      </c>
      <c r="C697" s="109">
        <f>IF(COUNTIF($A$7:$A697, $A697)&gt;1, 0, IF($E697="", "", I697+J697+M697+N697+P697-R697))</f>
        <v>336412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19253</v>
      </c>
      <c r="L697" s="92">
        <f>IFERROR(VLOOKUP($E697, V一般接種!$A:$G, L$4, FALSE), 0)</f>
        <v>607</v>
      </c>
      <c r="M697" s="92">
        <f>IFERROR(VLOOKUP($E697, V一般接種!$A:$G, M$4, FALSE), 0)</f>
        <v>0</v>
      </c>
      <c r="N697" s="93">
        <f>IFERROR(VLOOKUP($E697, V一般接種!$A:$G, N$4, FALSE), 0)</f>
        <v>83662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19253</v>
      </c>
      <c r="L698" s="92">
        <f>IFERROR(VLOOKUP($E698, V一般接種!$A:$G, L$4, FALSE), 0)</f>
        <v>607</v>
      </c>
      <c r="M698" s="92">
        <f>IFERROR(VLOOKUP($E698, V一般接種!$A:$G, M$4, FALSE), 0)</f>
        <v>0</v>
      </c>
      <c r="N698" s="93">
        <f>IFERROR(VLOOKUP($E698, V一般接種!$A:$G, N$4, FALSE), 0)</f>
        <v>83662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19253</v>
      </c>
      <c r="L699" s="92">
        <f>IFERROR(VLOOKUP($E699, V一般接種!$A:$G, L$4, FALSE), 0)</f>
        <v>607</v>
      </c>
      <c r="M699" s="92">
        <f>IFERROR(VLOOKUP($E699, V一般接種!$A:$G, M$4, FALSE), 0)</f>
        <v>0</v>
      </c>
      <c r="N699" s="93">
        <f>IFERROR(VLOOKUP($E699, V一般接種!$A:$G, N$4, FALSE), 0)</f>
        <v>83662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18284</v>
      </c>
      <c r="C700" s="109">
        <f>IF(COUNTIF($A$7:$A700, $A700)&gt;1, 0, IF($E700="", "", I700+J700+M700+N700+P700-R700))</f>
        <v>54260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17744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54257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17744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54257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17744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54257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17966</v>
      </c>
      <c r="C703" s="109">
        <f>IF(COUNTIF($A$7:$A703, $A703)&gt;1, 0, IF($E703="", "", I703+J703+M703+N703+P703-R703))</f>
        <v>58791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17551</v>
      </c>
      <c r="L703" s="92">
        <f>IFERROR(VLOOKUP($E703, V一般接種!$A:$G, L$4, FALSE), 0)</f>
        <v>415</v>
      </c>
      <c r="M703" s="92">
        <f>IFERROR(VLOOKUP($E703, V一般接種!$A:$G, M$4, FALSE), 0)</f>
        <v>25</v>
      </c>
      <c r="N703" s="93">
        <f>IFERROR(VLOOKUP($E703, V一般接種!$A:$G, N$4, FALSE), 0)</f>
        <v>58766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17551</v>
      </c>
      <c r="L704" s="92">
        <f>IFERROR(VLOOKUP($E704, V一般接種!$A:$G, L$4, FALSE), 0)</f>
        <v>415</v>
      </c>
      <c r="M704" s="92">
        <f>IFERROR(VLOOKUP($E704, V一般接種!$A:$G, M$4, FALSE), 0)</f>
        <v>25</v>
      </c>
      <c r="N704" s="93">
        <f>IFERROR(VLOOKUP($E704, V一般接種!$A:$G, N$4, FALSE), 0)</f>
        <v>58766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17551</v>
      </c>
      <c r="L705" s="92">
        <f>IFERROR(VLOOKUP($E705, V一般接種!$A:$G, L$4, FALSE), 0)</f>
        <v>415</v>
      </c>
      <c r="M705" s="92">
        <f>IFERROR(VLOOKUP($E705, V一般接種!$A:$G, M$4, FALSE), 0)</f>
        <v>25</v>
      </c>
      <c r="N705" s="93">
        <f>IFERROR(VLOOKUP($E705, V一般接種!$A:$G, N$4, FALSE), 0)</f>
        <v>58766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16063</v>
      </c>
      <c r="C706" s="109">
        <f>IF(COUNTIF($A$7:$A706, $A706)&gt;1, 0, IF($E706="", "", I706+J706+M706+N706+P706-R706))</f>
        <v>31335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15760</v>
      </c>
      <c r="L706" s="92">
        <f>IFERROR(VLOOKUP($E706, V一般接種!$A:$G, L$4, FALSE), 0)</f>
        <v>303</v>
      </c>
      <c r="M706" s="92">
        <f>IFERROR(VLOOKUP($E706, V一般接種!$A:$G, M$4, FALSE), 0)</f>
        <v>6</v>
      </c>
      <c r="N706" s="93">
        <f>IFERROR(VLOOKUP($E706, V一般接種!$A:$G, N$4, FALSE), 0)</f>
        <v>31329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15760</v>
      </c>
      <c r="L707" s="92">
        <f>IFERROR(VLOOKUP($E707, V一般接種!$A:$G, L$4, FALSE), 0)</f>
        <v>303</v>
      </c>
      <c r="M707" s="92">
        <f>IFERROR(VLOOKUP($E707, V一般接種!$A:$G, M$4, FALSE), 0)</f>
        <v>6</v>
      </c>
      <c r="N707" s="93">
        <f>IFERROR(VLOOKUP($E707, V一般接種!$A:$G, N$4, FALSE), 0)</f>
        <v>31329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15760</v>
      </c>
      <c r="L708" s="92">
        <f>IFERROR(VLOOKUP($E708, V一般接種!$A:$G, L$4, FALSE), 0)</f>
        <v>303</v>
      </c>
      <c r="M708" s="92">
        <f>IFERROR(VLOOKUP($E708, V一般接種!$A:$G, M$4, FALSE), 0)</f>
        <v>6</v>
      </c>
      <c r="N708" s="93">
        <f>IFERROR(VLOOKUP($E708, V一般接種!$A:$G, N$4, FALSE), 0)</f>
        <v>31329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15183</v>
      </c>
      <c r="C709" s="109">
        <f>IF(COUNTIF($A$7:$A709, $A709)&gt;1, 0, IF($E709="", "", I709+J709+M709+N709+P709-R709))</f>
        <v>28219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14922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28218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14922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28218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14922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28218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29026</v>
      </c>
      <c r="C712" s="109">
        <f>IF(COUNTIF($A$7:$A712, $A712)&gt;1, 0, IF($E712="", "", I712+J712+M712+N712+P712-R712))</f>
        <v>51213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28781</v>
      </c>
      <c r="L712" s="92">
        <f>IFERROR(VLOOKUP($E712, V一般接種!$A:$G, L$4, FALSE), 0)</f>
        <v>245</v>
      </c>
      <c r="M712" s="92">
        <f>IFERROR(VLOOKUP($E712, V一般接種!$A:$G, M$4, FALSE), 0)</f>
        <v>3</v>
      </c>
      <c r="N712" s="93">
        <f>IFERROR(VLOOKUP($E712, V一般接種!$A:$G, N$4, FALSE), 0)</f>
        <v>51210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28781</v>
      </c>
      <c r="L713" s="92">
        <f>IFERROR(VLOOKUP($E713, V一般接種!$A:$G, L$4, FALSE), 0)</f>
        <v>245</v>
      </c>
      <c r="M713" s="92">
        <f>IFERROR(VLOOKUP($E713, V一般接種!$A:$G, M$4, FALSE), 0)</f>
        <v>3</v>
      </c>
      <c r="N713" s="93">
        <f>IFERROR(VLOOKUP($E713, V一般接種!$A:$G, N$4, FALSE), 0)</f>
        <v>51210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28781</v>
      </c>
      <c r="L714" s="92">
        <f>IFERROR(VLOOKUP($E714, V一般接種!$A:$G, L$4, FALSE), 0)</f>
        <v>245</v>
      </c>
      <c r="M714" s="92">
        <f>IFERROR(VLOOKUP($E714, V一般接種!$A:$G, M$4, FALSE), 0)</f>
        <v>3</v>
      </c>
      <c r="N714" s="93">
        <f>IFERROR(VLOOKUP($E714, V一般接種!$A:$G, N$4, FALSE), 0)</f>
        <v>51210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44460</v>
      </c>
      <c r="C715" s="109">
        <f>IF(COUNTIF($A$7:$A715, $A715)&gt;1, 0, IF($E715="", "", I715+J715+M715+N715+P715-R715))</f>
        <v>73013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44254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73010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44254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73010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44254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73010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437928</v>
      </c>
      <c r="C718" s="109">
        <f>IF(COUNTIF($A$7:$A718, $A718)&gt;1, 0, IF($E718="", "", I718+J718+M718+N718+P718-R718))</f>
        <v>257977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16031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31021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16031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31021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16031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31021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13966</v>
      </c>
      <c r="C721" s="109">
        <f>IF(COUNTIF($A$7:$A721, $A721)&gt;1, 0, IF($E721="", "", I721+J721+M721+N721+P721-R721))</f>
        <v>24526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13793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24523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13793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24523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13793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24523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11720</v>
      </c>
      <c r="C724" s="109">
        <f>IF(COUNTIF($A$7:$A724, $A724)&gt;1, 0, IF($E724="", "", I724+J724+M724+N724+P724-R724))</f>
        <v>23648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11555</v>
      </c>
      <c r="L724" s="92">
        <f>IFERROR(VLOOKUP($E724, V一般接種!$A:$G, L$4, FALSE), 0)</f>
        <v>165</v>
      </c>
      <c r="M724" s="92">
        <f>IFERROR(VLOOKUP($E724, V一般接種!$A:$G, M$4, FALSE), 0)</f>
        <v>1</v>
      </c>
      <c r="N724" s="93">
        <f>IFERROR(VLOOKUP($E724, V一般接種!$A:$G, N$4, FALSE), 0)</f>
        <v>23647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11555</v>
      </c>
      <c r="L725" s="92">
        <f>IFERROR(VLOOKUP($E725, V一般接種!$A:$G, L$4, FALSE), 0)</f>
        <v>165</v>
      </c>
      <c r="M725" s="92">
        <f>IFERROR(VLOOKUP($E725, V一般接種!$A:$G, M$4, FALSE), 0)</f>
        <v>1</v>
      </c>
      <c r="N725" s="93">
        <f>IFERROR(VLOOKUP($E725, V一般接種!$A:$G, N$4, FALSE), 0)</f>
        <v>23647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11555</v>
      </c>
      <c r="L726" s="92">
        <f>IFERROR(VLOOKUP($E726, V一般接種!$A:$G, L$4, FALSE), 0)</f>
        <v>165</v>
      </c>
      <c r="M726" s="92">
        <f>IFERROR(VLOOKUP($E726, V一般接種!$A:$G, M$4, FALSE), 0)</f>
        <v>1</v>
      </c>
      <c r="N726" s="93">
        <f>IFERROR(VLOOKUP($E726, V一般接種!$A:$G, N$4, FALSE), 0)</f>
        <v>23647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6769</v>
      </c>
      <c r="C727" s="109">
        <f>IF(COUNTIF($A$7:$A727, $A727)&gt;1, 0, IF($E727="", "", I727+J727+M727+N727+P727-R727))</f>
        <v>22529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6278</v>
      </c>
      <c r="L727" s="92">
        <f>IFERROR(VLOOKUP($E727, V一般接種!$A:$G, L$4, FALSE), 0)</f>
        <v>491</v>
      </c>
      <c r="M727" s="92">
        <f>IFERROR(VLOOKUP($E727, V一般接種!$A:$G, M$4, FALSE), 0)</f>
        <v>5</v>
      </c>
      <c r="N727" s="93">
        <f>IFERROR(VLOOKUP($E727, V一般接種!$A:$G, N$4, FALSE), 0)</f>
        <v>22524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6278</v>
      </c>
      <c r="L728" s="92">
        <f>IFERROR(VLOOKUP($E728, V一般接種!$A:$G, L$4, FALSE), 0)</f>
        <v>491</v>
      </c>
      <c r="M728" s="92">
        <f>IFERROR(VLOOKUP($E728, V一般接種!$A:$G, M$4, FALSE), 0)</f>
        <v>5</v>
      </c>
      <c r="N728" s="93">
        <f>IFERROR(VLOOKUP($E728, V一般接種!$A:$G, N$4, FALSE), 0)</f>
        <v>22524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6278</v>
      </c>
      <c r="L729" s="92">
        <f>IFERROR(VLOOKUP($E729, V一般接種!$A:$G, L$4, FALSE), 0)</f>
        <v>491</v>
      </c>
      <c r="M729" s="92">
        <f>IFERROR(VLOOKUP($E729, V一般接種!$A:$G, M$4, FALSE), 0)</f>
        <v>5</v>
      </c>
      <c r="N729" s="93">
        <f>IFERROR(VLOOKUP($E729, V一般接種!$A:$G, N$4, FALSE), 0)</f>
        <v>22524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4794</v>
      </c>
      <c r="C730" s="109">
        <f>IF(COUNTIF($A$7:$A730, $A730)&gt;1, 0, IF($E730="", "", I730+J730+M730+N730+P730-R730))</f>
        <v>20796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4375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20787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4375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20787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4375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20787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7882</v>
      </c>
      <c r="C733" s="109">
        <f>IF(COUNTIF($A$7:$A733, $A733)&gt;1, 0, IF($E733="", "", I733+J733+M733+N733+P733-R733))</f>
        <v>42542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7149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42539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7149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42539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7149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42539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10955</v>
      </c>
      <c r="C736" s="109">
        <f>IF(COUNTIF($A$7:$A736, $A736)&gt;1, 0, IF($E736="", "", I736+J736+M736+N736+P736-R736))</f>
        <v>59723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10364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59719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10364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59719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10364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59719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407049</v>
      </c>
      <c r="C739" s="109">
        <f>IF(COUNTIF($A$7:$A739, $A739)&gt;1, 0, IF($E739="", "", I739+J739+M739+N739+P739-R739))</f>
        <v>245457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23622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23622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23622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4646</v>
      </c>
      <c r="C742" s="109">
        <f>IF(COUNTIF($A$7:$A742, $A742)&gt;1, 0, IF($E742="", "", I742+J742+M742+N742+P742-R742))</f>
        <v>21024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4452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21024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4452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21024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4452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21024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7242</v>
      </c>
      <c r="C745" s="109">
        <f>IF(COUNTIF($A$7:$A745, $A745)&gt;1, 0, IF($E745="", "", I745+J745+M745+N745+P745-R745))</f>
        <v>7048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6987</v>
      </c>
      <c r="L745" s="92">
        <f>IFERROR(VLOOKUP($E745, V一般接種!$A:$G, L$4, FALSE), 0)</f>
        <v>255</v>
      </c>
      <c r="M745" s="92">
        <f>IFERROR(VLOOKUP($E745, V一般接種!$A:$G, M$4, FALSE), 0)</f>
        <v>15</v>
      </c>
      <c r="N745" s="93">
        <f>IFERROR(VLOOKUP($E745, V一般接種!$A:$G, N$4, FALSE), 0)</f>
        <v>7033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6987</v>
      </c>
      <c r="L746" s="92">
        <f>IFERROR(VLOOKUP($E746, V一般接種!$A:$G, L$4, FALSE), 0)</f>
        <v>255</v>
      </c>
      <c r="M746" s="92">
        <f>IFERROR(VLOOKUP($E746, V一般接種!$A:$G, M$4, FALSE), 0)</f>
        <v>15</v>
      </c>
      <c r="N746" s="93">
        <f>IFERROR(VLOOKUP($E746, V一般接種!$A:$G, N$4, FALSE), 0)</f>
        <v>7033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6987</v>
      </c>
      <c r="L747" s="92">
        <f>IFERROR(VLOOKUP($E747, V一般接種!$A:$G, L$4, FALSE), 0)</f>
        <v>255</v>
      </c>
      <c r="M747" s="92">
        <f>IFERROR(VLOOKUP($E747, V一般接種!$A:$G, M$4, FALSE), 0)</f>
        <v>15</v>
      </c>
      <c r="N747" s="93">
        <f>IFERROR(VLOOKUP($E747, V一般接種!$A:$G, N$4, FALSE), 0)</f>
        <v>7033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9580</v>
      </c>
      <c r="C748" s="109">
        <f>IF(COUNTIF($A$7:$A748, $A748)&gt;1, 0, IF($E748="", "", I748+J748+M748+N748+P748-R748))</f>
        <v>21290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8978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21272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8978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21272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8978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21272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10114</v>
      </c>
      <c r="C751" s="109">
        <f>IF(COUNTIF($A$7:$A751, $A751)&gt;1, 0, IF($E751="", "", I751+J751+M751+N751+P751-R751))</f>
        <v>19374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9450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19368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9450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19368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9450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19368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22842</v>
      </c>
      <c r="C754" s="109">
        <f>IF(COUNTIF($A$7:$A754, $A754)&gt;1, 0, IF($E754="", "", I754+J754+M754+N754+P754-R754))</f>
        <v>39106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21830</v>
      </c>
      <c r="L754" s="92">
        <f>IFERROR(VLOOKUP($E754, V一般接種!$A:$G, L$4, FALSE), 0)</f>
        <v>1012</v>
      </c>
      <c r="M754" s="92">
        <f>IFERROR(VLOOKUP($E754, V一般接種!$A:$G, M$4, FALSE), 0)</f>
        <v>2</v>
      </c>
      <c r="N754" s="93">
        <f>IFERROR(VLOOKUP($E754, V一般接種!$A:$G, N$4, FALSE), 0)</f>
        <v>39104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21830</v>
      </c>
      <c r="L755" s="92">
        <f>IFERROR(VLOOKUP($E755, V一般接種!$A:$G, L$4, FALSE), 0)</f>
        <v>1012</v>
      </c>
      <c r="M755" s="92">
        <f>IFERROR(VLOOKUP($E755, V一般接種!$A:$G, M$4, FALSE), 0)</f>
        <v>2</v>
      </c>
      <c r="N755" s="93">
        <f>IFERROR(VLOOKUP($E755, V一般接種!$A:$G, N$4, FALSE), 0)</f>
        <v>39104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21830</v>
      </c>
      <c r="L756" s="92">
        <f>IFERROR(VLOOKUP($E756, V一般接種!$A:$G, L$4, FALSE), 0)</f>
        <v>1012</v>
      </c>
      <c r="M756" s="92">
        <f>IFERROR(VLOOKUP($E756, V一般接種!$A:$G, M$4, FALSE), 0)</f>
        <v>2</v>
      </c>
      <c r="N756" s="93">
        <f>IFERROR(VLOOKUP($E756, V一般接種!$A:$G, N$4, FALSE), 0)</f>
        <v>39104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35171</v>
      </c>
      <c r="C757" s="109">
        <f>IF(COUNTIF($A$7:$A757, $A757)&gt;1, 0, IF($E757="", "", I757+J757+M757+N757+P757-R757))</f>
        <v>56972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34498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56969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34498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56969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34498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56969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402568</v>
      </c>
      <c r="C760" s="109">
        <f>IF(COUNTIF($A$7:$A760, $A760)&gt;1, 0, IF($E760="", "", I760+J760+M760+N760+P760-R760))</f>
        <v>232797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13126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20923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13126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20923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13126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20923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6426</v>
      </c>
      <c r="C763" s="109">
        <f>IF(COUNTIF($A$7:$A763, $A763)&gt;1, 0, IF($E763="", "", I763+J763+M763+N763+P763-R763))</f>
        <v>18442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6048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18440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6048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18440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6048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18440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12375</v>
      </c>
      <c r="C766" s="109">
        <f>IF(COUNTIF($A$7:$A766, $A766)&gt;1, 0, IF($E766="", "", I766+J766+M766+N766+P766-R766))</f>
        <v>18331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12207</v>
      </c>
      <c r="L766" s="92">
        <f>IFERROR(VLOOKUP($E766, V一般接種!$A:$G, L$4, FALSE), 0)</f>
        <v>168</v>
      </c>
      <c r="M766" s="92">
        <f>IFERROR(VLOOKUP($E766, V一般接種!$A:$G, M$4, FALSE), 0)</f>
        <v>14</v>
      </c>
      <c r="N766" s="93">
        <f>IFERROR(VLOOKUP($E766, V一般接種!$A:$G, N$4, FALSE), 0)</f>
        <v>18317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12207</v>
      </c>
      <c r="L767" s="92">
        <f>IFERROR(VLOOKUP($E767, V一般接種!$A:$G, L$4, FALSE), 0)</f>
        <v>168</v>
      </c>
      <c r="M767" s="92">
        <f>IFERROR(VLOOKUP($E767, V一般接種!$A:$G, M$4, FALSE), 0)</f>
        <v>14</v>
      </c>
      <c r="N767" s="93">
        <f>IFERROR(VLOOKUP($E767, V一般接種!$A:$G, N$4, FALSE), 0)</f>
        <v>18317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12207</v>
      </c>
      <c r="L768" s="92">
        <f>IFERROR(VLOOKUP($E768, V一般接種!$A:$G, L$4, FALSE), 0)</f>
        <v>168</v>
      </c>
      <c r="M768" s="92">
        <f>IFERROR(VLOOKUP($E768, V一般接種!$A:$G, M$4, FALSE), 0)</f>
        <v>14</v>
      </c>
      <c r="N768" s="93">
        <f>IFERROR(VLOOKUP($E768, V一般接種!$A:$G, N$4, FALSE), 0)</f>
        <v>18317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12649</v>
      </c>
      <c r="C769" s="109">
        <f>IF(COUNTIF($A$7:$A769, $A769)&gt;1, 0, IF($E769="", "", I769+J769+M769+N769+P769-R769))</f>
        <v>17784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12102</v>
      </c>
      <c r="L769" s="92">
        <f>IFERROR(VLOOKUP($E769, V一般接種!$A:$G, L$4, FALSE), 0)</f>
        <v>547</v>
      </c>
      <c r="M769" s="92">
        <f>IFERROR(VLOOKUP($E769, V一般接種!$A:$G, M$4, FALSE), 0)</f>
        <v>6</v>
      </c>
      <c r="N769" s="93">
        <f>IFERROR(VLOOKUP($E769, V一般接種!$A:$G, N$4, FALSE), 0)</f>
        <v>17778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12102</v>
      </c>
      <c r="L770" s="92">
        <f>IFERROR(VLOOKUP($E770, V一般接種!$A:$G, L$4, FALSE), 0)</f>
        <v>547</v>
      </c>
      <c r="M770" s="92">
        <f>IFERROR(VLOOKUP($E770, V一般接種!$A:$G, M$4, FALSE), 0)</f>
        <v>6</v>
      </c>
      <c r="N770" s="93">
        <f>IFERROR(VLOOKUP($E770, V一般接種!$A:$G, N$4, FALSE), 0)</f>
        <v>17778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12102</v>
      </c>
      <c r="L771" s="92">
        <f>IFERROR(VLOOKUP($E771, V一般接種!$A:$G, L$4, FALSE), 0)</f>
        <v>547</v>
      </c>
      <c r="M771" s="92">
        <f>IFERROR(VLOOKUP($E771, V一般接種!$A:$G, M$4, FALSE), 0)</f>
        <v>6</v>
      </c>
      <c r="N771" s="93">
        <f>IFERROR(VLOOKUP($E771, V一般接種!$A:$G, N$4, FALSE), 0)</f>
        <v>17778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10404</v>
      </c>
      <c r="C772" s="109">
        <f>IF(COUNTIF($A$7:$A772, $A772)&gt;1, 0, IF($E772="", "", I772+J772+M772+N772+P772-R772))</f>
        <v>15768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9966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15764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9966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15764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9966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15764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18317</v>
      </c>
      <c r="C775" s="109">
        <f>IF(COUNTIF($A$7:$A775, $A775)&gt;1, 0, IF($E775="", "", I775+J775+M775+N775+P775-R775))</f>
        <v>30455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17655</v>
      </c>
      <c r="L775" s="92">
        <f>IFERROR(VLOOKUP($E775, V一般接種!$A:$G, L$4, FALSE), 0)</f>
        <v>662</v>
      </c>
      <c r="M775" s="92">
        <f>IFERROR(VLOOKUP($E775, V一般接種!$A:$G, M$4, FALSE), 0)</f>
        <v>4</v>
      </c>
      <c r="N775" s="93">
        <f>IFERROR(VLOOKUP($E775, V一般接種!$A:$G, N$4, FALSE), 0)</f>
        <v>30451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17655</v>
      </c>
      <c r="L776" s="92">
        <f>IFERROR(VLOOKUP($E776, V一般接種!$A:$G, L$4, FALSE), 0)</f>
        <v>662</v>
      </c>
      <c r="M776" s="92">
        <f>IFERROR(VLOOKUP($E776, V一般接種!$A:$G, M$4, FALSE), 0)</f>
        <v>4</v>
      </c>
      <c r="N776" s="93">
        <f>IFERROR(VLOOKUP($E776, V一般接種!$A:$G, N$4, FALSE), 0)</f>
        <v>30451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17655</v>
      </c>
      <c r="L777" s="92">
        <f>IFERROR(VLOOKUP($E777, V一般接種!$A:$G, L$4, FALSE), 0)</f>
        <v>662</v>
      </c>
      <c r="M777" s="92">
        <f>IFERROR(VLOOKUP($E777, V一般接種!$A:$G, M$4, FALSE), 0)</f>
        <v>4</v>
      </c>
      <c r="N777" s="93">
        <f>IFERROR(VLOOKUP($E777, V一般接種!$A:$G, N$4, FALSE), 0)</f>
        <v>30451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27758</v>
      </c>
      <c r="C778" s="109">
        <f>IF(COUNTIF($A$7:$A778, $A778)&gt;1, 0, IF($E778="", "", I778+J778+M778+N778+P778-R778))</f>
        <v>50183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27027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50140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27027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50140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27027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50140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261188</v>
      </c>
      <c r="C781" s="109">
        <f>IF(COUNTIF($A$7:$A781, $A781)&gt;1, 0, IF($E781="", "", I781+J781+M781+N781+P781-R781))</f>
        <v>102523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11178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20672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11178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20672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11178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20672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8884</v>
      </c>
      <c r="C784" s="109">
        <f>IF(COUNTIF($A$7:$A784, $A784)&gt;1, 0, IF($E784="", "", I784+J784+M784+N784+P784-R784))</f>
        <v>15663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8650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15662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8650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15662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8650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15662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7098</v>
      </c>
      <c r="C787" s="109">
        <f>IF(COUNTIF($A$7:$A787, $A787)&gt;1, 0, IF($E787="", "", I787+J787+M787+N787+P787-R787))</f>
        <v>12335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6846</v>
      </c>
      <c r="L787" s="92">
        <f>IFERROR(VLOOKUP($E787, V一般接種!$A:$G, L$4, FALSE), 0)</f>
        <v>252</v>
      </c>
      <c r="M787" s="92">
        <f>IFERROR(VLOOKUP($E787, V一般接種!$A:$G, M$4, FALSE), 0)</f>
        <v>3</v>
      </c>
      <c r="N787" s="93">
        <f>IFERROR(VLOOKUP($E787, V一般接種!$A:$G, N$4, FALSE), 0)</f>
        <v>12332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6846</v>
      </c>
      <c r="L788" s="92">
        <f>IFERROR(VLOOKUP($E788, V一般接種!$A:$G, L$4, FALSE), 0)</f>
        <v>252</v>
      </c>
      <c r="M788" s="92">
        <f>IFERROR(VLOOKUP($E788, V一般接種!$A:$G, M$4, FALSE), 0)</f>
        <v>3</v>
      </c>
      <c r="N788" s="93">
        <f>IFERROR(VLOOKUP($E788, V一般接種!$A:$G, N$4, FALSE), 0)</f>
        <v>12332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6846</v>
      </c>
      <c r="L789" s="92">
        <f>IFERROR(VLOOKUP($E789, V一般接種!$A:$G, L$4, FALSE), 0)</f>
        <v>252</v>
      </c>
      <c r="M789" s="92">
        <f>IFERROR(VLOOKUP($E789, V一般接種!$A:$G, M$4, FALSE), 0)</f>
        <v>3</v>
      </c>
      <c r="N789" s="93">
        <f>IFERROR(VLOOKUP($E789, V一般接種!$A:$G, N$4, FALSE), 0)</f>
        <v>12332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2909</v>
      </c>
      <c r="C790" s="109">
        <f>IF(COUNTIF($A$7:$A790, $A790)&gt;1, 0, IF($E790="", "", I790+J790+M790+N790+P790-R790))</f>
        <v>4452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2892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4452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2892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4452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2892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4452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923</v>
      </c>
      <c r="C793" s="109">
        <f>IF(COUNTIF($A$7:$A793, $A793)&gt;1, 0, IF($E793="", "", I793+J793+M793+N793+P793-R793))</f>
        <v>1126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909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1126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909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1126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909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1126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204</v>
      </c>
      <c r="C796" s="109">
        <f>IF(COUNTIF($A$7:$A796, $A796)&gt;1, 0, IF($E796="", "", I796+J796+M796+N796+P796-R796))</f>
        <v>136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186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135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186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135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186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135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15</v>
      </c>
      <c r="C799" s="109">
        <f>IF(COUNTIF($A$7:$A799, $A799)&gt;1, 0, IF($E799="", "", I799+J799+M799+N799+P799-R799))</f>
        <v>24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24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24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24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242612</v>
      </c>
      <c r="C802" s="109">
        <f>IF(COUNTIF($A$7:$A802, $A802)&gt;1, 0, IF($E802="", "", I802+J802+M802+N802+P802-R802))</f>
        <v>82418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117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61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117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61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117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61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3251</v>
      </c>
      <c r="C808" s="109">
        <f>IF(COUNTIF($A$7:$A808, $A808)&gt;1, 0, IF($E808="", "", I808+J808+M808+N808+P808-R808))</f>
        <v>6330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3213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6329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3213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6329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3213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6329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5944</v>
      </c>
      <c r="C811" s="109">
        <f>IF(COUNTIF($A$7:$A811, $A811)&gt;1, 0, IF($E811="", "", I811+J811+M811+N811+P811-R811))</f>
        <v>9873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5783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9868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5783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9868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5783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9868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6619</v>
      </c>
      <c r="C814" s="109">
        <f>IF(COUNTIF($A$7:$A814, $A814)&gt;1, 0, IF($E814="", "", I814+J814+M814+N814+P814-R814))</f>
        <v>10231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6418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10227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6418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10227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6418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10227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16244</v>
      </c>
      <c r="C817" s="109">
        <f>IF(COUNTIF($A$7:$A817, $A817)&gt;1, 0, IF($E817="", "", I817+J817+M817+N817+P817-R817))</f>
        <v>24329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15908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24325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15908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24325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15908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24325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27009</v>
      </c>
      <c r="C820" s="109">
        <f>IF(COUNTIF($A$7:$A820, $A820)&gt;1, 0, IF($E820="", "", I820+J820+M820+N820+P820-R820))</f>
        <v>39251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26663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39248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26663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39248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26663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39248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224153</v>
      </c>
      <c r="C823" s="109">
        <f>IF(COUNTIF($A$7:$A823, $A823)&gt;1, 0, IF($E823="", "", I823+J823+M823+N823+P823-R823))</f>
        <v>80688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10234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13883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10234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13883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10234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13883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1310</v>
      </c>
      <c r="C826" s="109">
        <f>IF(COUNTIF($A$7:$A826, $A826)&gt;1, 0, IF($E826="", "", I826+J826+M826+N826+P826-R826))</f>
        <v>2169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1219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2169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1219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2169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1219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2169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8901</v>
      </c>
      <c r="C829" s="109">
        <f>IF(COUNTIF($A$7:$A829, $A829)&gt;1, 0, IF($E829="", "", I829+J829+M829+N829+P829-R829))</f>
        <v>14736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8505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14735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8505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14735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8505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14735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9066</v>
      </c>
      <c r="C832" s="109">
        <f>IF(COUNTIF($A$7:$A832, $A832)&gt;1, 0, IF($E832="", "", I832+J832+M832+N832+P832-R832))</f>
        <v>13160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8640</v>
      </c>
      <c r="L832" s="92">
        <f>IFERROR(VLOOKUP($E832, V一般接種!$A:$G, L$4, FALSE), 0)</f>
        <v>426</v>
      </c>
      <c r="M832" s="92">
        <f>IFERROR(VLOOKUP($E832, V一般接種!$A:$G, M$4, FALSE), 0)</f>
        <v>0</v>
      </c>
      <c r="N832" s="93">
        <f>IFERROR(VLOOKUP($E832, V一般接種!$A:$G, N$4, FALSE), 0)</f>
        <v>13160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8640</v>
      </c>
      <c r="L833" s="92">
        <f>IFERROR(VLOOKUP($E833, V一般接種!$A:$G, L$4, FALSE), 0)</f>
        <v>426</v>
      </c>
      <c r="M833" s="92">
        <f>IFERROR(VLOOKUP($E833, V一般接種!$A:$G, M$4, FALSE), 0)</f>
        <v>0</v>
      </c>
      <c r="N833" s="93">
        <f>IFERROR(VLOOKUP($E833, V一般接種!$A:$G, N$4, FALSE), 0)</f>
        <v>13160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8640</v>
      </c>
      <c r="L834" s="92">
        <f>IFERROR(VLOOKUP($E834, V一般接種!$A:$G, L$4, FALSE), 0)</f>
        <v>426</v>
      </c>
      <c r="M834" s="92">
        <f>IFERROR(VLOOKUP($E834, V一般接種!$A:$G, M$4, FALSE), 0)</f>
        <v>0</v>
      </c>
      <c r="N834" s="93">
        <f>IFERROR(VLOOKUP($E834, V一般接種!$A:$G, N$4, FALSE), 0)</f>
        <v>13160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8168</v>
      </c>
      <c r="C835" s="109">
        <f>IF(COUNTIF($A$7:$A835, $A835)&gt;1, 0, IF($E835="", "", I835+J835+M835+N835+P835-R835))</f>
        <v>10472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7842</v>
      </c>
      <c r="L835" s="92">
        <f>IFERROR(VLOOKUP($E835, V一般接種!$A:$G, L$4, FALSE), 0)</f>
        <v>326</v>
      </c>
      <c r="M835" s="92">
        <f>IFERROR(VLOOKUP($E835, V一般接種!$A:$G, M$4, FALSE), 0)</f>
        <v>2</v>
      </c>
      <c r="N835" s="93">
        <f>IFERROR(VLOOKUP($E835, V一般接種!$A:$G, N$4, FALSE), 0)</f>
        <v>10470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7842</v>
      </c>
      <c r="L836" s="92">
        <f>IFERROR(VLOOKUP($E836, V一般接種!$A:$G, L$4, FALSE), 0)</f>
        <v>326</v>
      </c>
      <c r="M836" s="92">
        <f>IFERROR(VLOOKUP($E836, V一般接種!$A:$G, M$4, FALSE), 0)</f>
        <v>2</v>
      </c>
      <c r="N836" s="93">
        <f>IFERROR(VLOOKUP($E836, V一般接種!$A:$G, N$4, FALSE), 0)</f>
        <v>10470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7842</v>
      </c>
      <c r="L837" s="92">
        <f>IFERROR(VLOOKUP($E837, V一般接種!$A:$G, L$4, FALSE), 0)</f>
        <v>326</v>
      </c>
      <c r="M837" s="92">
        <f>IFERROR(VLOOKUP($E837, V一般接種!$A:$G, M$4, FALSE), 0)</f>
        <v>2</v>
      </c>
      <c r="N837" s="93">
        <f>IFERROR(VLOOKUP($E837, V一般接種!$A:$G, N$4, FALSE), 0)</f>
        <v>10470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17245</v>
      </c>
      <c r="C838" s="109">
        <f>IF(COUNTIF($A$7:$A838, $A838)&gt;1, 0, IF($E838="", "", I838+J838+M838+N838+P838-R838))</f>
        <v>19278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16680</v>
      </c>
      <c r="L838" s="92">
        <f>IFERROR(VLOOKUP($E838, V一般接種!$A:$G, L$4, FALSE), 0)</f>
        <v>565</v>
      </c>
      <c r="M838" s="92">
        <f>IFERROR(VLOOKUP($E838, V一般接種!$A:$G, M$4, FALSE), 0)</f>
        <v>5</v>
      </c>
      <c r="N838" s="93">
        <f>IFERROR(VLOOKUP($E838, V一般接種!$A:$G, N$4, FALSE), 0)</f>
        <v>19273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16680</v>
      </c>
      <c r="L839" s="92">
        <f>IFERROR(VLOOKUP($E839, V一般接種!$A:$G, L$4, FALSE), 0)</f>
        <v>565</v>
      </c>
      <c r="M839" s="92">
        <f>IFERROR(VLOOKUP($E839, V一般接種!$A:$G, M$4, FALSE), 0)</f>
        <v>5</v>
      </c>
      <c r="N839" s="93">
        <f>IFERROR(VLOOKUP($E839, V一般接種!$A:$G, N$4, FALSE), 0)</f>
        <v>19273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16680</v>
      </c>
      <c r="L840" s="92">
        <f>IFERROR(VLOOKUP($E840, V一般接種!$A:$G, L$4, FALSE), 0)</f>
        <v>565</v>
      </c>
      <c r="M840" s="92">
        <f>IFERROR(VLOOKUP($E840, V一般接種!$A:$G, M$4, FALSE), 0)</f>
        <v>5</v>
      </c>
      <c r="N840" s="93">
        <f>IFERROR(VLOOKUP($E840, V一般接種!$A:$G, N$4, FALSE), 0)</f>
        <v>19273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26964</v>
      </c>
      <c r="C841" s="109">
        <f>IF(COUNTIF($A$7:$A841, $A841)&gt;1, 0, IF($E841="", "", I841+J841+M841+N841+P841-R841))</f>
        <v>30830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25948</v>
      </c>
      <c r="L841" s="92">
        <f>IFERROR(VLOOKUP($E841, V一般接種!$A:$G, L$4, FALSE), 0)</f>
        <v>1016</v>
      </c>
      <c r="M841" s="92">
        <f>IFERROR(VLOOKUP($E841, V一般接種!$A:$G, M$4, FALSE), 0)</f>
        <v>1</v>
      </c>
      <c r="N841" s="93">
        <f>IFERROR(VLOOKUP($E841, V一般接種!$A:$G, N$4, FALSE), 0)</f>
        <v>30829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25948</v>
      </c>
      <c r="L842" s="92">
        <f>IFERROR(VLOOKUP($E842, V一般接種!$A:$G, L$4, FALSE), 0)</f>
        <v>1016</v>
      </c>
      <c r="M842" s="92">
        <f>IFERROR(VLOOKUP($E842, V一般接種!$A:$G, M$4, FALSE), 0)</f>
        <v>1</v>
      </c>
      <c r="N842" s="93">
        <f>IFERROR(VLOOKUP($E842, V一般接種!$A:$G, N$4, FALSE), 0)</f>
        <v>30829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25948</v>
      </c>
      <c r="L843" s="92">
        <f>IFERROR(VLOOKUP($E843, V一般接種!$A:$G, L$4, FALSE), 0)</f>
        <v>1016</v>
      </c>
      <c r="M843" s="92">
        <f>IFERROR(VLOOKUP($E843, V一般接種!$A:$G, M$4, FALSE), 0)</f>
        <v>1</v>
      </c>
      <c r="N843" s="93">
        <f>IFERROR(VLOOKUP($E843, V一般接種!$A:$G, N$4, FALSE), 0)</f>
        <v>30829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10743</v>
      </c>
      <c r="C844" s="109">
        <f>IF(COUNTIF($A$7:$A844, $A844)&gt;1, 0, IF($E844="", "", I844+J844+M844+N844+P844-R844))</f>
        <v>11792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10081</v>
      </c>
      <c r="L844" s="92">
        <f>IFERROR(VLOOKUP($E844, V一般接種!$A:$G, L$4, FALSE), 0)</f>
        <v>662</v>
      </c>
      <c r="M844" s="92">
        <f>IFERROR(VLOOKUP($E844, V一般接種!$A:$G, M$4, FALSE), 0)</f>
        <v>1</v>
      </c>
      <c r="N844" s="93">
        <f>IFERROR(VLOOKUP($E844, V一般接種!$A:$G, N$4, FALSE), 0)</f>
        <v>11791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10081</v>
      </c>
      <c r="L845" s="92">
        <f>IFERROR(VLOOKUP($E845, V一般接種!$A:$G, L$4, FALSE), 0)</f>
        <v>662</v>
      </c>
      <c r="M845" s="92">
        <f>IFERROR(VLOOKUP($E845, V一般接種!$A:$G, M$4, FALSE), 0)</f>
        <v>1</v>
      </c>
      <c r="N845" s="93">
        <f>IFERROR(VLOOKUP($E845, V一般接種!$A:$G, N$4, FALSE), 0)</f>
        <v>11791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10081</v>
      </c>
      <c r="L846" s="92">
        <f>IFERROR(VLOOKUP($E846, V一般接種!$A:$G, L$4, FALSE), 0)</f>
        <v>662</v>
      </c>
      <c r="M846" s="92">
        <f>IFERROR(VLOOKUP($E846, V一般接種!$A:$G, M$4, FALSE), 0)</f>
        <v>1</v>
      </c>
      <c r="N846" s="93">
        <f>IFERROR(VLOOKUP($E846, V一般接種!$A:$G, N$4, FALSE), 0)</f>
        <v>11791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10918</v>
      </c>
      <c r="C847" s="109">
        <f>IF(COUNTIF($A$7:$A847, $A847)&gt;1, 0, IF($E847="", "", I847+J847+M847+N847+P847-R847))</f>
        <v>9923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10612</v>
      </c>
      <c r="L847" s="92">
        <f>IFERROR(VLOOKUP($E847, V一般接種!$A:$G, L$4, FALSE), 0)</f>
        <v>306</v>
      </c>
      <c r="M847" s="92">
        <f>IFERROR(VLOOKUP($E847, V一般接種!$A:$G, M$4, FALSE), 0)</f>
        <v>1</v>
      </c>
      <c r="N847" s="93">
        <f>IFERROR(VLOOKUP($E847, V一般接種!$A:$G, N$4, FALSE), 0)</f>
        <v>9922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10612</v>
      </c>
      <c r="L848" s="92">
        <f>IFERROR(VLOOKUP($E848, V一般接種!$A:$G, L$4, FALSE), 0)</f>
        <v>306</v>
      </c>
      <c r="M848" s="92">
        <f>IFERROR(VLOOKUP($E848, V一般接種!$A:$G, M$4, FALSE), 0)</f>
        <v>1</v>
      </c>
      <c r="N848" s="93">
        <f>IFERROR(VLOOKUP($E848, V一般接種!$A:$G, N$4, FALSE), 0)</f>
        <v>9922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10612</v>
      </c>
      <c r="L849" s="92">
        <f>IFERROR(VLOOKUP($E849, V一般接種!$A:$G, L$4, FALSE), 0)</f>
        <v>306</v>
      </c>
      <c r="M849" s="92">
        <f>IFERROR(VLOOKUP($E849, V一般接種!$A:$G, M$4, FALSE), 0)</f>
        <v>1</v>
      </c>
      <c r="N849" s="93">
        <f>IFERROR(VLOOKUP($E849, V一般接種!$A:$G, N$4, FALSE), 0)</f>
        <v>9922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11290</v>
      </c>
      <c r="C850" s="109">
        <f>IF(COUNTIF($A$7:$A850, $A850)&gt;1, 0, IF($E850="", "", I850+J850+M850+N850+P850-R850))</f>
        <v>7289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11001</v>
      </c>
      <c r="L850" s="92">
        <f>IFERROR(VLOOKUP($E850, V一般接種!$A:$G, L$4, FALSE), 0)</f>
        <v>289</v>
      </c>
      <c r="M850" s="92">
        <f>IFERROR(VLOOKUP($E850, V一般接種!$A:$G, M$4, FALSE), 0)</f>
        <v>3</v>
      </c>
      <c r="N850" s="93">
        <f>IFERROR(VLOOKUP($E850, V一般接種!$A:$G, N$4, FALSE), 0)</f>
        <v>7286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11001</v>
      </c>
      <c r="L851" s="92">
        <f>IFERROR(VLOOKUP($E851, V一般接種!$A:$G, L$4, FALSE), 0)</f>
        <v>289</v>
      </c>
      <c r="M851" s="92">
        <f>IFERROR(VLOOKUP($E851, V一般接種!$A:$G, M$4, FALSE), 0)</f>
        <v>3</v>
      </c>
      <c r="N851" s="93">
        <f>IFERROR(VLOOKUP($E851, V一般接種!$A:$G, N$4, FALSE), 0)</f>
        <v>7286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11001</v>
      </c>
      <c r="L852" s="92">
        <f>IFERROR(VLOOKUP($E852, V一般接種!$A:$G, L$4, FALSE), 0)</f>
        <v>289</v>
      </c>
      <c r="M852" s="92">
        <f>IFERROR(VLOOKUP($E852, V一般接種!$A:$G, M$4, FALSE), 0)</f>
        <v>3</v>
      </c>
      <c r="N852" s="93">
        <f>IFERROR(VLOOKUP($E852, V一般接種!$A:$G, N$4, FALSE), 0)</f>
        <v>7286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10641</v>
      </c>
      <c r="C853" s="109">
        <f>IF(COUNTIF($A$7:$A853, $A853)&gt;1, 0, IF($E853="", "", I853+J853+M853+N853+P853-R853))</f>
        <v>4755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10155</v>
      </c>
      <c r="L853" s="92">
        <f>IFERROR(VLOOKUP($E853, V一般接種!$A:$G, L$4, FALSE), 0)</f>
        <v>486</v>
      </c>
      <c r="M853" s="92">
        <f>IFERROR(VLOOKUP($E853, V一般接種!$A:$G, M$4, FALSE), 0)</f>
        <v>2</v>
      </c>
      <c r="N853" s="93">
        <f>IFERROR(VLOOKUP($E853, V一般接種!$A:$G, N$4, FALSE), 0)</f>
        <v>4753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10155</v>
      </c>
      <c r="L854" s="92">
        <f>IFERROR(VLOOKUP($E854, V一般接種!$A:$G, L$4, FALSE), 0)</f>
        <v>486</v>
      </c>
      <c r="M854" s="92">
        <f>IFERROR(VLOOKUP($E854, V一般接種!$A:$G, M$4, FALSE), 0)</f>
        <v>2</v>
      </c>
      <c r="N854" s="93">
        <f>IFERROR(VLOOKUP($E854, V一般接種!$A:$G, N$4, FALSE), 0)</f>
        <v>4753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10155</v>
      </c>
      <c r="L855" s="92">
        <f>IFERROR(VLOOKUP($E855, V一般接種!$A:$G, L$4, FALSE), 0)</f>
        <v>486</v>
      </c>
      <c r="M855" s="92">
        <f>IFERROR(VLOOKUP($E855, V一般接種!$A:$G, M$4, FALSE), 0)</f>
        <v>2</v>
      </c>
      <c r="N855" s="93">
        <f>IFERROR(VLOOKUP($E855, V一般接種!$A:$G, N$4, FALSE), 0)</f>
        <v>4753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10190</v>
      </c>
      <c r="C856" s="109">
        <f>IF(COUNTIF($A$7:$A856, $A856)&gt;1, 0, IF($E856="", "", I856+J856+M856+N856+P856-R856))</f>
        <v>3150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9693</v>
      </c>
      <c r="L856" s="92">
        <f>IFERROR(VLOOKUP($E856, V一般接種!$A:$G, L$4, FALSE), 0)</f>
        <v>497</v>
      </c>
      <c r="M856" s="92">
        <f>IFERROR(VLOOKUP($E856, V一般接種!$A:$G, M$4, FALSE), 0)</f>
        <v>6</v>
      </c>
      <c r="N856" s="93">
        <f>IFERROR(VLOOKUP($E856, V一般接種!$A:$G, N$4, FALSE), 0)</f>
        <v>3144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9693</v>
      </c>
      <c r="L857" s="92">
        <f>IFERROR(VLOOKUP($E857, V一般接種!$A:$G, L$4, FALSE), 0)</f>
        <v>497</v>
      </c>
      <c r="M857" s="92">
        <f>IFERROR(VLOOKUP($E857, V一般接種!$A:$G, M$4, FALSE), 0)</f>
        <v>6</v>
      </c>
      <c r="N857" s="93">
        <f>IFERROR(VLOOKUP($E857, V一般接種!$A:$G, N$4, FALSE), 0)</f>
        <v>3144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9693</v>
      </c>
      <c r="L858" s="92">
        <f>IFERROR(VLOOKUP($E858, V一般接種!$A:$G, L$4, FALSE), 0)</f>
        <v>497</v>
      </c>
      <c r="M858" s="92">
        <f>IFERROR(VLOOKUP($E858, V一般接種!$A:$G, M$4, FALSE), 0)</f>
        <v>6</v>
      </c>
      <c r="N858" s="93">
        <f>IFERROR(VLOOKUP($E858, V一般接種!$A:$G, N$4, FALSE), 0)</f>
        <v>3144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12048</v>
      </c>
      <c r="C859" s="109">
        <f>IF(COUNTIF($A$7:$A859, $A859)&gt;1, 0, IF($E859="", "", I859+J859+M859+N859+P859-R859))</f>
        <v>5279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11167</v>
      </c>
      <c r="L859" s="92">
        <f>IFERROR(VLOOKUP($E859, V一般接種!$A:$G, L$4, FALSE), 0)</f>
        <v>881</v>
      </c>
      <c r="M859" s="92">
        <f>IFERROR(VLOOKUP($E859, V一般接種!$A:$G, M$4, FALSE), 0)</f>
        <v>3</v>
      </c>
      <c r="N859" s="93">
        <f>IFERROR(VLOOKUP($E859, V一般接種!$A:$G, N$4, FALSE), 0)</f>
        <v>5276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11167</v>
      </c>
      <c r="L860" s="92">
        <f>IFERROR(VLOOKUP($E860, V一般接種!$A:$G, L$4, FALSE), 0)</f>
        <v>881</v>
      </c>
      <c r="M860" s="92">
        <f>IFERROR(VLOOKUP($E860, V一般接種!$A:$G, M$4, FALSE), 0)</f>
        <v>3</v>
      </c>
      <c r="N860" s="93">
        <f>IFERROR(VLOOKUP($E860, V一般接種!$A:$G, N$4, FALSE), 0)</f>
        <v>5276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11167</v>
      </c>
      <c r="L861" s="92">
        <f>IFERROR(VLOOKUP($E861, V一般接種!$A:$G, L$4, FALSE), 0)</f>
        <v>881</v>
      </c>
      <c r="M861" s="92">
        <f>IFERROR(VLOOKUP($E861, V一般接種!$A:$G, M$4, FALSE), 0)</f>
        <v>3</v>
      </c>
      <c r="N861" s="93">
        <f>IFERROR(VLOOKUP($E861, V一般接種!$A:$G, N$4, FALSE), 0)</f>
        <v>5276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27490</v>
      </c>
      <c r="C862" s="109">
        <f>IF(COUNTIF($A$7:$A862, $A862)&gt;1, 0, IF($E862="", "", I862+J862+M862+N862+P862-R862))</f>
        <v>6118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26599</v>
      </c>
      <c r="L862" s="92">
        <f>IFERROR(VLOOKUP($E862, V一般接種!$A:$G, L$4, FALSE), 0)</f>
        <v>891</v>
      </c>
      <c r="M862" s="92">
        <f>IFERROR(VLOOKUP($E862, V一般接種!$A:$G, M$4, FALSE), 0)</f>
        <v>2</v>
      </c>
      <c r="N862" s="93">
        <f>IFERROR(VLOOKUP($E862, V一般接種!$A:$G, N$4, FALSE), 0)</f>
        <v>6116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26599</v>
      </c>
      <c r="L863" s="92">
        <f>IFERROR(VLOOKUP($E863, V一般接種!$A:$G, L$4, FALSE), 0)</f>
        <v>891</v>
      </c>
      <c r="M863" s="92">
        <f>IFERROR(VLOOKUP($E863, V一般接種!$A:$G, M$4, FALSE), 0)</f>
        <v>2</v>
      </c>
      <c r="N863" s="93">
        <f>IFERROR(VLOOKUP($E863, V一般接種!$A:$G, N$4, FALSE), 0)</f>
        <v>6116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26599</v>
      </c>
      <c r="L864" s="92">
        <f>IFERROR(VLOOKUP($E864, V一般接種!$A:$G, L$4, FALSE), 0)</f>
        <v>891</v>
      </c>
      <c r="M864" s="92">
        <f>IFERROR(VLOOKUP($E864, V一般接種!$A:$G, M$4, FALSE), 0)</f>
        <v>2</v>
      </c>
      <c r="N864" s="93">
        <f>IFERROR(VLOOKUP($E864, V一般接種!$A:$G, N$4, FALSE), 0)</f>
        <v>6116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9976</v>
      </c>
      <c r="C865" s="109">
        <f>IF(COUNTIF($A$7:$A865, $A865)&gt;1, 0, IF($E865="", "", I865+J865+M865+N865+P865-R865))</f>
        <v>2959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9649</v>
      </c>
      <c r="L865" s="92">
        <f>IFERROR(VLOOKUP($E865, V一般接種!$A:$G, L$4, FALSE), 0)</f>
        <v>327</v>
      </c>
      <c r="M865" s="92">
        <f>IFERROR(VLOOKUP($E865, V一般接種!$A:$G, M$4, FALSE), 0)</f>
        <v>0</v>
      </c>
      <c r="N865" s="93">
        <f>IFERROR(VLOOKUP($E865, V一般接種!$A:$G, N$4, FALSE), 0)</f>
        <v>2959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9649</v>
      </c>
      <c r="L866" s="92">
        <f>IFERROR(VLOOKUP($E866, V一般接種!$A:$G, L$4, FALSE), 0)</f>
        <v>327</v>
      </c>
      <c r="M866" s="92">
        <f>IFERROR(VLOOKUP($E866, V一般接種!$A:$G, M$4, FALSE), 0)</f>
        <v>0</v>
      </c>
      <c r="N866" s="93">
        <f>IFERROR(VLOOKUP($E866, V一般接種!$A:$G, N$4, FALSE), 0)</f>
        <v>2959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9649</v>
      </c>
      <c r="L867" s="92">
        <f>IFERROR(VLOOKUP($E867, V一般接種!$A:$G, L$4, FALSE), 0)</f>
        <v>327</v>
      </c>
      <c r="M867" s="92">
        <f>IFERROR(VLOOKUP($E867, V一般接種!$A:$G, M$4, FALSE), 0)</f>
        <v>0</v>
      </c>
      <c r="N867" s="93">
        <f>IFERROR(VLOOKUP($E867, V一般接種!$A:$G, N$4, FALSE), 0)</f>
        <v>2959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10863</v>
      </c>
      <c r="C868" s="109">
        <f>IF(COUNTIF($A$7:$A868, $A868)&gt;1, 0, IF($E868="", "", I868+J868+M868+N868+P868-R868))</f>
        <v>2237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10493</v>
      </c>
      <c r="L868" s="92">
        <f>IFERROR(VLOOKUP($E868, V一般接種!$A:$G, L$4, FALSE), 0)</f>
        <v>370</v>
      </c>
      <c r="M868" s="92">
        <f>IFERROR(VLOOKUP($E868, V一般接種!$A:$G, M$4, FALSE), 0)</f>
        <v>1</v>
      </c>
      <c r="N868" s="93">
        <f>IFERROR(VLOOKUP($E868, V一般接種!$A:$G, N$4, FALSE), 0)</f>
        <v>2236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10493</v>
      </c>
      <c r="L869" s="92">
        <f>IFERROR(VLOOKUP($E869, V一般接種!$A:$G, L$4, FALSE), 0)</f>
        <v>370</v>
      </c>
      <c r="M869" s="92">
        <f>IFERROR(VLOOKUP($E869, V一般接種!$A:$G, M$4, FALSE), 0)</f>
        <v>1</v>
      </c>
      <c r="N869" s="93">
        <f>IFERROR(VLOOKUP($E869, V一般接種!$A:$G, N$4, FALSE), 0)</f>
        <v>2236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10493</v>
      </c>
      <c r="L870" s="92">
        <f>IFERROR(VLOOKUP($E870, V一般接種!$A:$G, L$4, FALSE), 0)</f>
        <v>370</v>
      </c>
      <c r="M870" s="92">
        <f>IFERROR(VLOOKUP($E870, V一般接種!$A:$G, M$4, FALSE), 0)</f>
        <v>1</v>
      </c>
      <c r="N870" s="93">
        <f>IFERROR(VLOOKUP($E870, V一般接種!$A:$G, N$4, FALSE), 0)</f>
        <v>2236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10882</v>
      </c>
      <c r="C871" s="109">
        <f>IF(COUNTIF($A$7:$A871, $A871)&gt;1, 0, IF($E871="", "", I871+J871+M871+N871+P871-R871))</f>
        <v>3917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10426</v>
      </c>
      <c r="L871" s="92">
        <f>IFERROR(VLOOKUP($E871, V一般接種!$A:$G, L$4, FALSE), 0)</f>
        <v>456</v>
      </c>
      <c r="M871" s="92">
        <f>IFERROR(VLOOKUP($E871, V一般接種!$A:$G, M$4, FALSE), 0)</f>
        <v>18</v>
      </c>
      <c r="N871" s="93">
        <f>IFERROR(VLOOKUP($E871, V一般接種!$A:$G, N$4, FALSE), 0)</f>
        <v>3899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10426</v>
      </c>
      <c r="L872" s="92">
        <f>IFERROR(VLOOKUP($E872, V一般接種!$A:$G, L$4, FALSE), 0)</f>
        <v>456</v>
      </c>
      <c r="M872" s="92">
        <f>IFERROR(VLOOKUP($E872, V一般接種!$A:$G, M$4, FALSE), 0)</f>
        <v>18</v>
      </c>
      <c r="N872" s="93">
        <f>IFERROR(VLOOKUP($E872, V一般接種!$A:$G, N$4, FALSE), 0)</f>
        <v>3899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10426</v>
      </c>
      <c r="L873" s="92">
        <f>IFERROR(VLOOKUP($E873, V一般接種!$A:$G, L$4, FALSE), 0)</f>
        <v>456</v>
      </c>
      <c r="M873" s="92">
        <f>IFERROR(VLOOKUP($E873, V一般接種!$A:$G, M$4, FALSE), 0)</f>
        <v>18</v>
      </c>
      <c r="N873" s="93">
        <f>IFERROR(VLOOKUP($E873, V一般接種!$A:$G, N$4, FALSE), 0)</f>
        <v>3899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10248</v>
      </c>
      <c r="C874" s="109">
        <f>IF(COUNTIF($A$7:$A874, $A874)&gt;1, 0, IF($E874="", "", I874+J874+M874+N874+P874-R874))</f>
        <v>5765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9402</v>
      </c>
      <c r="L874" s="92">
        <f>IFERROR(VLOOKUP($E874, V一般接種!$A:$G, L$4, FALSE), 0)</f>
        <v>846</v>
      </c>
      <c r="M874" s="92">
        <f>IFERROR(VLOOKUP($E874, V一般接種!$A:$G, M$4, FALSE), 0)</f>
        <v>2</v>
      </c>
      <c r="N874" s="93">
        <f>IFERROR(VLOOKUP($E874, V一般接種!$A:$G, N$4, FALSE), 0)</f>
        <v>5763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9402</v>
      </c>
      <c r="L875" s="92">
        <f>IFERROR(VLOOKUP($E875, V一般接種!$A:$G, L$4, FALSE), 0)</f>
        <v>846</v>
      </c>
      <c r="M875" s="92">
        <f>IFERROR(VLOOKUP($E875, V一般接種!$A:$G, M$4, FALSE), 0)</f>
        <v>2</v>
      </c>
      <c r="N875" s="93">
        <f>IFERROR(VLOOKUP($E875, V一般接種!$A:$G, N$4, FALSE), 0)</f>
        <v>5763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9402</v>
      </c>
      <c r="L876" s="92">
        <f>IFERROR(VLOOKUP($E876, V一般接種!$A:$G, L$4, FALSE), 0)</f>
        <v>846</v>
      </c>
      <c r="M876" s="92">
        <f>IFERROR(VLOOKUP($E876, V一般接種!$A:$G, M$4, FALSE), 0)</f>
        <v>2</v>
      </c>
      <c r="N876" s="93">
        <f>IFERROR(VLOOKUP($E876, V一般接種!$A:$G, N$4, FALSE), 0)</f>
        <v>5763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9493</v>
      </c>
      <c r="C877" s="109">
        <f>IF(COUNTIF($A$7:$A877, $A877)&gt;1, 0, IF($E877="", "", I877+J877+M877+N877+P877-R877))</f>
        <v>6388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8845</v>
      </c>
      <c r="L877" s="92">
        <f>IFERROR(VLOOKUP($E877, V一般接種!$A:$G, L$4, FALSE), 0)</f>
        <v>648</v>
      </c>
      <c r="M877" s="92">
        <f>IFERROR(VLOOKUP($E877, V一般接種!$A:$G, M$4, FALSE), 0)</f>
        <v>4</v>
      </c>
      <c r="N877" s="93">
        <f>IFERROR(VLOOKUP($E877, V一般接種!$A:$G, N$4, FALSE), 0)</f>
        <v>6384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8845</v>
      </c>
      <c r="L878" s="92">
        <f>IFERROR(VLOOKUP($E878, V一般接種!$A:$G, L$4, FALSE), 0)</f>
        <v>648</v>
      </c>
      <c r="M878" s="92">
        <f>IFERROR(VLOOKUP($E878, V一般接種!$A:$G, M$4, FALSE), 0)</f>
        <v>4</v>
      </c>
      <c r="N878" s="93">
        <f>IFERROR(VLOOKUP($E878, V一般接種!$A:$G, N$4, FALSE), 0)</f>
        <v>6384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8845</v>
      </c>
      <c r="L879" s="92">
        <f>IFERROR(VLOOKUP($E879, V一般接種!$A:$G, L$4, FALSE), 0)</f>
        <v>648</v>
      </c>
      <c r="M879" s="92">
        <f>IFERROR(VLOOKUP($E879, V一般接種!$A:$G, M$4, FALSE), 0)</f>
        <v>4</v>
      </c>
      <c r="N879" s="93">
        <f>IFERROR(VLOOKUP($E879, V一般接種!$A:$G, N$4, FALSE), 0)</f>
        <v>6384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19057</v>
      </c>
      <c r="C880" s="109">
        <f>IF(COUNTIF($A$7:$A880, $A880)&gt;1, 0, IF($E880="", "", I880+J880+M880+N880+P880-R880))</f>
        <v>15783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17935</v>
      </c>
      <c r="L880" s="92">
        <f>IFERROR(VLOOKUP($E880, V一般接種!$A:$G, L$4, FALSE), 0)</f>
        <v>1122</v>
      </c>
      <c r="M880" s="92">
        <f>IFERROR(VLOOKUP($E880, V一般接種!$A:$G, M$4, FALSE), 0)</f>
        <v>1</v>
      </c>
      <c r="N880" s="93">
        <f>IFERROR(VLOOKUP($E880, V一般接種!$A:$G, N$4, FALSE), 0)</f>
        <v>15782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17935</v>
      </c>
      <c r="L881" s="92">
        <f>IFERROR(VLOOKUP($E881, V一般接種!$A:$G, L$4, FALSE), 0)</f>
        <v>1122</v>
      </c>
      <c r="M881" s="92">
        <f>IFERROR(VLOOKUP($E881, V一般接種!$A:$G, M$4, FALSE), 0)</f>
        <v>1</v>
      </c>
      <c r="N881" s="93">
        <f>IFERROR(VLOOKUP($E881, V一般接種!$A:$G, N$4, FALSE), 0)</f>
        <v>15782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17935</v>
      </c>
      <c r="L882" s="92">
        <f>IFERROR(VLOOKUP($E882, V一般接種!$A:$G, L$4, FALSE), 0)</f>
        <v>1122</v>
      </c>
      <c r="M882" s="92">
        <f>IFERROR(VLOOKUP($E882, V一般接種!$A:$G, M$4, FALSE), 0)</f>
        <v>1</v>
      </c>
      <c r="N882" s="93">
        <f>IFERROR(VLOOKUP($E882, V一般接種!$A:$G, N$4, FALSE), 0)</f>
        <v>15782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26007</v>
      </c>
      <c r="C883" s="109">
        <f>IF(COUNTIF($A$7:$A883, $A883)&gt;1, 0, IF($E883="", "", I883+J883+M883+N883+P883-R883))</f>
        <v>26996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24837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26991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24837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26991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24837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26991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66830</v>
      </c>
      <c r="C886" s="109">
        <f>IF(COUNTIF($A$7:$A886, $A886)&gt;1, 0, IF($E886="", "", I886+J886+M886+N886+P886-R886))</f>
        <v>95158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8508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10988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8508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10988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8508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10988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9417</v>
      </c>
      <c r="C889" s="109">
        <f>IF(COUNTIF($A$7:$A889, $A889)&gt;1, 0, IF($E889="", "", I889+J889+M889+N889+P889-R889))</f>
        <v>2746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8875</v>
      </c>
      <c r="L889" s="92">
        <f>IFERROR(VLOOKUP($E889, V一般接種!$A:$G, L$4, FALSE), 0)</f>
        <v>542</v>
      </c>
      <c r="M889" s="92">
        <f>IFERROR(VLOOKUP($E889, V一般接種!$A:$G, M$4, FALSE), 0)</f>
        <v>0</v>
      </c>
      <c r="N889" s="93">
        <f>IFERROR(VLOOKUP($E889, V一般接種!$A:$G, N$4, FALSE), 0)</f>
        <v>2746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8875</v>
      </c>
      <c r="L890" s="92">
        <f>IFERROR(VLOOKUP($E890, V一般接種!$A:$G, L$4, FALSE), 0)</f>
        <v>542</v>
      </c>
      <c r="M890" s="92">
        <f>IFERROR(VLOOKUP($E890, V一般接種!$A:$G, M$4, FALSE), 0)</f>
        <v>0</v>
      </c>
      <c r="N890" s="93">
        <f>IFERROR(VLOOKUP($E890, V一般接種!$A:$G, N$4, FALSE), 0)</f>
        <v>2746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8875</v>
      </c>
      <c r="L891" s="92">
        <f>IFERROR(VLOOKUP($E891, V一般接種!$A:$G, L$4, FALSE), 0)</f>
        <v>542</v>
      </c>
      <c r="M891" s="92">
        <f>IFERROR(VLOOKUP($E891, V一般接種!$A:$G, M$4, FALSE), 0)</f>
        <v>0</v>
      </c>
      <c r="N891" s="93">
        <f>IFERROR(VLOOKUP($E891, V一般接種!$A:$G, N$4, FALSE), 0)</f>
        <v>2746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12192</v>
      </c>
      <c r="C892" s="109">
        <f>IF(COUNTIF($A$7:$A892, $A892)&gt;1, 0, IF($E892="", "", I892+J892+M892+N892+P892-R892))</f>
        <v>7071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11129</v>
      </c>
      <c r="L892" s="92">
        <f>IFERROR(VLOOKUP($E892, V一般接種!$A:$G, L$4, FALSE), 0)</f>
        <v>1063</v>
      </c>
      <c r="M892" s="92">
        <f>IFERROR(VLOOKUP($E892, V一般接種!$A:$G, M$4, FALSE), 0)</f>
        <v>5</v>
      </c>
      <c r="N892" s="93">
        <f>IFERROR(VLOOKUP($E892, V一般接種!$A:$G, N$4, FALSE), 0)</f>
        <v>7066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11129</v>
      </c>
      <c r="L893" s="92">
        <f>IFERROR(VLOOKUP($E893, V一般接種!$A:$G, L$4, FALSE), 0)</f>
        <v>1063</v>
      </c>
      <c r="M893" s="92">
        <f>IFERROR(VLOOKUP($E893, V一般接種!$A:$G, M$4, FALSE), 0)</f>
        <v>5</v>
      </c>
      <c r="N893" s="93">
        <f>IFERROR(VLOOKUP($E893, V一般接種!$A:$G, N$4, FALSE), 0)</f>
        <v>7066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11129</v>
      </c>
      <c r="L894" s="92">
        <f>IFERROR(VLOOKUP($E894, V一般接種!$A:$G, L$4, FALSE), 0)</f>
        <v>1063</v>
      </c>
      <c r="M894" s="92">
        <f>IFERROR(VLOOKUP($E894, V一般接種!$A:$G, M$4, FALSE), 0)</f>
        <v>5</v>
      </c>
      <c r="N894" s="93">
        <f>IFERROR(VLOOKUP($E894, V一般接種!$A:$G, N$4, FALSE), 0)</f>
        <v>7066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7006</v>
      </c>
      <c r="C895" s="109">
        <f>IF(COUNTIF($A$7:$A895, $A895)&gt;1, 0, IF($E895="", "", I895+J895+M895+N895+P895-R895))</f>
        <v>7344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6094</v>
      </c>
      <c r="L895" s="92">
        <f>IFERROR(VLOOKUP($E895, V一般接種!$A:$G, L$4, FALSE), 0)</f>
        <v>912</v>
      </c>
      <c r="M895" s="92">
        <f>IFERROR(VLOOKUP($E895, V一般接種!$A:$G, M$4, FALSE), 0)</f>
        <v>5</v>
      </c>
      <c r="N895" s="93">
        <f>IFERROR(VLOOKUP($E895, V一般接種!$A:$G, N$4, FALSE), 0)</f>
        <v>7339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6094</v>
      </c>
      <c r="L896" s="92">
        <f>IFERROR(VLOOKUP($E896, V一般接種!$A:$G, L$4, FALSE), 0)</f>
        <v>912</v>
      </c>
      <c r="M896" s="92">
        <f>IFERROR(VLOOKUP($E896, V一般接種!$A:$G, M$4, FALSE), 0)</f>
        <v>5</v>
      </c>
      <c r="N896" s="93">
        <f>IFERROR(VLOOKUP($E896, V一般接種!$A:$G, N$4, FALSE), 0)</f>
        <v>7339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6094</v>
      </c>
      <c r="L897" s="92">
        <f>IFERROR(VLOOKUP($E897, V一般接種!$A:$G, L$4, FALSE), 0)</f>
        <v>912</v>
      </c>
      <c r="M897" s="92">
        <f>IFERROR(VLOOKUP($E897, V一般接種!$A:$G, M$4, FALSE), 0)</f>
        <v>5</v>
      </c>
      <c r="N897" s="93">
        <f>IFERROR(VLOOKUP($E897, V一般接種!$A:$G, N$4, FALSE), 0)</f>
        <v>7339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9440</v>
      </c>
      <c r="C898" s="109">
        <f>IF(COUNTIF($A$7:$A898, $A898)&gt;1, 0, IF($E898="", "", I898+J898+M898+N898+P898-R898))</f>
        <v>7187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8868</v>
      </c>
      <c r="L898" s="92">
        <f>IFERROR(VLOOKUP($E898, V一般接種!$A:$G, L$4, FALSE), 0)</f>
        <v>572</v>
      </c>
      <c r="M898" s="92">
        <f>IFERROR(VLOOKUP($E898, V一般接種!$A:$G, M$4, FALSE), 0)</f>
        <v>3</v>
      </c>
      <c r="N898" s="93">
        <f>IFERROR(VLOOKUP($E898, V一般接種!$A:$G, N$4, FALSE), 0)</f>
        <v>7184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8868</v>
      </c>
      <c r="L899" s="92">
        <f>IFERROR(VLOOKUP($E899, V一般接種!$A:$G, L$4, FALSE), 0)</f>
        <v>572</v>
      </c>
      <c r="M899" s="92">
        <f>IFERROR(VLOOKUP($E899, V一般接種!$A:$G, M$4, FALSE), 0)</f>
        <v>3</v>
      </c>
      <c r="N899" s="93">
        <f>IFERROR(VLOOKUP($E899, V一般接種!$A:$G, N$4, FALSE), 0)</f>
        <v>7184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8868</v>
      </c>
      <c r="L900" s="92">
        <f>IFERROR(VLOOKUP($E900, V一般接種!$A:$G, L$4, FALSE), 0)</f>
        <v>572</v>
      </c>
      <c r="M900" s="92">
        <f>IFERROR(VLOOKUP($E900, V一般接種!$A:$G, M$4, FALSE), 0)</f>
        <v>3</v>
      </c>
      <c r="N900" s="93">
        <f>IFERROR(VLOOKUP($E900, V一般接種!$A:$G, N$4, FALSE), 0)</f>
        <v>7184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18351</v>
      </c>
      <c r="C901" s="109">
        <f>IF(COUNTIF($A$7:$A901, $A901)&gt;1, 0, IF($E901="", "", I901+J901+M901+N901+P901-R901))</f>
        <v>15284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17034</v>
      </c>
      <c r="L901" s="92">
        <f>IFERROR(VLOOKUP($E901, V一般接種!$A:$G, L$4, FALSE), 0)</f>
        <v>1317</v>
      </c>
      <c r="M901" s="92">
        <f>IFERROR(VLOOKUP($E901, V一般接種!$A:$G, M$4, FALSE), 0)</f>
        <v>2</v>
      </c>
      <c r="N901" s="93">
        <f>IFERROR(VLOOKUP($E901, V一般接種!$A:$G, N$4, FALSE), 0)</f>
        <v>15282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17034</v>
      </c>
      <c r="L902" s="92">
        <f>IFERROR(VLOOKUP($E902, V一般接種!$A:$G, L$4, FALSE), 0)</f>
        <v>1317</v>
      </c>
      <c r="M902" s="92">
        <f>IFERROR(VLOOKUP($E902, V一般接種!$A:$G, M$4, FALSE), 0)</f>
        <v>2</v>
      </c>
      <c r="N902" s="93">
        <f>IFERROR(VLOOKUP($E902, V一般接種!$A:$G, N$4, FALSE), 0)</f>
        <v>15282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17034</v>
      </c>
      <c r="L903" s="92">
        <f>IFERROR(VLOOKUP($E903, V一般接種!$A:$G, L$4, FALSE), 0)</f>
        <v>1317</v>
      </c>
      <c r="M903" s="92">
        <f>IFERROR(VLOOKUP($E903, V一般接種!$A:$G, M$4, FALSE), 0)</f>
        <v>2</v>
      </c>
      <c r="N903" s="93">
        <f>IFERROR(VLOOKUP($E903, V一般接種!$A:$G, N$4, FALSE), 0)</f>
        <v>15282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25054</v>
      </c>
      <c r="C904" s="109">
        <f>IF(COUNTIF($A$7:$A904, $A904)&gt;1, 0, IF($E904="", "", I904+J904+M904+N904+P904-R904))</f>
        <v>23448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23629</v>
      </c>
      <c r="L904" s="92">
        <f>IFERROR(VLOOKUP($E904, V一般接種!$A:$G, L$4, FALSE), 0)</f>
        <v>1425</v>
      </c>
      <c r="M904" s="92">
        <f>IFERROR(VLOOKUP($E904, V一般接種!$A:$G, M$4, FALSE), 0)</f>
        <v>0</v>
      </c>
      <c r="N904" s="93">
        <f>IFERROR(VLOOKUP($E904, V一般接種!$A:$G, N$4, FALSE), 0)</f>
        <v>23448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23629</v>
      </c>
      <c r="L905" s="92">
        <f>IFERROR(VLOOKUP($E905, V一般接種!$A:$G, L$4, FALSE), 0)</f>
        <v>1425</v>
      </c>
      <c r="M905" s="92">
        <f>IFERROR(VLOOKUP($E905, V一般接種!$A:$G, M$4, FALSE), 0)</f>
        <v>0</v>
      </c>
      <c r="N905" s="93">
        <f>IFERROR(VLOOKUP($E905, V一般接種!$A:$G, N$4, FALSE), 0)</f>
        <v>23448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23629</v>
      </c>
      <c r="L906" s="92">
        <f>IFERROR(VLOOKUP($E906, V一般接種!$A:$G, L$4, FALSE), 0)</f>
        <v>1425</v>
      </c>
      <c r="M906" s="92">
        <f>IFERROR(VLOOKUP($E906, V一般接種!$A:$G, M$4, FALSE), 0)</f>
        <v>0</v>
      </c>
      <c r="N906" s="93">
        <f>IFERROR(VLOOKUP($E906, V一般接種!$A:$G, N$4, FALSE), 0)</f>
        <v>23448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9294</v>
      </c>
      <c r="C907" s="109">
        <f>IF(COUNTIF($A$7:$A907, $A907)&gt;1, 0, IF($E907="", "", I907+J907+M907+N907+P907-R907))</f>
        <v>9360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8515</v>
      </c>
      <c r="L907" s="92">
        <f>IFERROR(VLOOKUP($E907, V一般接種!$A:$G, L$4, FALSE), 0)</f>
        <v>779</v>
      </c>
      <c r="M907" s="92">
        <f>IFERROR(VLOOKUP($E907, V一般接種!$A:$G, M$4, FALSE), 0)</f>
        <v>0</v>
      </c>
      <c r="N907" s="93">
        <f>IFERROR(VLOOKUP($E907, V一般接種!$A:$G, N$4, FALSE), 0)</f>
        <v>9360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8515</v>
      </c>
      <c r="L908" s="92">
        <f>IFERROR(VLOOKUP($E908, V一般接種!$A:$G, L$4, FALSE), 0)</f>
        <v>779</v>
      </c>
      <c r="M908" s="92">
        <f>IFERROR(VLOOKUP($E908, V一般接種!$A:$G, M$4, FALSE), 0)</f>
        <v>0</v>
      </c>
      <c r="N908" s="93">
        <f>IFERROR(VLOOKUP($E908, V一般接種!$A:$G, N$4, FALSE), 0)</f>
        <v>9360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8515</v>
      </c>
      <c r="L909" s="92">
        <f>IFERROR(VLOOKUP($E909, V一般接種!$A:$G, L$4, FALSE), 0)</f>
        <v>779</v>
      </c>
      <c r="M909" s="92">
        <f>IFERROR(VLOOKUP($E909, V一般接種!$A:$G, M$4, FALSE), 0)</f>
        <v>0</v>
      </c>
      <c r="N909" s="93">
        <f>IFERROR(VLOOKUP($E909, V一般接種!$A:$G, N$4, FALSE), 0)</f>
        <v>9360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11542</v>
      </c>
      <c r="C910" s="109">
        <f>IF(COUNTIF($A$7:$A910, $A910)&gt;1, 0, IF($E910="", "", I910+J910+M910+N910+P910-R910))</f>
        <v>9290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10639</v>
      </c>
      <c r="L910" s="92">
        <f>IFERROR(VLOOKUP($E910, V一般接種!$A:$G, L$4, FALSE), 0)</f>
        <v>903</v>
      </c>
      <c r="M910" s="92">
        <f>IFERROR(VLOOKUP($E910, V一般接種!$A:$G, M$4, FALSE), 0)</f>
        <v>10</v>
      </c>
      <c r="N910" s="93">
        <f>IFERROR(VLOOKUP($E910, V一般接種!$A:$G, N$4, FALSE), 0)</f>
        <v>9280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10639</v>
      </c>
      <c r="L911" s="92">
        <f>IFERROR(VLOOKUP($E911, V一般接種!$A:$G, L$4, FALSE), 0)</f>
        <v>903</v>
      </c>
      <c r="M911" s="92">
        <f>IFERROR(VLOOKUP($E911, V一般接種!$A:$G, M$4, FALSE), 0)</f>
        <v>10</v>
      </c>
      <c r="N911" s="93">
        <f>IFERROR(VLOOKUP($E911, V一般接種!$A:$G, N$4, FALSE), 0)</f>
        <v>9280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10639</v>
      </c>
      <c r="L912" s="92">
        <f>IFERROR(VLOOKUP($E912, V一般接種!$A:$G, L$4, FALSE), 0)</f>
        <v>903</v>
      </c>
      <c r="M912" s="92">
        <f>IFERROR(VLOOKUP($E912, V一般接種!$A:$G, M$4, FALSE), 0)</f>
        <v>10</v>
      </c>
      <c r="N912" s="93">
        <f>IFERROR(VLOOKUP($E912, V一般接種!$A:$G, N$4, FALSE), 0)</f>
        <v>9280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9580</v>
      </c>
      <c r="C913" s="109">
        <f>IF(COUNTIF($A$7:$A913, $A913)&gt;1, 0, IF($E913="", "", I913+J913+M913+N913+P913-R913))</f>
        <v>10091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8862</v>
      </c>
      <c r="L913" s="92">
        <f>IFERROR(VLOOKUP($E913, V一般接種!$A:$G, L$4, FALSE), 0)</f>
        <v>718</v>
      </c>
      <c r="M913" s="92">
        <f>IFERROR(VLOOKUP($E913, V一般接種!$A:$G, M$4, FALSE), 0)</f>
        <v>6</v>
      </c>
      <c r="N913" s="93">
        <f>IFERROR(VLOOKUP($E913, V一般接種!$A:$G, N$4, FALSE), 0)</f>
        <v>10085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8862</v>
      </c>
      <c r="L914" s="92">
        <f>IFERROR(VLOOKUP($E914, V一般接種!$A:$G, L$4, FALSE), 0)</f>
        <v>718</v>
      </c>
      <c r="M914" s="92">
        <f>IFERROR(VLOOKUP($E914, V一般接種!$A:$G, M$4, FALSE), 0)</f>
        <v>6</v>
      </c>
      <c r="N914" s="93">
        <f>IFERROR(VLOOKUP($E914, V一般接種!$A:$G, N$4, FALSE), 0)</f>
        <v>10085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8862</v>
      </c>
      <c r="L915" s="92">
        <f>IFERROR(VLOOKUP($E915, V一般接種!$A:$G, L$4, FALSE), 0)</f>
        <v>718</v>
      </c>
      <c r="M915" s="92">
        <f>IFERROR(VLOOKUP($E915, V一般接種!$A:$G, M$4, FALSE), 0)</f>
        <v>6</v>
      </c>
      <c r="N915" s="93">
        <f>IFERROR(VLOOKUP($E915, V一般接種!$A:$G, N$4, FALSE), 0)</f>
        <v>10085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9205</v>
      </c>
      <c r="C916" s="109">
        <f>IF(COUNTIF($A$7:$A916, $A916)&gt;1, 0, IF($E916="", "", I916+J916+M916+N916+P916-R916))</f>
        <v>9211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8367</v>
      </c>
      <c r="L916" s="92">
        <f>IFERROR(VLOOKUP($E916, V一般接種!$A:$G, L$4, FALSE), 0)</f>
        <v>838</v>
      </c>
      <c r="M916" s="92">
        <f>IFERROR(VLOOKUP($E916, V一般接種!$A:$G, M$4, FALSE), 0)</f>
        <v>2</v>
      </c>
      <c r="N916" s="93">
        <f>IFERROR(VLOOKUP($E916, V一般接種!$A:$G, N$4, FALSE), 0)</f>
        <v>9209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8367</v>
      </c>
      <c r="L917" s="92">
        <f>IFERROR(VLOOKUP($E917, V一般接種!$A:$G, L$4, FALSE), 0)</f>
        <v>838</v>
      </c>
      <c r="M917" s="92">
        <f>IFERROR(VLOOKUP($E917, V一般接種!$A:$G, M$4, FALSE), 0)</f>
        <v>2</v>
      </c>
      <c r="N917" s="93">
        <f>IFERROR(VLOOKUP($E917, V一般接種!$A:$G, N$4, FALSE), 0)</f>
        <v>9209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8367</v>
      </c>
      <c r="L918" s="92">
        <f>IFERROR(VLOOKUP($E918, V一般接種!$A:$G, L$4, FALSE), 0)</f>
        <v>838</v>
      </c>
      <c r="M918" s="92">
        <f>IFERROR(VLOOKUP($E918, V一般接種!$A:$G, M$4, FALSE), 0)</f>
        <v>2</v>
      </c>
      <c r="N918" s="93">
        <f>IFERROR(VLOOKUP($E918, V一般接種!$A:$G, N$4, FALSE), 0)</f>
        <v>9209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8699</v>
      </c>
      <c r="C919" s="109">
        <f>IF(COUNTIF($A$7:$A919, $A919)&gt;1, 0, IF($E919="", "", I919+J919+M919+N919+P919-R919))</f>
        <v>9980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7982</v>
      </c>
      <c r="L919" s="92">
        <f>IFERROR(VLOOKUP($E919, V一般接種!$A:$G, L$4, FALSE), 0)</f>
        <v>717</v>
      </c>
      <c r="M919" s="92">
        <f>IFERROR(VLOOKUP($E919, V一般接種!$A:$G, M$4, FALSE), 0)</f>
        <v>14</v>
      </c>
      <c r="N919" s="93">
        <f>IFERROR(VLOOKUP($E919, V一般接種!$A:$G, N$4, FALSE), 0)</f>
        <v>9966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7982</v>
      </c>
      <c r="L920" s="92">
        <f>IFERROR(VLOOKUP($E920, V一般接種!$A:$G, L$4, FALSE), 0)</f>
        <v>717</v>
      </c>
      <c r="M920" s="92">
        <f>IFERROR(VLOOKUP($E920, V一般接種!$A:$G, M$4, FALSE), 0)</f>
        <v>14</v>
      </c>
      <c r="N920" s="93">
        <f>IFERROR(VLOOKUP($E920, V一般接種!$A:$G, N$4, FALSE), 0)</f>
        <v>9966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7982</v>
      </c>
      <c r="L921" s="92">
        <f>IFERROR(VLOOKUP($E921, V一般接種!$A:$G, L$4, FALSE), 0)</f>
        <v>717</v>
      </c>
      <c r="M921" s="92">
        <f>IFERROR(VLOOKUP($E921, V一般接種!$A:$G, M$4, FALSE), 0)</f>
        <v>14</v>
      </c>
      <c r="N921" s="93">
        <f>IFERROR(VLOOKUP($E921, V一般接種!$A:$G, N$4, FALSE), 0)</f>
        <v>9966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4259</v>
      </c>
      <c r="C922" s="109">
        <f>IF(COUNTIF($A$7:$A922, $A922)&gt;1, 0, IF($E922="", "", I922+J922+M922+N922+P922-R922))</f>
        <v>2719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3494</v>
      </c>
      <c r="L922" s="92">
        <f>IFERROR(VLOOKUP($E922, V一般接種!$A:$G, L$4, FALSE), 0)</f>
        <v>765</v>
      </c>
      <c r="M922" s="92">
        <f>IFERROR(VLOOKUP($E922, V一般接種!$A:$G, M$4, FALSE), 0)</f>
        <v>1</v>
      </c>
      <c r="N922" s="93">
        <f>IFERROR(VLOOKUP($E922, V一般接種!$A:$G, N$4, FALSE), 0)</f>
        <v>2718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3494</v>
      </c>
      <c r="L923" s="92">
        <f>IFERROR(VLOOKUP($E923, V一般接種!$A:$G, L$4, FALSE), 0)</f>
        <v>765</v>
      </c>
      <c r="M923" s="92">
        <f>IFERROR(VLOOKUP($E923, V一般接種!$A:$G, M$4, FALSE), 0)</f>
        <v>1</v>
      </c>
      <c r="N923" s="93">
        <f>IFERROR(VLOOKUP($E923, V一般接種!$A:$G, N$4, FALSE), 0)</f>
        <v>2718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3494</v>
      </c>
      <c r="L924" s="92">
        <f>IFERROR(VLOOKUP($E924, V一般接種!$A:$G, L$4, FALSE), 0)</f>
        <v>765</v>
      </c>
      <c r="M924" s="92">
        <f>IFERROR(VLOOKUP($E924, V一般接種!$A:$G, M$4, FALSE), 0)</f>
        <v>1</v>
      </c>
      <c r="N924" s="93">
        <f>IFERROR(VLOOKUP($E924, V一般接種!$A:$G, N$4, FALSE), 0)</f>
        <v>2718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17824</v>
      </c>
      <c r="C925" s="109">
        <f>IF(COUNTIF($A$7:$A925, $A925)&gt;1, 0, IF($E925="", "", I925+J925+M925+N925+P925-R925))</f>
        <v>24873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16153</v>
      </c>
      <c r="L925" s="92">
        <f>IFERROR(VLOOKUP($E925, V一般接種!$A:$G, L$4, FALSE), 0)</f>
        <v>1671</v>
      </c>
      <c r="M925" s="92">
        <f>IFERROR(VLOOKUP($E925, V一般接種!$A:$G, M$4, FALSE), 0)</f>
        <v>2</v>
      </c>
      <c r="N925" s="93">
        <f>IFERROR(VLOOKUP($E925, V一般接種!$A:$G, N$4, FALSE), 0)</f>
        <v>24871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16153</v>
      </c>
      <c r="L926" s="92">
        <f>IFERROR(VLOOKUP($E926, V一般接種!$A:$G, L$4, FALSE), 0)</f>
        <v>1671</v>
      </c>
      <c r="M926" s="92">
        <f>IFERROR(VLOOKUP($E926, V一般接種!$A:$G, M$4, FALSE), 0)</f>
        <v>2</v>
      </c>
      <c r="N926" s="93">
        <f>IFERROR(VLOOKUP($E926, V一般接種!$A:$G, N$4, FALSE), 0)</f>
        <v>24871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16153</v>
      </c>
      <c r="L927" s="92">
        <f>IFERROR(VLOOKUP($E927, V一般接種!$A:$G, L$4, FALSE), 0)</f>
        <v>1671</v>
      </c>
      <c r="M927" s="92">
        <f>IFERROR(VLOOKUP($E927, V一般接種!$A:$G, M$4, FALSE), 0)</f>
        <v>2</v>
      </c>
      <c r="N927" s="93">
        <f>IFERROR(VLOOKUP($E927, V一般接種!$A:$G, N$4, FALSE), 0)</f>
        <v>24871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7372</v>
      </c>
      <c r="C928" s="109">
        <f>IF(COUNTIF($A$7:$A928, $A928)&gt;1, 0, IF($E928="", "", I928+J928+M928+N928+P928-R928))</f>
        <v>8590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6312</v>
      </c>
      <c r="L928" s="92">
        <f>IFERROR(VLOOKUP($E928, V一般接種!$A:$G, L$4, FALSE), 0)</f>
        <v>1060</v>
      </c>
      <c r="M928" s="92">
        <f>IFERROR(VLOOKUP($E928, V一般接種!$A:$G, M$4, FALSE), 0)</f>
        <v>0</v>
      </c>
      <c r="N928" s="93">
        <f>IFERROR(VLOOKUP($E928, V一般接種!$A:$G, N$4, FALSE), 0)</f>
        <v>8590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6312</v>
      </c>
      <c r="L929" s="92">
        <f>IFERROR(VLOOKUP($E929, V一般接種!$A:$G, L$4, FALSE), 0)</f>
        <v>1060</v>
      </c>
      <c r="M929" s="92">
        <f>IFERROR(VLOOKUP($E929, V一般接種!$A:$G, M$4, FALSE), 0)</f>
        <v>0</v>
      </c>
      <c r="N929" s="93">
        <f>IFERROR(VLOOKUP($E929, V一般接種!$A:$G, N$4, FALSE), 0)</f>
        <v>8590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6312</v>
      </c>
      <c r="L930" s="92">
        <f>IFERROR(VLOOKUP($E930, V一般接種!$A:$G, L$4, FALSE), 0)</f>
        <v>1060</v>
      </c>
      <c r="M930" s="92">
        <f>IFERROR(VLOOKUP($E930, V一般接種!$A:$G, M$4, FALSE), 0)</f>
        <v>0</v>
      </c>
      <c r="N930" s="93">
        <f>IFERROR(VLOOKUP($E930, V一般接種!$A:$G, N$4, FALSE), 0)</f>
        <v>8590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7822</v>
      </c>
      <c r="C931" s="109">
        <f>IF(COUNTIF($A$7:$A931, $A931)&gt;1, 0, IF($E931="", "", I931+J931+M931+N931+P931-R931))</f>
        <v>9934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7106</v>
      </c>
      <c r="L931" s="92">
        <f>IFERROR(VLOOKUP($E931, V一般接種!$A:$G, L$4, FALSE), 0)</f>
        <v>716</v>
      </c>
      <c r="M931" s="92">
        <f>IFERROR(VLOOKUP($E931, V一般接種!$A:$G, M$4, FALSE), 0)</f>
        <v>0</v>
      </c>
      <c r="N931" s="93">
        <f>IFERROR(VLOOKUP($E931, V一般接種!$A:$G, N$4, FALSE), 0)</f>
        <v>9934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7106</v>
      </c>
      <c r="L932" s="92">
        <f>IFERROR(VLOOKUP($E932, V一般接種!$A:$G, L$4, FALSE), 0)</f>
        <v>716</v>
      </c>
      <c r="M932" s="92">
        <f>IFERROR(VLOOKUP($E932, V一般接種!$A:$G, M$4, FALSE), 0)</f>
        <v>0</v>
      </c>
      <c r="N932" s="93">
        <f>IFERROR(VLOOKUP($E932, V一般接種!$A:$G, N$4, FALSE), 0)</f>
        <v>9934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7106</v>
      </c>
      <c r="L933" s="92">
        <f>IFERROR(VLOOKUP($E933, V一般接種!$A:$G, L$4, FALSE), 0)</f>
        <v>716</v>
      </c>
      <c r="M933" s="92">
        <f>IFERROR(VLOOKUP($E933, V一般接種!$A:$G, M$4, FALSE), 0)</f>
        <v>0</v>
      </c>
      <c r="N933" s="93">
        <f>IFERROR(VLOOKUP($E933, V一般接種!$A:$G, N$4, FALSE), 0)</f>
        <v>9934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9076</v>
      </c>
      <c r="C934" s="109">
        <f>IF(COUNTIF($A$7:$A934, $A934)&gt;1, 0, IF($E934="", "", I934+J934+M934+N934+P934-R934))</f>
        <v>10255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8031</v>
      </c>
      <c r="L934" s="92">
        <f>IFERROR(VLOOKUP($E934, V一般接種!$A:$G, L$4, FALSE), 0)</f>
        <v>1045</v>
      </c>
      <c r="M934" s="92">
        <f>IFERROR(VLOOKUP($E934, V一般接種!$A:$G, M$4, FALSE), 0)</f>
        <v>6</v>
      </c>
      <c r="N934" s="93">
        <f>IFERROR(VLOOKUP($E934, V一般接種!$A:$G, N$4, FALSE), 0)</f>
        <v>10249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8031</v>
      </c>
      <c r="L935" s="92">
        <f>IFERROR(VLOOKUP($E935, V一般接種!$A:$G, L$4, FALSE), 0)</f>
        <v>1045</v>
      </c>
      <c r="M935" s="92">
        <f>IFERROR(VLOOKUP($E935, V一般接種!$A:$G, M$4, FALSE), 0)</f>
        <v>6</v>
      </c>
      <c r="N935" s="93">
        <f>IFERROR(VLOOKUP($E935, V一般接種!$A:$G, N$4, FALSE), 0)</f>
        <v>10249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8031</v>
      </c>
      <c r="L936" s="92">
        <f>IFERROR(VLOOKUP($E936, V一般接種!$A:$G, L$4, FALSE), 0)</f>
        <v>1045</v>
      </c>
      <c r="M936" s="92">
        <f>IFERROR(VLOOKUP($E936, V一般接種!$A:$G, M$4, FALSE), 0)</f>
        <v>6</v>
      </c>
      <c r="N936" s="93">
        <f>IFERROR(VLOOKUP($E936, V一般接種!$A:$G, N$4, FALSE), 0)</f>
        <v>10249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8860</v>
      </c>
      <c r="C937" s="109">
        <f>IF(COUNTIF($A$7:$A937, $A937)&gt;1, 0, IF($E937="", "", I937+J937+M937+N937+P937-R937))</f>
        <v>8946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7756</v>
      </c>
      <c r="L937" s="92">
        <f>IFERROR(VLOOKUP($E937, V一般接種!$A:$G, L$4, FALSE), 0)</f>
        <v>1104</v>
      </c>
      <c r="M937" s="92">
        <f>IFERROR(VLOOKUP($E937, V一般接種!$A:$G, M$4, FALSE), 0)</f>
        <v>1</v>
      </c>
      <c r="N937" s="93">
        <f>IFERROR(VLOOKUP($E937, V一般接種!$A:$G, N$4, FALSE), 0)</f>
        <v>8945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7756</v>
      </c>
      <c r="L938" s="92">
        <f>IFERROR(VLOOKUP($E938, V一般接種!$A:$G, L$4, FALSE), 0)</f>
        <v>1104</v>
      </c>
      <c r="M938" s="92">
        <f>IFERROR(VLOOKUP($E938, V一般接種!$A:$G, M$4, FALSE), 0)</f>
        <v>1</v>
      </c>
      <c r="N938" s="93">
        <f>IFERROR(VLOOKUP($E938, V一般接種!$A:$G, N$4, FALSE), 0)</f>
        <v>8945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7756</v>
      </c>
      <c r="L939" s="92">
        <f>IFERROR(VLOOKUP($E939, V一般接種!$A:$G, L$4, FALSE), 0)</f>
        <v>1104</v>
      </c>
      <c r="M939" s="92">
        <f>IFERROR(VLOOKUP($E939, V一般接種!$A:$G, M$4, FALSE), 0)</f>
        <v>1</v>
      </c>
      <c r="N939" s="93">
        <f>IFERROR(VLOOKUP($E939, V一般接種!$A:$G, N$4, FALSE), 0)</f>
        <v>8945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8288</v>
      </c>
      <c r="C940" s="109">
        <f>IF(COUNTIF($A$7:$A940, $A940)&gt;1, 0, IF($E940="", "", I940+J940+M940+N940+P940-R940))</f>
        <v>8445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7535</v>
      </c>
      <c r="L940" s="92">
        <f>IFERROR(VLOOKUP($E940, V一般接種!$A:$G, L$4, FALSE), 0)</f>
        <v>753</v>
      </c>
      <c r="M940" s="92">
        <f>IFERROR(VLOOKUP($E940, V一般接種!$A:$G, M$4, FALSE), 0)</f>
        <v>5</v>
      </c>
      <c r="N940" s="93">
        <f>IFERROR(VLOOKUP($E940, V一般接種!$A:$G, N$4, FALSE), 0)</f>
        <v>8440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7535</v>
      </c>
      <c r="L941" s="92">
        <f>IFERROR(VLOOKUP($E941, V一般接種!$A:$G, L$4, FALSE), 0)</f>
        <v>753</v>
      </c>
      <c r="M941" s="92">
        <f>IFERROR(VLOOKUP($E941, V一般接種!$A:$G, M$4, FALSE), 0)</f>
        <v>5</v>
      </c>
      <c r="N941" s="93">
        <f>IFERROR(VLOOKUP($E941, V一般接種!$A:$G, N$4, FALSE), 0)</f>
        <v>8440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7535</v>
      </c>
      <c r="L942" s="92">
        <f>IFERROR(VLOOKUP($E942, V一般接種!$A:$G, L$4, FALSE), 0)</f>
        <v>753</v>
      </c>
      <c r="M942" s="92">
        <f>IFERROR(VLOOKUP($E942, V一般接種!$A:$G, M$4, FALSE), 0)</f>
        <v>5</v>
      </c>
      <c r="N942" s="93">
        <f>IFERROR(VLOOKUP($E942, V一般接種!$A:$G, N$4, FALSE), 0)</f>
        <v>8440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15117</v>
      </c>
      <c r="C943" s="109">
        <f>IF(COUNTIF($A$7:$A943, $A943)&gt;1, 0, IF($E943="", "", I943+J943+M943+N943+P943-R943))</f>
        <v>18368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13530</v>
      </c>
      <c r="L943" s="92">
        <f>IFERROR(VLOOKUP($E943, V一般接種!$A:$G, L$4, FALSE), 0)</f>
        <v>1587</v>
      </c>
      <c r="M943" s="92">
        <f>IFERROR(VLOOKUP($E943, V一般接種!$A:$G, M$4, FALSE), 0)</f>
        <v>0</v>
      </c>
      <c r="N943" s="93">
        <f>IFERROR(VLOOKUP($E943, V一般接種!$A:$G, N$4, FALSE), 0)</f>
        <v>18368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13530</v>
      </c>
      <c r="L944" s="92">
        <f>IFERROR(VLOOKUP($E944, V一般接種!$A:$G, L$4, FALSE), 0)</f>
        <v>1587</v>
      </c>
      <c r="M944" s="92">
        <f>IFERROR(VLOOKUP($E944, V一般接種!$A:$G, M$4, FALSE), 0)</f>
        <v>0</v>
      </c>
      <c r="N944" s="93">
        <f>IFERROR(VLOOKUP($E944, V一般接種!$A:$G, N$4, FALSE), 0)</f>
        <v>18368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13530</v>
      </c>
      <c r="L945" s="92">
        <f>IFERROR(VLOOKUP($E945, V一般接種!$A:$G, L$4, FALSE), 0)</f>
        <v>1587</v>
      </c>
      <c r="M945" s="92">
        <f>IFERROR(VLOOKUP($E945, V一般接種!$A:$G, M$4, FALSE), 0)</f>
        <v>0</v>
      </c>
      <c r="N945" s="93">
        <f>IFERROR(VLOOKUP($E945, V一般接種!$A:$G, N$4, FALSE), 0)</f>
        <v>18368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19928</v>
      </c>
      <c r="C946" s="109">
        <f>IF(COUNTIF($A$7:$A946, $A946)&gt;1, 0, IF($E946="", "", I946+J946+M946+N946+P946-R946))</f>
        <v>24251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18580</v>
      </c>
      <c r="L946" s="92">
        <f>IFERROR(VLOOKUP($E946, V一般接種!$A:$G, L$4, FALSE), 0)</f>
        <v>1348</v>
      </c>
      <c r="M946" s="92">
        <f>IFERROR(VLOOKUP($E946, V一般接種!$A:$G, M$4, FALSE), 0)</f>
        <v>3</v>
      </c>
      <c r="N946" s="93">
        <f>IFERROR(VLOOKUP($E946, V一般接種!$A:$G, N$4, FALSE), 0)</f>
        <v>24248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18580</v>
      </c>
      <c r="L947" s="92">
        <f>IFERROR(VLOOKUP($E947, V一般接種!$A:$G, L$4, FALSE), 0)</f>
        <v>1348</v>
      </c>
      <c r="M947" s="92">
        <f>IFERROR(VLOOKUP($E947, V一般接種!$A:$G, M$4, FALSE), 0)</f>
        <v>3</v>
      </c>
      <c r="N947" s="93">
        <f>IFERROR(VLOOKUP($E947, V一般接種!$A:$G, N$4, FALSE), 0)</f>
        <v>24248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18580</v>
      </c>
      <c r="L948" s="92">
        <f>IFERROR(VLOOKUP($E948, V一般接種!$A:$G, L$4, FALSE), 0)</f>
        <v>1348</v>
      </c>
      <c r="M948" s="92">
        <f>IFERROR(VLOOKUP($E948, V一般接種!$A:$G, M$4, FALSE), 0)</f>
        <v>3</v>
      </c>
      <c r="N948" s="93">
        <f>IFERROR(VLOOKUP($E948, V一般接種!$A:$G, N$4, FALSE), 0)</f>
        <v>24248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63507</v>
      </c>
      <c r="C949" s="109">
        <f>IF(COUNTIF($A$7:$A949, $A949)&gt;1, 0, IF($E949="", "", I949+J949+M949+N949+P949-R949))</f>
        <v>96003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7074</v>
      </c>
      <c r="L949" s="92">
        <f>IFERROR(VLOOKUP($E949, V一般接種!$A:$G, L$4, FALSE), 0)</f>
        <v>1451</v>
      </c>
      <c r="M949" s="92">
        <f>IFERROR(VLOOKUP($E949, V一般接種!$A:$G, M$4, FALSE), 0)</f>
        <v>1</v>
      </c>
      <c r="N949" s="93">
        <f>IFERROR(VLOOKUP($E949, V一般接種!$A:$G, N$4, FALSE), 0)</f>
        <v>8428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7074</v>
      </c>
      <c r="L950" s="92">
        <f>IFERROR(VLOOKUP($E950, V一般接種!$A:$G, L$4, FALSE), 0)</f>
        <v>1451</v>
      </c>
      <c r="M950" s="92">
        <f>IFERROR(VLOOKUP($E950, V一般接種!$A:$G, M$4, FALSE), 0)</f>
        <v>1</v>
      </c>
      <c r="N950" s="93">
        <f>IFERROR(VLOOKUP($E950, V一般接種!$A:$G, N$4, FALSE), 0)</f>
        <v>8428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7074</v>
      </c>
      <c r="L951" s="92">
        <f>IFERROR(VLOOKUP($E951, V一般接種!$A:$G, L$4, FALSE), 0)</f>
        <v>1451</v>
      </c>
      <c r="M951" s="92">
        <f>IFERROR(VLOOKUP($E951, V一般接種!$A:$G, M$4, FALSE), 0)</f>
        <v>1</v>
      </c>
      <c r="N951" s="93">
        <f>IFERROR(VLOOKUP($E951, V一般接種!$A:$G, N$4, FALSE), 0)</f>
        <v>8428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7443</v>
      </c>
      <c r="C952" s="109">
        <f>IF(COUNTIF($A$7:$A952, $A952)&gt;1, 0, IF($E952="", "", I952+J952+M952+N952+P952-R952))</f>
        <v>9109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6712</v>
      </c>
      <c r="L952" s="92">
        <f>IFERROR(VLOOKUP($E952, V一般接種!$A:$G, L$4, FALSE), 0)</f>
        <v>731</v>
      </c>
      <c r="M952" s="92">
        <f>IFERROR(VLOOKUP($E952, V一般接種!$A:$G, M$4, FALSE), 0)</f>
        <v>1</v>
      </c>
      <c r="N952" s="93">
        <f>IFERROR(VLOOKUP($E952, V一般接種!$A:$G, N$4, FALSE), 0)</f>
        <v>9108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6712</v>
      </c>
      <c r="L953" s="92">
        <f>IFERROR(VLOOKUP($E953, V一般接種!$A:$G, L$4, FALSE), 0)</f>
        <v>731</v>
      </c>
      <c r="M953" s="92">
        <f>IFERROR(VLOOKUP($E953, V一般接種!$A:$G, M$4, FALSE), 0)</f>
        <v>1</v>
      </c>
      <c r="N953" s="93">
        <f>IFERROR(VLOOKUP($E953, V一般接種!$A:$G, N$4, FALSE), 0)</f>
        <v>9108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6712</v>
      </c>
      <c r="L954" s="92">
        <f>IFERROR(VLOOKUP($E954, V一般接種!$A:$G, L$4, FALSE), 0)</f>
        <v>731</v>
      </c>
      <c r="M954" s="92">
        <f>IFERROR(VLOOKUP($E954, V一般接種!$A:$G, M$4, FALSE), 0)</f>
        <v>1</v>
      </c>
      <c r="N954" s="93">
        <f>IFERROR(VLOOKUP($E954, V一般接種!$A:$G, N$4, FALSE), 0)</f>
        <v>9108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8448</v>
      </c>
      <c r="C955" s="109">
        <f>IF(COUNTIF($A$7:$A955, $A955)&gt;1, 0, IF($E955="", "", I955+J955+M955+N955+P955-R955))</f>
        <v>12195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7612</v>
      </c>
      <c r="L955" s="92">
        <f>IFERROR(VLOOKUP($E955, V一般接種!$A:$G, L$4, FALSE), 0)</f>
        <v>836</v>
      </c>
      <c r="M955" s="92">
        <f>IFERROR(VLOOKUP($E955, V一般接種!$A:$G, M$4, FALSE), 0)</f>
        <v>11</v>
      </c>
      <c r="N955" s="93">
        <f>IFERROR(VLOOKUP($E955, V一般接種!$A:$G, N$4, FALSE), 0)</f>
        <v>12184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7612</v>
      </c>
      <c r="L956" s="92">
        <f>IFERROR(VLOOKUP($E956, V一般接種!$A:$G, L$4, FALSE), 0)</f>
        <v>836</v>
      </c>
      <c r="M956" s="92">
        <f>IFERROR(VLOOKUP($E956, V一般接種!$A:$G, M$4, FALSE), 0)</f>
        <v>11</v>
      </c>
      <c r="N956" s="93">
        <f>IFERROR(VLOOKUP($E956, V一般接種!$A:$G, N$4, FALSE), 0)</f>
        <v>12184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7612</v>
      </c>
      <c r="L957" s="92">
        <f>IFERROR(VLOOKUP($E957, V一般接種!$A:$G, L$4, FALSE), 0)</f>
        <v>836</v>
      </c>
      <c r="M957" s="92">
        <f>IFERROR(VLOOKUP($E957, V一般接種!$A:$G, M$4, FALSE), 0)</f>
        <v>11</v>
      </c>
      <c r="N957" s="93">
        <f>IFERROR(VLOOKUP($E957, V一般接種!$A:$G, N$4, FALSE), 0)</f>
        <v>12184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2404</v>
      </c>
      <c r="C958" s="109">
        <f>IF(COUNTIF($A$7:$A958, $A958)&gt;1, 0, IF($E958="", "", I958+J958+M958+N958+P958-R958))</f>
        <v>1963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1632</v>
      </c>
      <c r="L958" s="92">
        <f>IFERROR(VLOOKUP($E958, V一般接種!$A:$G, L$4, FALSE), 0)</f>
        <v>772</v>
      </c>
      <c r="M958" s="92">
        <f>IFERROR(VLOOKUP($E958, V一般接種!$A:$G, M$4, FALSE), 0)</f>
        <v>2</v>
      </c>
      <c r="N958" s="93">
        <f>IFERROR(VLOOKUP($E958, V一般接種!$A:$G, N$4, FALSE), 0)</f>
        <v>1961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1632</v>
      </c>
      <c r="L959" s="92">
        <f>IFERROR(VLOOKUP($E959, V一般接種!$A:$G, L$4, FALSE), 0)</f>
        <v>772</v>
      </c>
      <c r="M959" s="92">
        <f>IFERROR(VLOOKUP($E959, V一般接種!$A:$G, M$4, FALSE), 0)</f>
        <v>2</v>
      </c>
      <c r="N959" s="93">
        <f>IFERROR(VLOOKUP($E959, V一般接種!$A:$G, N$4, FALSE), 0)</f>
        <v>1961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1632</v>
      </c>
      <c r="L960" s="92">
        <f>IFERROR(VLOOKUP($E960, V一般接種!$A:$G, L$4, FALSE), 0)</f>
        <v>772</v>
      </c>
      <c r="M960" s="92">
        <f>IFERROR(VLOOKUP($E960, V一般接種!$A:$G, M$4, FALSE), 0)</f>
        <v>2</v>
      </c>
      <c r="N960" s="93">
        <f>IFERROR(VLOOKUP($E960, V一般接種!$A:$G, N$4, FALSE), 0)</f>
        <v>1961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7192</v>
      </c>
      <c r="C961" s="109">
        <f>IF(COUNTIF($A$7:$A961, $A961)&gt;1, 0, IF($E961="", "", I961+J961+M961+N961+P961-R961))</f>
        <v>10126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6122</v>
      </c>
      <c r="L961" s="92">
        <f>IFERROR(VLOOKUP($E961, V一般接種!$A:$G, L$4, FALSE), 0)</f>
        <v>1070</v>
      </c>
      <c r="M961" s="92">
        <f>IFERROR(VLOOKUP($E961, V一般接種!$A:$G, M$4, FALSE), 0)</f>
        <v>5</v>
      </c>
      <c r="N961" s="93">
        <f>IFERROR(VLOOKUP($E961, V一般接種!$A:$G, N$4, FALSE), 0)</f>
        <v>10121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6122</v>
      </c>
      <c r="L962" s="92">
        <f>IFERROR(VLOOKUP($E962, V一般接種!$A:$G, L$4, FALSE), 0)</f>
        <v>1070</v>
      </c>
      <c r="M962" s="92">
        <f>IFERROR(VLOOKUP($E962, V一般接種!$A:$G, M$4, FALSE), 0)</f>
        <v>5</v>
      </c>
      <c r="N962" s="93">
        <f>IFERROR(VLOOKUP($E962, V一般接種!$A:$G, N$4, FALSE), 0)</f>
        <v>10121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6122</v>
      </c>
      <c r="L963" s="92">
        <f>IFERROR(VLOOKUP($E963, V一般接種!$A:$G, L$4, FALSE), 0)</f>
        <v>1070</v>
      </c>
      <c r="M963" s="92">
        <f>IFERROR(VLOOKUP($E963, V一般接種!$A:$G, M$4, FALSE), 0)</f>
        <v>5</v>
      </c>
      <c r="N963" s="93">
        <f>IFERROR(VLOOKUP($E963, V一般接種!$A:$G, N$4, FALSE), 0)</f>
        <v>10121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11682</v>
      </c>
      <c r="C964" s="109">
        <f>IF(COUNTIF($A$7:$A964, $A964)&gt;1, 0, IF($E964="", "", I964+J964+M964+N964+P964-R964))</f>
        <v>18127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10375</v>
      </c>
      <c r="L964" s="92">
        <f>IFERROR(VLOOKUP($E964, V一般接種!$A:$G, L$4, FALSE), 0)</f>
        <v>1307</v>
      </c>
      <c r="M964" s="92">
        <f>IFERROR(VLOOKUP($E964, V一般接種!$A:$G, M$4, FALSE), 0)</f>
        <v>3</v>
      </c>
      <c r="N964" s="93">
        <f>IFERROR(VLOOKUP($E964, V一般接種!$A:$G, N$4, FALSE), 0)</f>
        <v>18124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10375</v>
      </c>
      <c r="L965" s="92">
        <f>IFERROR(VLOOKUP($E965, V一般接種!$A:$G, L$4, FALSE), 0)</f>
        <v>1307</v>
      </c>
      <c r="M965" s="92">
        <f>IFERROR(VLOOKUP($E965, V一般接種!$A:$G, M$4, FALSE), 0)</f>
        <v>3</v>
      </c>
      <c r="N965" s="93">
        <f>IFERROR(VLOOKUP($E965, V一般接種!$A:$G, N$4, FALSE), 0)</f>
        <v>18124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10375</v>
      </c>
      <c r="L966" s="92">
        <f>IFERROR(VLOOKUP($E966, V一般接種!$A:$G, L$4, FALSE), 0)</f>
        <v>1307</v>
      </c>
      <c r="M966" s="92">
        <f>IFERROR(VLOOKUP($E966, V一般接種!$A:$G, M$4, FALSE), 0)</f>
        <v>3</v>
      </c>
      <c r="N966" s="93">
        <f>IFERROR(VLOOKUP($E966, V一般接種!$A:$G, N$4, FALSE), 0)</f>
        <v>18124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16646</v>
      </c>
      <c r="C967" s="109">
        <f>IF(COUNTIF($A$7:$A967, $A967)&gt;1, 0, IF($E967="", "", I967+J967+M967+N967+P967-R967))</f>
        <v>24384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14251</v>
      </c>
      <c r="L967" s="92">
        <f>IFERROR(VLOOKUP($E967, V一般接種!$A:$G, L$4, FALSE), 0)</f>
        <v>2395</v>
      </c>
      <c r="M967" s="92">
        <f>IFERROR(VLOOKUP($E967, V一般接種!$A:$G, M$4, FALSE), 0)</f>
        <v>2</v>
      </c>
      <c r="N967" s="93">
        <f>IFERROR(VLOOKUP($E967, V一般接種!$A:$G, N$4, FALSE), 0)</f>
        <v>24382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14251</v>
      </c>
      <c r="L968" s="92">
        <f>IFERROR(VLOOKUP($E968, V一般接種!$A:$G, L$4, FALSE), 0)</f>
        <v>2395</v>
      </c>
      <c r="M968" s="92">
        <f>IFERROR(VLOOKUP($E968, V一般接種!$A:$G, M$4, FALSE), 0)</f>
        <v>2</v>
      </c>
      <c r="N968" s="93">
        <f>IFERROR(VLOOKUP($E968, V一般接種!$A:$G, N$4, FALSE), 0)</f>
        <v>24382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14251</v>
      </c>
      <c r="L969" s="92">
        <f>IFERROR(VLOOKUP($E969, V一般接種!$A:$G, L$4, FALSE), 0)</f>
        <v>2395</v>
      </c>
      <c r="M969" s="92">
        <f>IFERROR(VLOOKUP($E969, V一般接種!$A:$G, M$4, FALSE), 0)</f>
        <v>2</v>
      </c>
      <c r="N969" s="93">
        <f>IFERROR(VLOOKUP($E969, V一般接種!$A:$G, N$4, FALSE), 0)</f>
        <v>24382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60692</v>
      </c>
      <c r="C970" s="109">
        <f>IF(COUNTIF($A$7:$A970, $A970)&gt;1, 0, IF($E970="", "", I970+J970+M970+N970+P970-R970))</f>
        <v>98953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5863</v>
      </c>
      <c r="L970" s="92">
        <f>IFERROR(VLOOKUP($E970, V一般接種!$A:$G, L$4, FALSE), 0)</f>
        <v>1560</v>
      </c>
      <c r="M970" s="92">
        <f>IFERROR(VLOOKUP($E970, V一般接種!$A:$G, M$4, FALSE), 0)</f>
        <v>0</v>
      </c>
      <c r="N970" s="93">
        <f>IFERROR(VLOOKUP($E970, V一般接種!$A:$G, N$4, FALSE), 0)</f>
        <v>9032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9686754</v>
      </c>
      <c r="R970" s="92">
        <f>_xlfn.MAXIFS(V重複!G:G, V重複!$C:$C, 'Conv-vaccine'!$E970)</f>
        <v>9562809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5863</v>
      </c>
      <c r="L971" s="92">
        <f>IFERROR(VLOOKUP($E971, V一般接種!$A:$G, L$4, FALSE), 0)</f>
        <v>1560</v>
      </c>
      <c r="M971" s="92">
        <f>IFERROR(VLOOKUP($E971, V一般接種!$A:$G, M$4, FALSE), 0)</f>
        <v>0</v>
      </c>
      <c r="N971" s="93">
        <f>IFERROR(VLOOKUP($E971, V一般接種!$A:$G, N$4, FALSE), 0)</f>
        <v>9032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9686754</v>
      </c>
      <c r="R971" s="92">
        <f>_xlfn.MAXIFS(V重複!G:G, V重複!$C:$C, 'Conv-vaccine'!$E971)</f>
        <v>9562809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5863</v>
      </c>
      <c r="L972" s="92">
        <f>IFERROR(VLOOKUP($E972, V一般接種!$A:$G, L$4, FALSE), 0)</f>
        <v>1560</v>
      </c>
      <c r="M972" s="92">
        <f>IFERROR(VLOOKUP($E972, V一般接種!$A:$G, M$4, FALSE), 0)</f>
        <v>0</v>
      </c>
      <c r="N972" s="93">
        <f>IFERROR(VLOOKUP($E972, V一般接種!$A:$G, N$4, FALSE), 0)</f>
        <v>9032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9686754</v>
      </c>
      <c r="R972" s="92">
        <f>_xlfn.MAXIFS(V重複!G:G, V重複!$C:$C, 'Conv-vaccine'!$E972)</f>
        <v>9562809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5298</v>
      </c>
      <c r="C973" s="109">
        <f>IF(COUNTIF($A$7:$A973, $A973)&gt;1, 0, IF($E973="", "", I973+J973+M973+N973+P973-R973))</f>
        <v>10922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4503</v>
      </c>
      <c r="L973" s="92">
        <f>IFERROR(VLOOKUP($E973, V一般接種!$A:$G, L$4, FALSE), 0)</f>
        <v>795</v>
      </c>
      <c r="M973" s="92">
        <f>IFERROR(VLOOKUP($E973, V一般接種!$A:$G, M$4, FALSE), 0)</f>
        <v>1</v>
      </c>
      <c r="N973" s="93">
        <f>IFERROR(VLOOKUP($E973, V一般接種!$A:$G, N$4, FALSE), 0)</f>
        <v>10921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4503</v>
      </c>
      <c r="L974" s="92">
        <f>IFERROR(VLOOKUP($E974, V一般接種!$A:$G, L$4, FALSE), 0)</f>
        <v>795</v>
      </c>
      <c r="M974" s="92">
        <f>IFERROR(VLOOKUP($E974, V一般接種!$A:$G, M$4, FALSE), 0)</f>
        <v>1</v>
      </c>
      <c r="N974" s="93">
        <f>IFERROR(VLOOKUP($E974, V一般接種!$A:$G, N$4, FALSE), 0)</f>
        <v>10921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4503</v>
      </c>
      <c r="L975" s="92">
        <f>IFERROR(VLOOKUP($E975, V一般接種!$A:$G, L$4, FALSE), 0)</f>
        <v>795</v>
      </c>
      <c r="M975" s="92">
        <f>IFERROR(VLOOKUP($E975, V一般接種!$A:$G, M$4, FALSE), 0)</f>
        <v>1</v>
      </c>
      <c r="N975" s="93">
        <f>IFERROR(VLOOKUP($E975, V一般接種!$A:$G, N$4, FALSE), 0)</f>
        <v>10921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7780</v>
      </c>
      <c r="C976" s="109">
        <f>IF(COUNTIF($A$7:$A976, $A976)&gt;1, 0, IF($E976="", "", I976+J976+M976+N976+P976-R976))</f>
        <v>7690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6710</v>
      </c>
      <c r="L976" s="92">
        <f>IFERROR(VLOOKUP($E976, V一般接種!$A:$G, L$4, FALSE), 0)</f>
        <v>1070</v>
      </c>
      <c r="M976" s="92">
        <f>IFERROR(VLOOKUP($E976, V一般接種!$A:$G, M$4, FALSE), 0)</f>
        <v>0</v>
      </c>
      <c r="N976" s="93">
        <f>IFERROR(VLOOKUP($E976, V一般接種!$A:$G, N$4, FALSE), 0)</f>
        <v>7690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6710</v>
      </c>
      <c r="L977" s="92">
        <f>IFERROR(VLOOKUP($E977, V一般接種!$A:$G, L$4, FALSE), 0)</f>
        <v>1070</v>
      </c>
      <c r="M977" s="92">
        <f>IFERROR(VLOOKUP($E977, V一般接種!$A:$G, M$4, FALSE), 0)</f>
        <v>0</v>
      </c>
      <c r="N977" s="93">
        <f>IFERROR(VLOOKUP($E977, V一般接種!$A:$G, N$4, FALSE), 0)</f>
        <v>7690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6710</v>
      </c>
      <c r="L978" s="92">
        <f>IFERROR(VLOOKUP($E978, V一般接種!$A:$G, L$4, FALSE), 0)</f>
        <v>1070</v>
      </c>
      <c r="M978" s="92">
        <f>IFERROR(VLOOKUP($E978, V一般接種!$A:$G, M$4, FALSE), 0)</f>
        <v>0</v>
      </c>
      <c r="N978" s="93">
        <f>IFERROR(VLOOKUP($E978, V一般接種!$A:$G, N$4, FALSE), 0)</f>
        <v>7690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6662</v>
      </c>
      <c r="C979" s="109">
        <f>IF(COUNTIF($A$7:$A979, $A979)&gt;1, 0, IF($E979="", "", I979+J979+M979+N979+P979-R979))</f>
        <v>7211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5877</v>
      </c>
      <c r="L979" s="92">
        <f>IFERROR(VLOOKUP($E979, V一般接種!$A:$G, L$4, FALSE), 0)</f>
        <v>785</v>
      </c>
      <c r="M979" s="92">
        <f>IFERROR(VLOOKUP($E979, V一般接種!$A:$G, M$4, FALSE), 0)</f>
        <v>1</v>
      </c>
      <c r="N979" s="93">
        <f>IFERROR(VLOOKUP($E979, V一般接種!$A:$G, N$4, FALSE), 0)</f>
        <v>7210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5877</v>
      </c>
      <c r="L980" s="92">
        <f>IFERROR(VLOOKUP($E980, V一般接種!$A:$G, L$4, FALSE), 0)</f>
        <v>785</v>
      </c>
      <c r="M980" s="92">
        <f>IFERROR(VLOOKUP($E980, V一般接種!$A:$G, M$4, FALSE), 0)</f>
        <v>1</v>
      </c>
      <c r="N980" s="93">
        <f>IFERROR(VLOOKUP($E980, V一般接種!$A:$G, N$4, FALSE), 0)</f>
        <v>7210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5877</v>
      </c>
      <c r="L981" s="92">
        <f>IFERROR(VLOOKUP($E981, V一般接種!$A:$G, L$4, FALSE), 0)</f>
        <v>785</v>
      </c>
      <c r="M981" s="92">
        <f>IFERROR(VLOOKUP($E981, V一般接種!$A:$G, M$4, FALSE), 0)</f>
        <v>1</v>
      </c>
      <c r="N981" s="93">
        <f>IFERROR(VLOOKUP($E981, V一般接種!$A:$G, N$4, FALSE), 0)</f>
        <v>7210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7054</v>
      </c>
      <c r="C982" s="109">
        <f>IF(COUNTIF($A$7:$A982, $A982)&gt;1, 0, IF($E982="", "", I982+J982+M982+N982+P982-R982))</f>
        <v>6482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6192</v>
      </c>
      <c r="L982" s="92">
        <f>IFERROR(VLOOKUP($E982, V一般接種!$A:$G, L$4, FALSE), 0)</f>
        <v>862</v>
      </c>
      <c r="M982" s="92">
        <f>IFERROR(VLOOKUP($E982, V一般接種!$A:$G, M$4, FALSE), 0)</f>
        <v>0</v>
      </c>
      <c r="N982" s="93">
        <f>IFERROR(VLOOKUP($E982, V一般接種!$A:$G, N$4, FALSE), 0)</f>
        <v>6482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6192</v>
      </c>
      <c r="L983" s="92">
        <f>IFERROR(VLOOKUP($E983, V一般接種!$A:$G, L$4, FALSE), 0)</f>
        <v>862</v>
      </c>
      <c r="M983" s="92">
        <f>IFERROR(VLOOKUP($E983, V一般接種!$A:$G, M$4, FALSE), 0)</f>
        <v>0</v>
      </c>
      <c r="N983" s="93">
        <f>IFERROR(VLOOKUP($E983, V一般接種!$A:$G, N$4, FALSE), 0)</f>
        <v>6482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6192</v>
      </c>
      <c r="L984" s="92">
        <f>IFERROR(VLOOKUP($E984, V一般接種!$A:$G, L$4, FALSE), 0)</f>
        <v>862</v>
      </c>
      <c r="M984" s="92">
        <f>IFERROR(VLOOKUP($E984, V一般接種!$A:$G, M$4, FALSE), 0)</f>
        <v>0</v>
      </c>
      <c r="N984" s="93">
        <f>IFERROR(VLOOKUP($E984, V一般接種!$A:$G, N$4, FALSE), 0)</f>
        <v>6482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13744</v>
      </c>
      <c r="C985" s="109">
        <f>IF(COUNTIF($A$7:$A985, $A985)&gt;1, 0, IF($E985="", "", I985+J985+M985+N985+P985-R985))</f>
        <v>5652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12709</v>
      </c>
      <c r="L985" s="92">
        <f>IFERROR(VLOOKUP($E985, V一般接種!$A:$G, L$4, FALSE), 0)</f>
        <v>1035</v>
      </c>
      <c r="M985" s="92">
        <f>IFERROR(VLOOKUP($E985, V一般接種!$A:$G, M$4, FALSE), 0)</f>
        <v>0</v>
      </c>
      <c r="N985" s="93">
        <f>IFERROR(VLOOKUP($E985, V一般接種!$A:$G, N$4, FALSE), 0)</f>
        <v>5652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12709</v>
      </c>
      <c r="L986" s="92">
        <f>IFERROR(VLOOKUP($E986, V一般接種!$A:$G, L$4, FALSE), 0)</f>
        <v>1035</v>
      </c>
      <c r="M986" s="92">
        <f>IFERROR(VLOOKUP($E986, V一般接種!$A:$G, M$4, FALSE), 0)</f>
        <v>0</v>
      </c>
      <c r="N986" s="93">
        <f>IFERROR(VLOOKUP($E986, V一般接種!$A:$G, N$4, FALSE), 0)</f>
        <v>5652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12709</v>
      </c>
      <c r="L987" s="92">
        <f>IFERROR(VLOOKUP($E987, V一般接種!$A:$G, L$4, FALSE), 0)</f>
        <v>1035</v>
      </c>
      <c r="M987" s="92">
        <f>IFERROR(VLOOKUP($E987, V一般接種!$A:$G, M$4, FALSE), 0)</f>
        <v>0</v>
      </c>
      <c r="N987" s="93">
        <f>IFERROR(VLOOKUP($E987, V一般接種!$A:$G, N$4, FALSE), 0)</f>
        <v>5652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25965</v>
      </c>
      <c r="C988" s="109">
        <f>IF(COUNTIF($A$7:$A988, $A988)&gt;1, 0, IF($E988="", "", I988+J988+M988+N988+P988-R988))</f>
        <v>16888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24499</v>
      </c>
      <c r="L988" s="92">
        <f>IFERROR(VLOOKUP($E988, V一般接種!$A:$G, L$4, FALSE), 0)</f>
        <v>1466</v>
      </c>
      <c r="M988" s="92">
        <f>IFERROR(VLOOKUP($E988, V一般接種!$A:$G, M$4, FALSE), 0)</f>
        <v>2</v>
      </c>
      <c r="N988" s="93">
        <f>IFERROR(VLOOKUP($E988, V一般接種!$A:$G, N$4, FALSE), 0)</f>
        <v>16886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24499</v>
      </c>
      <c r="L989" s="92">
        <f>IFERROR(VLOOKUP($E989, V一般接種!$A:$G, L$4, FALSE), 0)</f>
        <v>1466</v>
      </c>
      <c r="M989" s="92">
        <f>IFERROR(VLOOKUP($E989, V一般接種!$A:$G, M$4, FALSE), 0)</f>
        <v>2</v>
      </c>
      <c r="N989" s="93">
        <f>IFERROR(VLOOKUP($E989, V一般接種!$A:$G, N$4, FALSE), 0)</f>
        <v>16886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24499</v>
      </c>
      <c r="L990" s="92">
        <f>IFERROR(VLOOKUP($E990, V一般接種!$A:$G, L$4, FALSE), 0)</f>
        <v>1466</v>
      </c>
      <c r="M990" s="92">
        <f>IFERROR(VLOOKUP($E990, V一般接種!$A:$G, M$4, FALSE), 0)</f>
        <v>2</v>
      </c>
      <c r="N990" s="93">
        <f>IFERROR(VLOOKUP($E990, V一般接種!$A:$G, N$4, FALSE), 0)</f>
        <v>16886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64210</v>
      </c>
      <c r="C991" s="109">
        <f>IF(COUNTIF($A$7:$A991, $A991)&gt;1, 0, IF($E991="", "", I991+J991+M991+N991+P991-R991))</f>
        <v>93150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13785</v>
      </c>
      <c r="L991" s="92">
        <f>IFERROR(VLOOKUP($E991, V一般接種!$A:$G, L$4, FALSE), 0)</f>
        <v>592</v>
      </c>
      <c r="M991" s="92">
        <f>IFERROR(VLOOKUP($E991, V一般接種!$A:$G, M$4, FALSE), 0)</f>
        <v>0</v>
      </c>
      <c r="N991" s="93">
        <f>IFERROR(VLOOKUP($E991, V一般接種!$A:$G, N$4, FALSE), 0)</f>
        <v>5968</v>
      </c>
      <c r="O991" s="92">
        <f>SUMIF(V職域接種!$C:$C, 'Conv-vaccine'!$E991, V職域接種!F:F)</f>
        <v>9741014</v>
      </c>
      <c r="P991" s="92">
        <f>SUMIF(V職域接種!$C:$C, 'Conv-vaccine'!$E991, V職域接種!G:G)</f>
        <v>9653685</v>
      </c>
      <c r="Q991" s="92">
        <f>_xlfn.MAXIFS(V重複!F:F, V重複!$C:$C, 'Conv-vaccine'!$E991)</f>
        <v>9691181</v>
      </c>
      <c r="R991" s="92">
        <f>_xlfn.MAXIFS(V重複!G:G, V重複!$C:$C, 'Conv-vaccine'!$E991)</f>
        <v>9566503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13785</v>
      </c>
      <c r="L992" s="92">
        <f>IFERROR(VLOOKUP($E992, V一般接種!$A:$G, L$4, FALSE), 0)</f>
        <v>592</v>
      </c>
      <c r="M992" s="92">
        <f>IFERROR(VLOOKUP($E992, V一般接種!$A:$G, M$4, FALSE), 0)</f>
        <v>0</v>
      </c>
      <c r="N992" s="93">
        <f>IFERROR(VLOOKUP($E992, V一般接種!$A:$G, N$4, FALSE), 0)</f>
        <v>5968</v>
      </c>
      <c r="O992" s="92">
        <f>SUMIF(V職域接種!$C:$C, 'Conv-vaccine'!$E992, V職域接種!F:F)</f>
        <v>9741014</v>
      </c>
      <c r="P992" s="92">
        <f>SUMIF(V職域接種!$C:$C, 'Conv-vaccine'!$E992, V職域接種!G:G)</f>
        <v>9653685</v>
      </c>
      <c r="Q992" s="92">
        <f>_xlfn.MAXIFS(V重複!F:F, V重複!$C:$C, 'Conv-vaccine'!$E992)</f>
        <v>9691181</v>
      </c>
      <c r="R992" s="92">
        <f>_xlfn.MAXIFS(V重複!G:G, V重複!$C:$C, 'Conv-vaccine'!$E992)</f>
        <v>9566503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13785</v>
      </c>
      <c r="L993" s="92">
        <f>IFERROR(VLOOKUP($E993, V一般接種!$A:$G, L$4, FALSE), 0)</f>
        <v>592</v>
      </c>
      <c r="M993" s="92">
        <f>IFERROR(VLOOKUP($E993, V一般接種!$A:$G, M$4, FALSE), 0)</f>
        <v>0</v>
      </c>
      <c r="N993" s="93">
        <f>IFERROR(VLOOKUP($E993, V一般接種!$A:$G, N$4, FALSE), 0)</f>
        <v>5968</v>
      </c>
      <c r="O993" s="92">
        <f>SUMIF(V職域接種!$C:$C, 'Conv-vaccine'!$E993, V職域接種!F:F)</f>
        <v>9741014</v>
      </c>
      <c r="P993" s="92">
        <f>SUMIF(V職域接種!$C:$C, 'Conv-vaccine'!$E993, V職域接種!G:G)</f>
        <v>9653685</v>
      </c>
      <c r="Q993" s="92">
        <f>_xlfn.MAXIFS(V重複!F:F, V重複!$C:$C, 'Conv-vaccine'!$E993)</f>
        <v>9691181</v>
      </c>
      <c r="R993" s="92">
        <f>_xlfn.MAXIFS(V重複!G:G, V重複!$C:$C, 'Conv-vaccine'!$E993)</f>
        <v>9566503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11478</v>
      </c>
      <c r="C994" s="109">
        <f>IF(COUNTIF($A$7:$A994, $A994)&gt;1, 0, IF($E994="", "", I994+J994+M994+N994+P994-R994))</f>
        <v>6414</v>
      </c>
      <c r="D994" s="109">
        <f>IF(COUNTIF($A$7:$A994, $A994)&gt;1, 0, S994)</f>
        <v>2439271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10709</v>
      </c>
      <c r="L994" s="92">
        <f>IFERROR(VLOOKUP($E994, V一般接種!$A:$G, L$4, FALSE), 0)</f>
        <v>769</v>
      </c>
      <c r="M994" s="92">
        <f>IFERROR(VLOOKUP($E994, V一般接種!$A:$G, M$4, FALSE), 0)</f>
        <v>2</v>
      </c>
      <c r="N994" s="93">
        <f>IFERROR(VLOOKUP($E994, V一般接種!$A:$G, N$4, FALSE), 0)</f>
        <v>6412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2439271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10709</v>
      </c>
      <c r="L995" s="92">
        <f>IFERROR(VLOOKUP($E995, V一般接種!$A:$G, L$4, FALSE), 0)</f>
        <v>769</v>
      </c>
      <c r="M995" s="92">
        <f>IFERROR(VLOOKUP($E995, V一般接種!$A:$G, M$4, FALSE), 0)</f>
        <v>2</v>
      </c>
      <c r="N995" s="93">
        <f>IFERROR(VLOOKUP($E995, V一般接種!$A:$G, N$4, FALSE), 0)</f>
        <v>6412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2439271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10709</v>
      </c>
      <c r="L996" s="92">
        <f>IFERROR(VLOOKUP($E996, V一般接種!$A:$G, L$4, FALSE), 0)</f>
        <v>769</v>
      </c>
      <c r="M996" s="92">
        <f>IFERROR(VLOOKUP($E996, V一般接種!$A:$G, M$4, FALSE), 0)</f>
        <v>2</v>
      </c>
      <c r="N996" s="93">
        <f>IFERROR(VLOOKUP($E996, V一般接種!$A:$G, N$4, FALSE), 0)</f>
        <v>6412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2439271</v>
      </c>
    </row>
    <row r="997" spans="1:19" ht="17.7">
      <c r="A997" s="49">
        <v>44628</v>
      </c>
      <c r="B997" s="109">
        <f>IF(COUNTIF($A$7:$A997, $A997)&gt;1, 0, IF($E997="","",G997+H997+K997+L997+O997-Q997))</f>
        <v>12881</v>
      </c>
      <c r="C997" s="109">
        <f>IF(COUNTIF($A$7:$A997, $A997)&gt;1, 0, IF($E997="", "", I997+J997+M997+N997+P997-R997))</f>
        <v>6999</v>
      </c>
      <c r="D997" s="109">
        <f>IF(COUNTIF($A$7:$A997, $A997)&gt;1, 0, S997)</f>
        <v>1250239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12191</v>
      </c>
      <c r="L997" s="92">
        <f>IFERROR(VLOOKUP($E997, V一般接種!$A:$G, L$4, FALSE), 0)</f>
        <v>690</v>
      </c>
      <c r="M997" s="92">
        <f>IFERROR(VLOOKUP($E997, V一般接種!$A:$G, M$4, FALSE), 0)</f>
        <v>1</v>
      </c>
      <c r="N997" s="93">
        <f>IFERROR(VLOOKUP($E997, V一般接種!$A:$G, N$4, FALSE), 0)</f>
        <v>6998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1250239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12191</v>
      </c>
      <c r="L998" s="92">
        <f>IFERROR(VLOOKUP($E998, V一般接種!$A:$G, L$4, FALSE), 0)</f>
        <v>690</v>
      </c>
      <c r="M998" s="92">
        <f>IFERROR(VLOOKUP($E998, V一般接種!$A:$G, M$4, FALSE), 0)</f>
        <v>1</v>
      </c>
      <c r="N998" s="93">
        <f>IFERROR(VLOOKUP($E998, V一般接種!$A:$G, N$4, FALSE), 0)</f>
        <v>6998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1250239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12191</v>
      </c>
      <c r="L999" s="92">
        <f>IFERROR(VLOOKUP($E999, V一般接種!$A:$G, L$4, FALSE), 0)</f>
        <v>690</v>
      </c>
      <c r="M999" s="92">
        <f>IFERROR(VLOOKUP($E999, V一般接種!$A:$G, M$4, FALSE), 0)</f>
        <v>1</v>
      </c>
      <c r="N999" s="93">
        <f>IFERROR(VLOOKUP($E999, V一般接種!$A:$G, N$4, FALSE), 0)</f>
        <v>6998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1250239</v>
      </c>
    </row>
    <row r="1000" spans="1:19" ht="17.7">
      <c r="A1000" s="49">
        <v>44629</v>
      </c>
      <c r="B1000" s="109">
        <f>IF(COUNTIF($A$7:$A1000, $A1000)&gt;1, 0, IF($E1000="","",G1000+H1000+K1000+L1000+O1000-Q1000))</f>
        <v>12476</v>
      </c>
      <c r="C1000" s="109">
        <f>IF(COUNTIF($A$7:$A1000, $A1000)&gt;1, 0, IF($E1000="", "", I1000+J1000+M1000+N1000+P1000-R1000))</f>
        <v>6841</v>
      </c>
      <c r="D1000" s="109">
        <f>IF(COUNTIF($A$7:$A1000, $A1000)&gt;1, 0, S1000)</f>
        <v>1146598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11860</v>
      </c>
      <c r="L1000" s="92">
        <f>IFERROR(VLOOKUP($E1000, V一般接種!$A:$G, L$4, FALSE), 0)</f>
        <v>616</v>
      </c>
      <c r="M1000" s="92">
        <f>IFERROR(VLOOKUP($E1000, V一般接種!$A:$G, M$4, FALSE), 0)</f>
        <v>0</v>
      </c>
      <c r="N1000" s="93">
        <f>IFERROR(VLOOKUP($E1000, V一般接種!$A:$G, N$4, FALSE), 0)</f>
        <v>6841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1146598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11860</v>
      </c>
      <c r="L1001" s="92">
        <f>IFERROR(VLOOKUP($E1001, V一般接種!$A:$G, L$4, FALSE), 0)</f>
        <v>616</v>
      </c>
      <c r="M1001" s="92">
        <f>IFERROR(VLOOKUP($E1001, V一般接種!$A:$G, M$4, FALSE), 0)</f>
        <v>0</v>
      </c>
      <c r="N1001" s="93">
        <f>IFERROR(VLOOKUP($E1001, V一般接種!$A:$G, N$4, FALSE), 0)</f>
        <v>6841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1146598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11860</v>
      </c>
      <c r="L1002" s="92">
        <f>IFERROR(VLOOKUP($E1002, V一般接種!$A:$G, L$4, FALSE), 0)</f>
        <v>616</v>
      </c>
      <c r="M1002" s="92">
        <f>IFERROR(VLOOKUP($E1002, V一般接種!$A:$G, M$4, FALSE), 0)</f>
        <v>0</v>
      </c>
      <c r="N1002" s="93">
        <f>IFERROR(VLOOKUP($E1002, V一般接種!$A:$G, N$4, FALSE), 0)</f>
        <v>6841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1146598</v>
      </c>
    </row>
    <row r="1003" spans="1:19" ht="17.7">
      <c r="A1003" s="49">
        <v>44630</v>
      </c>
      <c r="B1003" s="109">
        <f>IF(COUNTIF($A$7:$A1003, $A1003)&gt;1, 0, IF($E1003="","",G1003+H1003+K1003+L1003+O1003-Q1003))</f>
        <v>13392</v>
      </c>
      <c r="C1003" s="109">
        <f>IF(COUNTIF($A$7:$A1003, $A1003)&gt;1, 0, IF($E1003="", "", I1003+J1003+M1003+N1003+P1003-R1003))</f>
        <v>6523</v>
      </c>
      <c r="D1003" s="109">
        <f>IF(COUNTIF($A$7:$A1003, $A1003)&gt;1, 0, S1003)</f>
        <v>959917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12371</v>
      </c>
      <c r="L1003" s="92">
        <f>IFERROR(VLOOKUP($E1003, V一般接種!$A:$G, L$4, FALSE), 0)</f>
        <v>1021</v>
      </c>
      <c r="M1003" s="92">
        <f>IFERROR(VLOOKUP($E1003, V一般接種!$A:$G, M$4, FALSE), 0)</f>
        <v>2</v>
      </c>
      <c r="N1003" s="93">
        <f>IFERROR(VLOOKUP($E1003, V一般接種!$A:$G, N$4, FALSE), 0)</f>
        <v>6521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959917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12371</v>
      </c>
      <c r="L1004" s="92">
        <f>IFERROR(VLOOKUP($E1004, V一般接種!$A:$G, L$4, FALSE), 0)</f>
        <v>1021</v>
      </c>
      <c r="M1004" s="92">
        <f>IFERROR(VLOOKUP($E1004, V一般接種!$A:$G, M$4, FALSE), 0)</f>
        <v>2</v>
      </c>
      <c r="N1004" s="93">
        <f>IFERROR(VLOOKUP($E1004, V一般接種!$A:$G, N$4, FALSE), 0)</f>
        <v>6521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959917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12371</v>
      </c>
      <c r="L1005" s="92">
        <f>IFERROR(VLOOKUP($E1005, V一般接種!$A:$G, L$4, FALSE), 0)</f>
        <v>1021</v>
      </c>
      <c r="M1005" s="92">
        <f>IFERROR(VLOOKUP($E1005, V一般接種!$A:$G, M$4, FALSE), 0)</f>
        <v>2</v>
      </c>
      <c r="N1005" s="93">
        <f>IFERROR(VLOOKUP($E1005, V一般接種!$A:$G, N$4, FALSE), 0)</f>
        <v>6521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959917</v>
      </c>
    </row>
    <row r="1006" spans="1:19" ht="17.7">
      <c r="A1006" s="49">
        <v>44631</v>
      </c>
      <c r="B1006" s="109">
        <f>IF(COUNTIF($A$7:$A1006, $A1006)&gt;1, 0, IF($E1006="","",G1006+H1006+K1006+L1006+O1006-Q1006))</f>
        <v>22264</v>
      </c>
      <c r="C1006" s="109">
        <f>IF(COUNTIF($A$7:$A1006, $A1006)&gt;1, 0, IF($E1006="", "", I1006+J1006+M1006+N1006+P1006-R1006))</f>
        <v>11943</v>
      </c>
      <c r="D1006" s="109">
        <f>IF(COUNTIF($A$7:$A1006, $A1006)&gt;1, 0, S1006)</f>
        <v>928596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21547</v>
      </c>
      <c r="L1006" s="92">
        <f>IFERROR(VLOOKUP($E1006, V一般接種!$A:$G, L$4, FALSE), 0)</f>
        <v>717</v>
      </c>
      <c r="M1006" s="92">
        <f>IFERROR(VLOOKUP($E1006, V一般接種!$A:$G, M$4, FALSE), 0)</f>
        <v>0</v>
      </c>
      <c r="N1006" s="93">
        <f>IFERROR(VLOOKUP($E1006, V一般接種!$A:$G, N$4, FALSE), 0)</f>
        <v>11943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928596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21547</v>
      </c>
      <c r="L1007" s="92">
        <f>IFERROR(VLOOKUP($E1007, V一般接種!$A:$G, L$4, FALSE), 0)</f>
        <v>717</v>
      </c>
      <c r="M1007" s="92">
        <f>IFERROR(VLOOKUP($E1007, V一般接種!$A:$G, M$4, FALSE), 0)</f>
        <v>0</v>
      </c>
      <c r="N1007" s="93">
        <f>IFERROR(VLOOKUP($E1007, V一般接種!$A:$G, N$4, FALSE), 0)</f>
        <v>11943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928596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21547</v>
      </c>
      <c r="L1008" s="92">
        <f>IFERROR(VLOOKUP($E1008, V一般接種!$A:$G, L$4, FALSE), 0)</f>
        <v>717</v>
      </c>
      <c r="M1008" s="92">
        <f>IFERROR(VLOOKUP($E1008, V一般接種!$A:$G, M$4, FALSE), 0)</f>
        <v>0</v>
      </c>
      <c r="N1008" s="93">
        <f>IFERROR(VLOOKUP($E1008, V一般接種!$A:$G, N$4, FALSE), 0)</f>
        <v>11943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928596</v>
      </c>
    </row>
    <row r="1009" spans="1:19" ht="17.7">
      <c r="A1009" s="49">
        <v>44632</v>
      </c>
      <c r="B1009" s="109">
        <f>IF(COUNTIF($A$7:$A1009, $A1009)&gt;1, 0, IF($E1009="","",G1009+H1009+K1009+L1009+O1009-Q1009))</f>
        <v>49685</v>
      </c>
      <c r="C1009" s="109">
        <f>IF(COUNTIF($A$7:$A1009, $A1009)&gt;1, 0, IF($E1009="", "", I1009+J1009+M1009+N1009+P1009-R1009))</f>
        <v>16818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48282</v>
      </c>
      <c r="L1009" s="92">
        <f>IFERROR(VLOOKUP($E1009, V一般接種!$A:$G, L$4, FALSE), 0)</f>
        <v>1403</v>
      </c>
      <c r="M1009" s="92">
        <f>IFERROR(VLOOKUP($E1009, V一般接種!$A:$G, M$4, FALSE), 0)</f>
        <v>1</v>
      </c>
      <c r="N1009" s="93">
        <f>IFERROR(VLOOKUP($E1009, V一般接種!$A:$G, N$4, FALSE), 0)</f>
        <v>16817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48282</v>
      </c>
      <c r="L1010" s="92">
        <f>IFERROR(VLOOKUP($E1010, V一般接種!$A:$G, L$4, FALSE), 0)</f>
        <v>1403</v>
      </c>
      <c r="M1010" s="92">
        <f>IFERROR(VLOOKUP($E1010, V一般接種!$A:$G, M$4, FALSE), 0)</f>
        <v>1</v>
      </c>
      <c r="N1010" s="93">
        <f>IFERROR(VLOOKUP($E1010, V一般接種!$A:$G, N$4, FALSE), 0)</f>
        <v>16817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48282</v>
      </c>
      <c r="L1011" s="92">
        <f>IFERROR(VLOOKUP($E1011, V一般接種!$A:$G, L$4, FALSE), 0)</f>
        <v>1403</v>
      </c>
      <c r="M1011" s="92">
        <f>IFERROR(VLOOKUP($E1011, V一般接種!$A:$G, M$4, FALSE), 0)</f>
        <v>1</v>
      </c>
      <c r="N1011" s="93">
        <f>IFERROR(VLOOKUP($E1011, V一般接種!$A:$G, N$4, FALSE), 0)</f>
        <v>16817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71642</v>
      </c>
      <c r="C1012" s="109">
        <f>IF(COUNTIF($A$7:$A1012, $A1012)&gt;1, 0, IF($E1012="", "", I1012+J1012+M1012+N1012+P1012-R1012))</f>
        <v>91441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22117</v>
      </c>
      <c r="L1012" s="92">
        <f>IFERROR(VLOOKUP($E1012, V一般接種!$A:$G, L$4, FALSE), 0)</f>
        <v>608</v>
      </c>
      <c r="M1012" s="92">
        <f>IFERROR(VLOOKUP($E1012, V一般接種!$A:$G, M$4, FALSE), 0)</f>
        <v>0</v>
      </c>
      <c r="N1012" s="93">
        <f>IFERROR(VLOOKUP($E1012, V一般接種!$A:$G, N$4, FALSE), 0)</f>
        <v>6669</v>
      </c>
      <c r="O1012" s="92">
        <f>SUMIF(V職域接種!$C:$C, 'Conv-vaccine'!$E1012, V職域接種!F:F)</f>
        <v>9741524</v>
      </c>
      <c r="P1012" s="92">
        <f>SUMIF(V職域接種!$C:$C, 'Conv-vaccine'!$E1012, V職域接種!G:G)</f>
        <v>9653238</v>
      </c>
      <c r="Q1012" s="92">
        <f>_xlfn.MAXIFS(V重複!F:F, V重複!$C:$C, 'Conv-vaccine'!$E1012)</f>
        <v>9692607</v>
      </c>
      <c r="R1012" s="92">
        <f>_xlfn.MAXIFS(V重複!G:G, V重複!$C:$C, 'Conv-vaccine'!$E1012)</f>
        <v>9568466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22117</v>
      </c>
      <c r="L1013" s="92">
        <f>IFERROR(VLOOKUP($E1013, V一般接種!$A:$G, L$4, FALSE), 0)</f>
        <v>608</v>
      </c>
      <c r="M1013" s="92">
        <f>IFERROR(VLOOKUP($E1013, V一般接種!$A:$G, M$4, FALSE), 0)</f>
        <v>0</v>
      </c>
      <c r="N1013" s="93">
        <f>IFERROR(VLOOKUP($E1013, V一般接種!$A:$G, N$4, FALSE), 0)</f>
        <v>6669</v>
      </c>
      <c r="O1013" s="92">
        <f>SUMIF(V職域接種!$C:$C, 'Conv-vaccine'!$E1013, V職域接種!F:F)</f>
        <v>9741524</v>
      </c>
      <c r="P1013" s="92">
        <f>SUMIF(V職域接種!$C:$C, 'Conv-vaccine'!$E1013, V職域接種!G:G)</f>
        <v>9653238</v>
      </c>
      <c r="Q1013" s="92">
        <f>_xlfn.MAXIFS(V重複!F:F, V重複!$C:$C, 'Conv-vaccine'!$E1013)</f>
        <v>9692607</v>
      </c>
      <c r="R1013" s="92">
        <f>_xlfn.MAXIFS(V重複!G:G, V重複!$C:$C, 'Conv-vaccine'!$E1013)</f>
        <v>9568466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22117</v>
      </c>
      <c r="L1014" s="92">
        <f>IFERROR(VLOOKUP($E1014, V一般接種!$A:$G, L$4, FALSE), 0)</f>
        <v>608</v>
      </c>
      <c r="M1014" s="92">
        <f>IFERROR(VLOOKUP($E1014, V一般接種!$A:$G, M$4, FALSE), 0)</f>
        <v>0</v>
      </c>
      <c r="N1014" s="93">
        <f>IFERROR(VLOOKUP($E1014, V一般接種!$A:$G, N$4, FALSE), 0)</f>
        <v>6669</v>
      </c>
      <c r="O1014" s="92">
        <f>SUMIF(V職域接種!$C:$C, 'Conv-vaccine'!$E1014, V職域接種!F:F)</f>
        <v>9741524</v>
      </c>
      <c r="P1014" s="92">
        <f>SUMIF(V職域接種!$C:$C, 'Conv-vaccine'!$E1014, V職域接種!G:G)</f>
        <v>9653238</v>
      </c>
      <c r="Q1014" s="92">
        <f>_xlfn.MAXIFS(V重複!F:F, V重複!$C:$C, 'Conv-vaccine'!$E1014)</f>
        <v>9692607</v>
      </c>
      <c r="R1014" s="92">
        <f>_xlfn.MAXIFS(V重複!G:G, V重複!$C:$C, 'Conv-vaccine'!$E1014)</f>
        <v>9568466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15780</v>
      </c>
      <c r="C1015" s="109">
        <f>IF(COUNTIF($A$7:$A1015, $A1015)&gt;1, 0, IF($E1015="", "", I1015+J1015+M1015+N1015+P1015-R1015))</f>
        <v>5547</v>
      </c>
      <c r="D1015" s="109">
        <f>IF(COUNTIF($A$7:$A1015, $A1015)&gt;1, 0, S1015)</f>
        <v>2282166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15360</v>
      </c>
      <c r="L1015" s="92">
        <f>IFERROR(VLOOKUP($E1015, V一般接種!$A:$G, L$4, FALSE), 0)</f>
        <v>420</v>
      </c>
      <c r="M1015" s="92">
        <f>IFERROR(VLOOKUP($E1015, V一般接種!$A:$G, M$4, FALSE), 0)</f>
        <v>1</v>
      </c>
      <c r="N1015" s="93">
        <f>IFERROR(VLOOKUP($E1015, V一般接種!$A:$G, N$4, FALSE), 0)</f>
        <v>5546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2282166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15360</v>
      </c>
      <c r="L1016" s="92">
        <f>IFERROR(VLOOKUP($E1016, V一般接種!$A:$G, L$4, FALSE), 0)</f>
        <v>420</v>
      </c>
      <c r="M1016" s="92">
        <f>IFERROR(VLOOKUP($E1016, V一般接種!$A:$G, M$4, FALSE), 0)</f>
        <v>1</v>
      </c>
      <c r="N1016" s="93">
        <f>IFERROR(VLOOKUP($E1016, V一般接種!$A:$G, N$4, FALSE), 0)</f>
        <v>5546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2282166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15360</v>
      </c>
      <c r="L1017" s="92">
        <f>IFERROR(VLOOKUP($E1017, V一般接種!$A:$G, L$4, FALSE), 0)</f>
        <v>420</v>
      </c>
      <c r="M1017" s="92">
        <f>IFERROR(VLOOKUP($E1017, V一般接種!$A:$G, M$4, FALSE), 0)</f>
        <v>1</v>
      </c>
      <c r="N1017" s="93">
        <f>IFERROR(VLOOKUP($E1017, V一般接種!$A:$G, N$4, FALSE), 0)</f>
        <v>5546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2282166</v>
      </c>
    </row>
    <row r="1018" spans="1:19" ht="17.7">
      <c r="A1018" s="49">
        <v>44635</v>
      </c>
      <c r="B1018" s="109">
        <f>IF(COUNTIF($A$7:$A1018, $A1018)&gt;1, 0, IF($E1018="","",G1018+H1018+K1018+L1018+O1018-Q1018))</f>
        <v>17975</v>
      </c>
      <c r="C1018" s="109">
        <f>IF(COUNTIF($A$7:$A1018, $A1018)&gt;1, 0, IF($E1018="", "", I1018+J1018+M1018+N1018+P1018-R1018))</f>
        <v>5525</v>
      </c>
      <c r="D1018" s="109">
        <f>IF(COUNTIF($A$7:$A1018, $A1018)&gt;1, 0, S1018)</f>
        <v>1193393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17350</v>
      </c>
      <c r="L1018" s="92">
        <f>IFERROR(VLOOKUP($E1018, V一般接種!$A:$G, L$4, FALSE), 0)</f>
        <v>625</v>
      </c>
      <c r="M1018" s="92">
        <f>IFERROR(VLOOKUP($E1018, V一般接種!$A:$G, M$4, FALSE), 0)</f>
        <v>0</v>
      </c>
      <c r="N1018" s="93">
        <f>IFERROR(VLOOKUP($E1018, V一般接種!$A:$G, N$4, FALSE), 0)</f>
        <v>5525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1193393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17350</v>
      </c>
      <c r="L1019" s="92">
        <f>IFERROR(VLOOKUP($E1019, V一般接種!$A:$G, L$4, FALSE), 0)</f>
        <v>625</v>
      </c>
      <c r="M1019" s="92">
        <f>IFERROR(VLOOKUP($E1019, V一般接種!$A:$G, M$4, FALSE), 0)</f>
        <v>0</v>
      </c>
      <c r="N1019" s="93">
        <f>IFERROR(VLOOKUP($E1019, V一般接種!$A:$G, N$4, FALSE), 0)</f>
        <v>5525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1193393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17350</v>
      </c>
      <c r="L1020" s="92">
        <f>IFERROR(VLOOKUP($E1020, V一般接種!$A:$G, L$4, FALSE), 0)</f>
        <v>625</v>
      </c>
      <c r="M1020" s="92">
        <f>IFERROR(VLOOKUP($E1020, V一般接種!$A:$G, M$4, FALSE), 0)</f>
        <v>0</v>
      </c>
      <c r="N1020" s="93">
        <f>IFERROR(VLOOKUP($E1020, V一般接種!$A:$G, N$4, FALSE), 0)</f>
        <v>5525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1193393</v>
      </c>
    </row>
    <row r="1021" spans="1:19" ht="17.7">
      <c r="A1021" s="49">
        <v>44636</v>
      </c>
      <c r="B1021" s="109">
        <f>IF(COUNTIF($A$7:$A1021, $A1021)&gt;1, 0, IF($E1021="","",G1021+H1021+K1021+L1021+O1021-Q1021))</f>
        <v>14672</v>
      </c>
      <c r="C1021" s="109">
        <f>IF(COUNTIF($A$7:$A1021, $A1021)&gt;1, 0, IF($E1021="", "", I1021+J1021+M1021+N1021+P1021-R1021))</f>
        <v>2853</v>
      </c>
      <c r="D1021" s="109">
        <f>IF(COUNTIF($A$7:$A1021, $A1021)&gt;1, 0, S1021)</f>
        <v>1199470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13977</v>
      </c>
      <c r="L1021" s="92">
        <f>IFERROR(VLOOKUP($E1021, V一般接種!$A:$G, L$4, FALSE), 0)</f>
        <v>695</v>
      </c>
      <c r="M1021" s="92">
        <f>IFERROR(VLOOKUP($E1021, V一般接種!$A:$G, M$4, FALSE), 0)</f>
        <v>1</v>
      </c>
      <c r="N1021" s="93">
        <f>IFERROR(VLOOKUP($E1021, V一般接種!$A:$G, N$4, FALSE), 0)</f>
        <v>2852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1199470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13977</v>
      </c>
      <c r="L1022" s="92">
        <f>IFERROR(VLOOKUP($E1022, V一般接種!$A:$G, L$4, FALSE), 0)</f>
        <v>695</v>
      </c>
      <c r="M1022" s="92">
        <f>IFERROR(VLOOKUP($E1022, V一般接種!$A:$G, M$4, FALSE), 0)</f>
        <v>1</v>
      </c>
      <c r="N1022" s="93">
        <f>IFERROR(VLOOKUP($E1022, V一般接種!$A:$G, N$4, FALSE), 0)</f>
        <v>2852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1199470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13977</v>
      </c>
      <c r="L1023" s="92">
        <f>IFERROR(VLOOKUP($E1023, V一般接種!$A:$G, L$4, FALSE), 0)</f>
        <v>695</v>
      </c>
      <c r="M1023" s="92">
        <f>IFERROR(VLOOKUP($E1023, V一般接種!$A:$G, M$4, FALSE), 0)</f>
        <v>1</v>
      </c>
      <c r="N1023" s="93">
        <f>IFERROR(VLOOKUP($E1023, V一般接種!$A:$G, N$4, FALSE), 0)</f>
        <v>2852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1199470</v>
      </c>
    </row>
    <row r="1024" spans="1:19" ht="17.7">
      <c r="A1024" s="49">
        <v>44637</v>
      </c>
      <c r="B1024" s="109">
        <f>IF(COUNTIF($A$7:$A1024, $A1024)&gt;1, 0, IF($E1024="","",G1024+H1024+K1024+L1024+O1024-Q1024))</f>
        <v>12824</v>
      </c>
      <c r="C1024" s="109">
        <f>IF(COUNTIF($A$7:$A1024, $A1024)&gt;1, 0, IF($E1024="", "", I1024+J1024+M1024+N1024+P1024-R1024))</f>
        <v>4083</v>
      </c>
      <c r="D1024" s="109">
        <f>IF(COUNTIF($A$7:$A1024, $A1024)&gt;1, 0, S1024)</f>
        <v>874369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12272</v>
      </c>
      <c r="L1024" s="92">
        <f>IFERROR(VLOOKUP($E1024, V一般接種!$A:$G, L$4, FALSE), 0)</f>
        <v>552</v>
      </c>
      <c r="M1024" s="92">
        <f>IFERROR(VLOOKUP($E1024, V一般接種!$A:$G, M$4, FALSE), 0)</f>
        <v>0</v>
      </c>
      <c r="N1024" s="93">
        <f>IFERROR(VLOOKUP($E1024, V一般接種!$A:$G, N$4, FALSE), 0)</f>
        <v>4083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874369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12272</v>
      </c>
      <c r="L1025" s="92">
        <f>IFERROR(VLOOKUP($E1025, V一般接種!$A:$G, L$4, FALSE), 0)</f>
        <v>552</v>
      </c>
      <c r="M1025" s="92">
        <f>IFERROR(VLOOKUP($E1025, V一般接種!$A:$G, M$4, FALSE), 0)</f>
        <v>0</v>
      </c>
      <c r="N1025" s="93">
        <f>IFERROR(VLOOKUP($E1025, V一般接種!$A:$G, N$4, FALSE), 0)</f>
        <v>4083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874369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12272</v>
      </c>
      <c r="L1026" s="92">
        <f>IFERROR(VLOOKUP($E1026, V一般接種!$A:$G, L$4, FALSE), 0)</f>
        <v>552</v>
      </c>
      <c r="M1026" s="92">
        <f>IFERROR(VLOOKUP($E1026, V一般接種!$A:$G, M$4, FALSE), 0)</f>
        <v>0</v>
      </c>
      <c r="N1026" s="93">
        <f>IFERROR(VLOOKUP($E1026, V一般接種!$A:$G, N$4, FALSE), 0)</f>
        <v>4083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874369</v>
      </c>
    </row>
    <row r="1027" spans="1:19" ht="17.7">
      <c r="A1027" s="49">
        <v>44638</v>
      </c>
      <c r="B1027" s="109">
        <f>IF(COUNTIF($A$7:$A1027, $A1027)&gt;1, 0, IF($E1027="","",G1027+H1027+K1027+L1027+O1027-Q1027))</f>
        <v>22007</v>
      </c>
      <c r="C1027" s="109">
        <f>IF(COUNTIF($A$7:$A1027, $A1027)&gt;1, 0, IF($E1027="", "", I1027+J1027+M1027+N1027+P1027-R1027))</f>
        <v>6491</v>
      </c>
      <c r="D1027" s="109">
        <f>IF(COUNTIF($A$7:$A1027, $A1027)&gt;1, 0, S1027)</f>
        <v>842824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21483</v>
      </c>
      <c r="L1027" s="92">
        <f>IFERROR(VLOOKUP($E1027, V一般接種!$A:$G, L$4, FALSE), 0)</f>
        <v>524</v>
      </c>
      <c r="M1027" s="92">
        <f>IFERROR(VLOOKUP($E1027, V一般接種!$A:$G, M$4, FALSE), 0)</f>
        <v>2</v>
      </c>
      <c r="N1027" s="93">
        <f>IFERROR(VLOOKUP($E1027, V一般接種!$A:$G, N$4, FALSE), 0)</f>
        <v>6489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842824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21483</v>
      </c>
      <c r="L1028" s="92">
        <f>IFERROR(VLOOKUP($E1028, V一般接種!$A:$G, L$4, FALSE), 0)</f>
        <v>524</v>
      </c>
      <c r="M1028" s="92">
        <f>IFERROR(VLOOKUP($E1028, V一般接種!$A:$G, M$4, FALSE), 0)</f>
        <v>2</v>
      </c>
      <c r="N1028" s="93">
        <f>IFERROR(VLOOKUP($E1028, V一般接種!$A:$G, N$4, FALSE), 0)</f>
        <v>6489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842824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21483</v>
      </c>
      <c r="L1029" s="92">
        <f>IFERROR(VLOOKUP($E1029, V一般接種!$A:$G, L$4, FALSE), 0)</f>
        <v>524</v>
      </c>
      <c r="M1029" s="92">
        <f>IFERROR(VLOOKUP($E1029, V一般接種!$A:$G, M$4, FALSE), 0)</f>
        <v>2</v>
      </c>
      <c r="N1029" s="93">
        <f>IFERROR(VLOOKUP($E1029, V一般接種!$A:$G, N$4, FALSE), 0)</f>
        <v>6489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842824</v>
      </c>
    </row>
    <row r="1030" spans="1:19" ht="17.7">
      <c r="A1030" s="49">
        <v>44639</v>
      </c>
      <c r="B1030" s="109">
        <f>IF(COUNTIF($A$7:$A1030, $A1030)&gt;1, 0, IF($E1030="","",G1030+H1030+K1030+L1030+O1030-Q1030))</f>
        <v>42005</v>
      </c>
      <c r="C1030" s="109">
        <f>IF(COUNTIF($A$7:$A1030, $A1030)&gt;1, 0, IF($E1030="", "", I1030+J1030+M1030+N1030+P1030-R1030))</f>
        <v>9060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41287</v>
      </c>
      <c r="L1030" s="92">
        <f>IFERROR(VLOOKUP($E1030, V一般接種!$A:$G, L$4, FALSE), 0)</f>
        <v>718</v>
      </c>
      <c r="M1030" s="92">
        <f>IFERROR(VLOOKUP($E1030, V一般接種!$A:$G, M$4, FALSE), 0)</f>
        <v>3</v>
      </c>
      <c r="N1030" s="93">
        <f>IFERROR(VLOOKUP($E1030, V一般接種!$A:$G, N$4, FALSE), 0)</f>
        <v>9057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41287</v>
      </c>
      <c r="L1031" s="92">
        <f>IFERROR(VLOOKUP($E1031, V一般接種!$A:$G, L$4, FALSE), 0)</f>
        <v>718</v>
      </c>
      <c r="M1031" s="92">
        <f>IFERROR(VLOOKUP($E1031, V一般接種!$A:$G, M$4, FALSE), 0)</f>
        <v>3</v>
      </c>
      <c r="N1031" s="93">
        <f>IFERROR(VLOOKUP($E1031, V一般接種!$A:$G, N$4, FALSE), 0)</f>
        <v>9057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41287</v>
      </c>
      <c r="L1032" s="92">
        <f>IFERROR(VLOOKUP($E1032, V一般接種!$A:$G, L$4, FALSE), 0)</f>
        <v>718</v>
      </c>
      <c r="M1032" s="92">
        <f>IFERROR(VLOOKUP($E1032, V一般接種!$A:$G, M$4, FALSE), 0)</f>
        <v>3</v>
      </c>
      <c r="N1032" s="93">
        <f>IFERROR(VLOOKUP($E1032, V一般接種!$A:$G, N$4, FALSE), 0)</f>
        <v>9057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17315</v>
      </c>
      <c r="C1033" s="109">
        <f>IF(COUNTIF($A$7:$A1033, $A1033)&gt;1, 0, IF($E1033="", "", I1033+J1033+M1033+N1033+P1033-R1033))</f>
        <v>3180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16938</v>
      </c>
      <c r="L1033" s="92">
        <f>IFERROR(VLOOKUP($E1033, V一般接種!$A:$G, L$4, FALSE), 0)</f>
        <v>377</v>
      </c>
      <c r="M1033" s="92">
        <f>IFERROR(VLOOKUP($E1033, V一般接種!$A:$G, M$4, FALSE), 0)</f>
        <v>0</v>
      </c>
      <c r="N1033" s="93">
        <f>IFERROR(VLOOKUP($E1033, V一般接種!$A:$G, N$4, FALSE), 0)</f>
        <v>3180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16938</v>
      </c>
      <c r="L1034" s="92">
        <f>IFERROR(VLOOKUP($E1034, V一般接種!$A:$G, L$4, FALSE), 0)</f>
        <v>377</v>
      </c>
      <c r="M1034" s="92">
        <f>IFERROR(VLOOKUP($E1034, V一般接種!$A:$G, M$4, FALSE), 0)</f>
        <v>0</v>
      </c>
      <c r="N1034" s="93">
        <f>IFERROR(VLOOKUP($E1034, V一般接種!$A:$G, N$4, FALSE), 0)</f>
        <v>3180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16938</v>
      </c>
      <c r="L1035" s="92">
        <f>IFERROR(VLOOKUP($E1035, V一般接種!$A:$G, L$4, FALSE), 0)</f>
        <v>377</v>
      </c>
      <c r="M1035" s="92">
        <f>IFERROR(VLOOKUP($E1035, V一般接種!$A:$G, M$4, FALSE), 0)</f>
        <v>0</v>
      </c>
      <c r="N1035" s="93">
        <f>IFERROR(VLOOKUP($E1035, V一般接種!$A:$G, N$4, FALSE), 0)</f>
        <v>3180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1452</v>
      </c>
      <c r="C1036" s="109">
        <f>IF(COUNTIF($A$7:$A1036, $A1036)&gt;1, 0, IF($E1036="", "", I1036+J1036+M1036+N1036+P1036-R1036))</f>
        <v>385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1212</v>
      </c>
      <c r="L1036" s="92">
        <f>IFERROR(VLOOKUP($E1036, V一般接種!$A:$G, L$4, FALSE), 0)</f>
        <v>240</v>
      </c>
      <c r="M1036" s="92">
        <f>IFERROR(VLOOKUP($E1036, V一般接種!$A:$G, M$4, FALSE), 0)</f>
        <v>0</v>
      </c>
      <c r="N1036" s="93">
        <f>IFERROR(VLOOKUP($E1036, V一般接種!$A:$G, N$4, FALSE), 0)</f>
        <v>385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1212</v>
      </c>
      <c r="L1037" s="92">
        <f>IFERROR(VLOOKUP($E1037, V一般接種!$A:$G, L$4, FALSE), 0)</f>
        <v>240</v>
      </c>
      <c r="M1037" s="92">
        <f>IFERROR(VLOOKUP($E1037, V一般接種!$A:$G, M$4, FALSE), 0)</f>
        <v>0</v>
      </c>
      <c r="N1037" s="93">
        <f>IFERROR(VLOOKUP($E1037, V一般接種!$A:$G, N$4, FALSE), 0)</f>
        <v>385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1212</v>
      </c>
      <c r="L1038" s="92">
        <f>IFERROR(VLOOKUP($E1038, V一般接種!$A:$G, L$4, FALSE), 0)</f>
        <v>240</v>
      </c>
      <c r="M1038" s="92">
        <f>IFERROR(VLOOKUP($E1038, V一般接種!$A:$G, M$4, FALSE), 0)</f>
        <v>0</v>
      </c>
      <c r="N1038" s="93">
        <f>IFERROR(VLOOKUP($E1038, V一般接種!$A:$G, N$4, FALSE), 0)</f>
        <v>385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2295768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2295768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2295768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2295768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53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TEXT(MAX(A3:A342)+1,"m月d日") &amp; "公表時点）"</f>
        <v>（3月22日公表時点）</v>
      </c>
    </row>
    <row r="3" spans="1:17">
      <c r="A3" s="179" t="s">
        <v>322</v>
      </c>
      <c r="B3" s="179" t="s">
        <v>296</v>
      </c>
      <c r="C3" s="179" t="s">
        <v>297</v>
      </c>
      <c r="D3" s="180" t="s">
        <v>323</v>
      </c>
      <c r="E3" s="180"/>
      <c r="F3" s="180"/>
      <c r="G3" s="180"/>
      <c r="H3" s="180"/>
      <c r="I3" s="180"/>
      <c r="J3" s="181" t="s">
        <v>377</v>
      </c>
      <c r="K3" s="181"/>
      <c r="L3" s="181"/>
      <c r="M3" s="181"/>
      <c r="N3" s="181"/>
      <c r="O3" s="181"/>
      <c r="P3" s="181" t="s">
        <v>378</v>
      </c>
      <c r="Q3" s="181"/>
    </row>
    <row r="4" spans="1:17">
      <c r="A4" s="179"/>
      <c r="B4" s="179"/>
      <c r="C4" s="179"/>
      <c r="D4" s="178" t="s">
        <v>298</v>
      </c>
      <c r="E4" s="178"/>
      <c r="F4" s="178"/>
      <c r="G4" s="178" t="s">
        <v>299</v>
      </c>
      <c r="H4" s="178"/>
      <c r="I4" s="178"/>
      <c r="J4" s="182" t="s">
        <v>298</v>
      </c>
      <c r="K4" s="182"/>
      <c r="L4" s="182"/>
      <c r="M4" s="182" t="s">
        <v>299</v>
      </c>
      <c r="N4" s="182"/>
      <c r="O4" s="182"/>
      <c r="P4" s="137" t="s">
        <v>298</v>
      </c>
      <c r="Q4" s="137" t="s">
        <v>299</v>
      </c>
    </row>
    <row r="5" spans="1:17">
      <c r="A5" s="179"/>
      <c r="B5" s="179"/>
      <c r="C5" s="179"/>
      <c r="D5" s="140" t="s">
        <v>300</v>
      </c>
      <c r="E5" s="140" t="s">
        <v>301</v>
      </c>
      <c r="F5" s="140" t="s">
        <v>345</v>
      </c>
      <c r="G5" s="140" t="s">
        <v>300</v>
      </c>
      <c r="H5" s="140" t="s">
        <v>301</v>
      </c>
      <c r="I5" s="140" t="s">
        <v>345</v>
      </c>
      <c r="J5" s="135" t="s">
        <v>300</v>
      </c>
      <c r="K5" s="135" t="s">
        <v>301</v>
      </c>
      <c r="L5" s="135" t="s">
        <v>345</v>
      </c>
      <c r="M5" s="135" t="s">
        <v>300</v>
      </c>
      <c r="N5" s="135" t="s">
        <v>301</v>
      </c>
      <c r="O5" s="135" t="s">
        <v>345</v>
      </c>
      <c r="P5" s="135" t="s">
        <v>300</v>
      </c>
      <c r="Q5" s="135" t="s">
        <v>300</v>
      </c>
    </row>
    <row r="6" spans="1:17">
      <c r="A6" s="177" t="s">
        <v>286</v>
      </c>
      <c r="B6" s="178"/>
      <c r="C6" s="112">
        <f ca="1">SUM(D6:I6)</f>
        <v>190231895</v>
      </c>
      <c r="D6" s="112">
        <f ca="1">SUM(OFFSET(D$6,1,0,MAX($A$6:$A350)-DATE(2021,4,12)+1,1))</f>
        <v>79365169</v>
      </c>
      <c r="E6" s="112">
        <f ca="1">SUM(OFFSET(E$6,1,0,MAX($A$6:$A350)-DATE(2021,4,12)+1,1))</f>
        <v>16148874</v>
      </c>
      <c r="F6" s="112">
        <f ca="1">SUM(OFFSET(F$6,1,0,MAX($A$6:$A350)-DATE(2021,4,12)+1,1))</f>
        <v>58417</v>
      </c>
      <c r="G6" s="112">
        <f ca="1">SUM(OFFSET(G$6,1,0,MAX($A$6:$A350)-DATE(2021,4,12)+1,1))</f>
        <v>78572134</v>
      </c>
      <c r="H6" s="112">
        <f ca="1">SUM(OFFSET(H$6,1,0,MAX($A$6:$A350)-DATE(2021,4,12)+1,1))</f>
        <v>16029076</v>
      </c>
      <c r="I6" s="112">
        <f ca="1">SUM(OFFSET(I$6,1,0,MAX($A$6:$A350)-DATE(2021,4,12)+1,1))</f>
        <v>58225</v>
      </c>
      <c r="J6" s="124">
        <f ca="1">SUM(OFFSET(J$6,1,0,MAX($A$6:$A350)-DATE(2021,4,12)+1,1))</f>
        <v>32216946</v>
      </c>
      <c r="K6" s="124">
        <f ca="1">SUM(OFFSET(K$6,1,0,MAX($A$6:$A350)-DATE(2021,4,12)+1,1))</f>
        <v>964555</v>
      </c>
      <c r="L6" s="124">
        <f ca="1">SUM(OFFSET(L$6,1,0,MAX($A$6:$A350)-DATE(2021,4,12)+1,1))</f>
        <v>3313</v>
      </c>
      <c r="M6" s="124">
        <f ca="1">SUM(OFFSET(M$6,1,0,MAX($A$6:$A350)-DATE(2021,4,12)+1,1))</f>
        <v>32109025</v>
      </c>
      <c r="N6" s="124">
        <f ca="1">SUM(OFFSET(N$6,1,0,MAX($A$6:$A350)-DATE(2021,4,12)+1,1))</f>
        <v>959538</v>
      </c>
      <c r="O6" s="124">
        <f ca="1">SUM(OFFSET(O$6,1,0,MAX($A$6:$A350)-DATE(2021,4,12)+1,1))</f>
        <v>3285</v>
      </c>
      <c r="P6" s="124">
        <f ca="1">SUM(OFFSET(P$6,1,0,MAX($A$6:$A350)-DATE(2021,4,12)+1,1))</f>
        <v>193503</v>
      </c>
      <c r="Q6" s="124">
        <f ca="1">SUM(OFFSET(Q$6,1,0,MAX($A$6:$A350)-DATE(2021,4,12)+1,1))</f>
        <v>13</v>
      </c>
    </row>
    <row r="7" spans="1:17">
      <c r="A7" s="138">
        <v>44641</v>
      </c>
      <c r="B7" s="142" t="str">
        <f t="shared" ref="B7:B70" si="0">"(" &amp; TEXT(A7,"aaa") &amp; ")"</f>
        <v>(月)</v>
      </c>
      <c r="C7" s="112">
        <f t="shared" ref="C7:C70" si="1">SUM(D7:I7)</f>
        <v>2038</v>
      </c>
      <c r="D7" s="112">
        <v>1212</v>
      </c>
      <c r="E7" s="112">
        <v>240</v>
      </c>
      <c r="F7" s="112">
        <v>0</v>
      </c>
      <c r="G7" s="112">
        <v>385</v>
      </c>
      <c r="H7" s="112">
        <v>201</v>
      </c>
      <c r="I7" s="112">
        <v>0</v>
      </c>
      <c r="J7" s="124">
        <v>28</v>
      </c>
      <c r="K7" s="124">
        <v>14</v>
      </c>
      <c r="L7" s="124">
        <v>0</v>
      </c>
      <c r="M7" s="124">
        <v>39</v>
      </c>
      <c r="N7" s="124">
        <v>14</v>
      </c>
      <c r="O7" s="124">
        <v>0</v>
      </c>
      <c r="P7" s="124">
        <v>601</v>
      </c>
      <c r="Q7" s="124">
        <v>13</v>
      </c>
    </row>
    <row r="8" spans="1:17">
      <c r="A8" s="138">
        <v>44640</v>
      </c>
      <c r="B8" s="142" t="str">
        <f t="shared" si="0"/>
        <v>(日)</v>
      </c>
      <c r="C8" s="112">
        <f t="shared" si="1"/>
        <v>21324</v>
      </c>
      <c r="D8" s="112">
        <v>16938</v>
      </c>
      <c r="E8" s="112">
        <v>377</v>
      </c>
      <c r="F8" s="112">
        <v>0</v>
      </c>
      <c r="G8" s="112">
        <v>3180</v>
      </c>
      <c r="H8" s="112">
        <v>827</v>
      </c>
      <c r="I8" s="112">
        <v>2</v>
      </c>
      <c r="J8" s="124">
        <v>111</v>
      </c>
      <c r="K8" s="124">
        <v>24</v>
      </c>
      <c r="L8" s="124">
        <v>0</v>
      </c>
      <c r="M8" s="124">
        <v>191</v>
      </c>
      <c r="N8" s="124">
        <v>76</v>
      </c>
      <c r="O8" s="124">
        <v>0</v>
      </c>
      <c r="P8" s="124">
        <v>13774</v>
      </c>
      <c r="Q8" s="124">
        <v>0</v>
      </c>
    </row>
    <row r="9" spans="1:17">
      <c r="A9" s="138">
        <v>44639</v>
      </c>
      <c r="B9" s="142" t="str">
        <f t="shared" si="0"/>
        <v>(土)</v>
      </c>
      <c r="C9" s="112">
        <f t="shared" si="1"/>
        <v>52051</v>
      </c>
      <c r="D9" s="112">
        <v>41287</v>
      </c>
      <c r="E9" s="112">
        <v>718</v>
      </c>
      <c r="F9" s="112">
        <v>3</v>
      </c>
      <c r="G9" s="112">
        <v>9057</v>
      </c>
      <c r="H9" s="112">
        <v>979</v>
      </c>
      <c r="I9" s="112">
        <v>7</v>
      </c>
      <c r="J9" s="124">
        <v>387</v>
      </c>
      <c r="K9" s="124">
        <v>54</v>
      </c>
      <c r="L9" s="124">
        <v>1</v>
      </c>
      <c r="M9" s="124">
        <v>552</v>
      </c>
      <c r="N9" s="124">
        <v>68</v>
      </c>
      <c r="O9" s="124">
        <v>0</v>
      </c>
      <c r="P9" s="124">
        <v>30019</v>
      </c>
      <c r="Q9" s="124">
        <v>0</v>
      </c>
    </row>
    <row r="10" spans="1:17">
      <c r="A10" s="138">
        <v>44638</v>
      </c>
      <c r="B10" s="142" t="str">
        <f t="shared" si="0"/>
        <v>(金)</v>
      </c>
      <c r="C10" s="112">
        <f t="shared" si="1"/>
        <v>29557</v>
      </c>
      <c r="D10" s="112">
        <v>21483</v>
      </c>
      <c r="E10" s="112">
        <v>524</v>
      </c>
      <c r="F10" s="112">
        <v>2</v>
      </c>
      <c r="G10" s="112">
        <v>6489</v>
      </c>
      <c r="H10" s="112">
        <v>1055</v>
      </c>
      <c r="I10" s="112">
        <v>4</v>
      </c>
      <c r="J10" s="124">
        <v>435</v>
      </c>
      <c r="K10" s="124">
        <v>66</v>
      </c>
      <c r="L10" s="124">
        <v>0</v>
      </c>
      <c r="M10" s="124">
        <v>639</v>
      </c>
      <c r="N10" s="124">
        <v>107</v>
      </c>
      <c r="O10" s="124">
        <v>0</v>
      </c>
      <c r="P10" s="124">
        <v>14252</v>
      </c>
      <c r="Q10" s="124">
        <v>0</v>
      </c>
    </row>
    <row r="11" spans="1:17">
      <c r="A11" s="138">
        <v>44637</v>
      </c>
      <c r="B11" s="142" t="str">
        <f t="shared" si="0"/>
        <v>(木)</v>
      </c>
      <c r="C11" s="112">
        <f t="shared" si="1"/>
        <v>17477</v>
      </c>
      <c r="D11" s="112">
        <v>12272</v>
      </c>
      <c r="E11" s="112">
        <v>552</v>
      </c>
      <c r="F11" s="112">
        <v>0</v>
      </c>
      <c r="G11" s="112">
        <v>4083</v>
      </c>
      <c r="H11" s="112">
        <v>569</v>
      </c>
      <c r="I11" s="112">
        <v>1</v>
      </c>
      <c r="J11" s="124">
        <v>429</v>
      </c>
      <c r="K11" s="124">
        <v>85</v>
      </c>
      <c r="L11" s="124">
        <v>0</v>
      </c>
      <c r="M11" s="124">
        <v>593</v>
      </c>
      <c r="N11" s="124">
        <v>102</v>
      </c>
      <c r="O11" s="124">
        <v>1</v>
      </c>
      <c r="P11" s="124">
        <v>7953</v>
      </c>
      <c r="Q11" s="124">
        <v>0</v>
      </c>
    </row>
    <row r="12" spans="1:17">
      <c r="A12" s="138">
        <v>44636</v>
      </c>
      <c r="B12" s="142" t="str">
        <f t="shared" si="0"/>
        <v>(水)</v>
      </c>
      <c r="C12" s="112">
        <f t="shared" si="1"/>
        <v>18220</v>
      </c>
      <c r="D12" s="112">
        <v>13977</v>
      </c>
      <c r="E12" s="112">
        <v>695</v>
      </c>
      <c r="F12" s="112">
        <v>1</v>
      </c>
      <c r="G12" s="112">
        <v>2852</v>
      </c>
      <c r="H12" s="112">
        <v>695</v>
      </c>
      <c r="I12" s="112">
        <v>0</v>
      </c>
      <c r="J12" s="124">
        <v>435</v>
      </c>
      <c r="K12" s="124">
        <v>91</v>
      </c>
      <c r="L12" s="124">
        <v>0</v>
      </c>
      <c r="M12" s="124">
        <v>419</v>
      </c>
      <c r="N12" s="124">
        <v>114</v>
      </c>
      <c r="O12" s="124">
        <v>0</v>
      </c>
      <c r="P12" s="124">
        <v>9052</v>
      </c>
      <c r="Q12" s="124">
        <v>0</v>
      </c>
    </row>
    <row r="13" spans="1:17">
      <c r="A13" s="138">
        <v>44635</v>
      </c>
      <c r="B13" s="142" t="str">
        <f t="shared" si="0"/>
        <v>(火)</v>
      </c>
      <c r="C13" s="112">
        <f t="shared" si="1"/>
        <v>24315</v>
      </c>
      <c r="D13" s="112">
        <v>17350</v>
      </c>
      <c r="E13" s="112">
        <v>625</v>
      </c>
      <c r="F13" s="112">
        <v>0</v>
      </c>
      <c r="G13" s="112">
        <v>5525</v>
      </c>
      <c r="H13" s="112">
        <v>812</v>
      </c>
      <c r="I13" s="112">
        <v>3</v>
      </c>
      <c r="J13" s="124">
        <v>467</v>
      </c>
      <c r="K13" s="124">
        <v>106</v>
      </c>
      <c r="L13" s="124">
        <v>0</v>
      </c>
      <c r="M13" s="124">
        <v>727</v>
      </c>
      <c r="N13" s="124">
        <v>137</v>
      </c>
      <c r="O13" s="124">
        <v>0</v>
      </c>
      <c r="P13" s="124">
        <v>12051</v>
      </c>
      <c r="Q13" s="124">
        <v>0</v>
      </c>
    </row>
    <row r="14" spans="1:17">
      <c r="A14" s="138">
        <v>44634</v>
      </c>
      <c r="B14" s="142" t="str">
        <f t="shared" si="0"/>
        <v>(月)</v>
      </c>
      <c r="C14" s="112">
        <f t="shared" si="1"/>
        <v>21865</v>
      </c>
      <c r="D14" s="112">
        <v>15360</v>
      </c>
      <c r="E14" s="112">
        <v>420</v>
      </c>
      <c r="F14" s="112">
        <v>1</v>
      </c>
      <c r="G14" s="112">
        <v>5546</v>
      </c>
      <c r="H14" s="112">
        <v>538</v>
      </c>
      <c r="I14" s="112">
        <v>0</v>
      </c>
      <c r="J14" s="124">
        <v>433</v>
      </c>
      <c r="K14" s="124">
        <v>78</v>
      </c>
      <c r="L14" s="124">
        <v>0</v>
      </c>
      <c r="M14" s="124">
        <v>770</v>
      </c>
      <c r="N14" s="124">
        <v>81</v>
      </c>
      <c r="O14" s="124">
        <v>0</v>
      </c>
      <c r="P14" s="124">
        <v>9492</v>
      </c>
      <c r="Q14" s="124">
        <v>0</v>
      </c>
    </row>
    <row r="15" spans="1:17">
      <c r="A15" s="138">
        <v>44633</v>
      </c>
      <c r="B15" s="142" t="str">
        <f t="shared" si="0"/>
        <v>(日)</v>
      </c>
      <c r="C15" s="112">
        <f t="shared" si="1"/>
        <v>30337</v>
      </c>
      <c r="D15" s="112">
        <v>22117</v>
      </c>
      <c r="E15" s="112">
        <v>608</v>
      </c>
      <c r="F15" s="112">
        <v>0</v>
      </c>
      <c r="G15" s="112">
        <v>6669</v>
      </c>
      <c r="H15" s="112">
        <v>941</v>
      </c>
      <c r="I15" s="112">
        <v>2</v>
      </c>
      <c r="J15" s="124">
        <v>352</v>
      </c>
      <c r="K15" s="124">
        <v>40</v>
      </c>
      <c r="L15" s="124">
        <v>0</v>
      </c>
      <c r="M15" s="124">
        <v>509</v>
      </c>
      <c r="N15" s="124">
        <v>103</v>
      </c>
      <c r="O15" s="124">
        <v>1</v>
      </c>
      <c r="P15" s="124">
        <v>16771</v>
      </c>
      <c r="Q15" s="124">
        <v>0</v>
      </c>
    </row>
    <row r="16" spans="1:17">
      <c r="A16" s="138">
        <v>44632</v>
      </c>
      <c r="B16" s="142" t="str">
        <f t="shared" si="0"/>
        <v>(土)</v>
      </c>
      <c r="C16" s="112">
        <f t="shared" si="1"/>
        <v>68127</v>
      </c>
      <c r="D16" s="112">
        <v>48282</v>
      </c>
      <c r="E16" s="112">
        <v>1403</v>
      </c>
      <c r="F16" s="112">
        <v>1</v>
      </c>
      <c r="G16" s="112">
        <v>16817</v>
      </c>
      <c r="H16" s="112">
        <v>1622</v>
      </c>
      <c r="I16" s="112">
        <v>2</v>
      </c>
      <c r="J16" s="124">
        <v>759</v>
      </c>
      <c r="K16" s="124">
        <v>116</v>
      </c>
      <c r="L16" s="124">
        <v>0</v>
      </c>
      <c r="M16" s="124">
        <v>935</v>
      </c>
      <c r="N16" s="124">
        <v>127</v>
      </c>
      <c r="O16" s="124">
        <v>0</v>
      </c>
      <c r="P16" s="124">
        <v>30731</v>
      </c>
      <c r="Q16" s="124">
        <v>0</v>
      </c>
    </row>
    <row r="17" spans="1:17">
      <c r="A17" s="138">
        <v>44631</v>
      </c>
      <c r="B17" s="142" t="str">
        <f t="shared" si="0"/>
        <v>(金)</v>
      </c>
      <c r="C17" s="112">
        <f t="shared" si="1"/>
        <v>34926</v>
      </c>
      <c r="D17" s="112">
        <v>21547</v>
      </c>
      <c r="E17" s="112">
        <v>717</v>
      </c>
      <c r="F17" s="112">
        <v>0</v>
      </c>
      <c r="G17" s="112">
        <v>11943</v>
      </c>
      <c r="H17" s="112">
        <v>718</v>
      </c>
      <c r="I17" s="112">
        <v>1</v>
      </c>
      <c r="J17" s="124">
        <v>600</v>
      </c>
      <c r="K17" s="124">
        <v>95</v>
      </c>
      <c r="L17" s="124">
        <v>0</v>
      </c>
      <c r="M17" s="124">
        <v>1061</v>
      </c>
      <c r="N17" s="124">
        <v>84</v>
      </c>
      <c r="O17" s="124">
        <v>0</v>
      </c>
      <c r="P17" s="124">
        <v>11805</v>
      </c>
      <c r="Q17" s="124">
        <v>0</v>
      </c>
    </row>
    <row r="18" spans="1:17">
      <c r="A18" s="138">
        <v>44630</v>
      </c>
      <c r="B18" s="142" t="str">
        <f t="shared" si="0"/>
        <v>(木)</v>
      </c>
      <c r="C18" s="112">
        <f t="shared" si="1"/>
        <v>20557</v>
      </c>
      <c r="D18" s="112">
        <v>12371</v>
      </c>
      <c r="E18" s="112">
        <v>1021</v>
      </c>
      <c r="F18" s="112">
        <v>2</v>
      </c>
      <c r="G18" s="112">
        <v>6521</v>
      </c>
      <c r="H18" s="112">
        <v>629</v>
      </c>
      <c r="I18" s="112">
        <v>13</v>
      </c>
      <c r="J18" s="124">
        <v>576</v>
      </c>
      <c r="K18" s="124">
        <v>156</v>
      </c>
      <c r="L18" s="124">
        <v>0</v>
      </c>
      <c r="M18" s="124">
        <v>784</v>
      </c>
      <c r="N18" s="124">
        <v>89</v>
      </c>
      <c r="O18" s="124">
        <v>2</v>
      </c>
      <c r="P18" s="124">
        <v>6603</v>
      </c>
      <c r="Q18" s="124">
        <v>0</v>
      </c>
    </row>
    <row r="19" spans="1:17">
      <c r="A19" s="138">
        <v>44629</v>
      </c>
      <c r="B19" s="142" t="str">
        <f t="shared" si="0"/>
        <v>(水)</v>
      </c>
      <c r="C19" s="112">
        <f t="shared" si="1"/>
        <v>19998</v>
      </c>
      <c r="D19" s="112">
        <v>11860</v>
      </c>
      <c r="E19" s="112">
        <v>616</v>
      </c>
      <c r="F19" s="112">
        <v>0</v>
      </c>
      <c r="G19" s="112">
        <v>6841</v>
      </c>
      <c r="H19" s="112">
        <v>678</v>
      </c>
      <c r="I19" s="112">
        <v>3</v>
      </c>
      <c r="J19" s="124">
        <v>658</v>
      </c>
      <c r="K19" s="124">
        <v>124</v>
      </c>
      <c r="L19" s="124">
        <v>0</v>
      </c>
      <c r="M19" s="124">
        <v>956</v>
      </c>
      <c r="N19" s="124">
        <v>101</v>
      </c>
      <c r="O19" s="124">
        <v>0</v>
      </c>
      <c r="P19" s="124">
        <v>5746</v>
      </c>
      <c r="Q19" s="124">
        <v>0</v>
      </c>
    </row>
    <row r="20" spans="1:17">
      <c r="A20" s="138">
        <v>44628</v>
      </c>
      <c r="B20" s="142" t="str">
        <f t="shared" si="0"/>
        <v>(火)</v>
      </c>
      <c r="C20" s="112">
        <f t="shared" si="1"/>
        <v>20476</v>
      </c>
      <c r="D20" s="112">
        <v>12191</v>
      </c>
      <c r="E20" s="112">
        <v>690</v>
      </c>
      <c r="F20" s="112">
        <v>1</v>
      </c>
      <c r="G20" s="112">
        <v>6998</v>
      </c>
      <c r="H20" s="112">
        <v>593</v>
      </c>
      <c r="I20" s="112">
        <v>3</v>
      </c>
      <c r="J20" s="124">
        <v>705</v>
      </c>
      <c r="K20" s="124">
        <v>119</v>
      </c>
      <c r="L20" s="124">
        <v>0</v>
      </c>
      <c r="M20" s="124">
        <v>954</v>
      </c>
      <c r="N20" s="124">
        <v>92</v>
      </c>
      <c r="O20" s="124">
        <v>1</v>
      </c>
      <c r="P20" s="124">
        <v>4963</v>
      </c>
      <c r="Q20" s="124">
        <v>0</v>
      </c>
    </row>
    <row r="21" spans="1:17">
      <c r="A21" s="138">
        <v>44627</v>
      </c>
      <c r="B21" s="142" t="str">
        <f t="shared" si="0"/>
        <v>(月)</v>
      </c>
      <c r="C21" s="112">
        <f t="shared" si="1"/>
        <v>18703</v>
      </c>
      <c r="D21" s="112">
        <v>10709</v>
      </c>
      <c r="E21" s="112">
        <v>769</v>
      </c>
      <c r="F21" s="112">
        <v>2</v>
      </c>
      <c r="G21" s="112">
        <v>6412</v>
      </c>
      <c r="H21" s="112">
        <v>799</v>
      </c>
      <c r="I21" s="112">
        <v>12</v>
      </c>
      <c r="J21" s="124">
        <v>756</v>
      </c>
      <c r="K21" s="124">
        <v>121</v>
      </c>
      <c r="L21" s="124">
        <v>0</v>
      </c>
      <c r="M21" s="124">
        <v>827</v>
      </c>
      <c r="N21" s="124">
        <v>121</v>
      </c>
      <c r="O21" s="124">
        <v>1</v>
      </c>
      <c r="P21" s="124">
        <v>3590</v>
      </c>
      <c r="Q21" s="124">
        <v>0</v>
      </c>
    </row>
    <row r="22" spans="1:17">
      <c r="A22" s="138">
        <v>44626</v>
      </c>
      <c r="B22" s="142" t="str">
        <f t="shared" si="0"/>
        <v>(日)</v>
      </c>
      <c r="C22" s="112">
        <f t="shared" si="1"/>
        <v>21040</v>
      </c>
      <c r="D22" s="112">
        <v>13785</v>
      </c>
      <c r="E22" s="112">
        <v>592</v>
      </c>
      <c r="F22" s="112">
        <v>0</v>
      </c>
      <c r="G22" s="112">
        <v>5968</v>
      </c>
      <c r="H22" s="112">
        <v>694</v>
      </c>
      <c r="I22" s="112">
        <v>1</v>
      </c>
      <c r="J22" s="124">
        <v>500</v>
      </c>
      <c r="K22" s="124">
        <v>35</v>
      </c>
      <c r="L22" s="124">
        <v>0</v>
      </c>
      <c r="M22" s="124">
        <v>454</v>
      </c>
      <c r="N22" s="124">
        <v>44</v>
      </c>
      <c r="O22" s="124">
        <v>0</v>
      </c>
      <c r="P22" s="124">
        <v>6288</v>
      </c>
      <c r="Q22" s="124">
        <v>0</v>
      </c>
    </row>
    <row r="23" spans="1:17">
      <c r="A23" s="138">
        <v>44625</v>
      </c>
      <c r="B23" s="142" t="str">
        <f t="shared" si="0"/>
        <v>(土)</v>
      </c>
      <c r="C23" s="112">
        <f t="shared" si="1"/>
        <v>44275</v>
      </c>
      <c r="D23" s="112">
        <v>24499</v>
      </c>
      <c r="E23" s="112">
        <v>1466</v>
      </c>
      <c r="F23" s="112">
        <v>2</v>
      </c>
      <c r="G23" s="112">
        <v>16886</v>
      </c>
      <c r="H23" s="112">
        <v>1419</v>
      </c>
      <c r="I23" s="112">
        <v>3</v>
      </c>
      <c r="J23" s="124">
        <v>980</v>
      </c>
      <c r="K23" s="124">
        <v>113</v>
      </c>
      <c r="L23" s="124">
        <v>0</v>
      </c>
      <c r="M23" s="124">
        <v>927</v>
      </c>
      <c r="N23" s="124">
        <v>68</v>
      </c>
      <c r="O23" s="124">
        <v>0</v>
      </c>
      <c r="P23" s="124">
        <v>7396</v>
      </c>
      <c r="Q23" s="124">
        <v>0</v>
      </c>
    </row>
    <row r="24" spans="1:17">
      <c r="A24" s="138">
        <v>44624</v>
      </c>
      <c r="B24" s="142" t="str">
        <f t="shared" si="0"/>
        <v>(金)</v>
      </c>
      <c r="C24" s="112">
        <f t="shared" si="1"/>
        <v>20492</v>
      </c>
      <c r="D24" s="112">
        <v>12709</v>
      </c>
      <c r="E24" s="112">
        <v>1035</v>
      </c>
      <c r="F24" s="112">
        <v>0</v>
      </c>
      <c r="G24" s="112">
        <v>5652</v>
      </c>
      <c r="H24" s="112">
        <v>1095</v>
      </c>
      <c r="I24" s="112">
        <v>1</v>
      </c>
      <c r="J24" s="124">
        <v>925</v>
      </c>
      <c r="K24" s="124">
        <v>100</v>
      </c>
      <c r="L24" s="124">
        <v>0</v>
      </c>
      <c r="M24" s="124">
        <v>556</v>
      </c>
      <c r="N24" s="124">
        <v>107</v>
      </c>
      <c r="O24" s="124">
        <v>0</v>
      </c>
      <c r="P24" s="124">
        <v>1414</v>
      </c>
      <c r="Q24" s="124">
        <v>0</v>
      </c>
    </row>
    <row r="25" spans="1:17">
      <c r="A25" s="138">
        <v>44623</v>
      </c>
      <c r="B25" s="142" t="str">
        <f t="shared" si="0"/>
        <v>(木)</v>
      </c>
      <c r="C25" s="112">
        <f t="shared" si="1"/>
        <v>14106</v>
      </c>
      <c r="D25" s="112">
        <v>6192</v>
      </c>
      <c r="E25" s="112">
        <v>862</v>
      </c>
      <c r="F25" s="112">
        <v>0</v>
      </c>
      <c r="G25" s="112">
        <v>6482</v>
      </c>
      <c r="H25" s="112">
        <v>566</v>
      </c>
      <c r="I25" s="112">
        <v>4</v>
      </c>
      <c r="J25" s="124">
        <v>687</v>
      </c>
      <c r="K25" s="124">
        <v>104</v>
      </c>
      <c r="L25" s="124">
        <v>0</v>
      </c>
      <c r="M25" s="124">
        <v>852</v>
      </c>
      <c r="N25" s="124">
        <v>82</v>
      </c>
      <c r="O25" s="124">
        <v>1</v>
      </c>
      <c r="P25" s="124">
        <v>402</v>
      </c>
      <c r="Q25" s="124">
        <v>0</v>
      </c>
    </row>
    <row r="26" spans="1:17">
      <c r="A26" s="138">
        <v>44622</v>
      </c>
      <c r="B26" s="142" t="str">
        <f t="shared" si="0"/>
        <v>(水)</v>
      </c>
      <c r="C26" s="112">
        <f t="shared" si="1"/>
        <v>14785</v>
      </c>
      <c r="D26" s="112">
        <v>5877</v>
      </c>
      <c r="E26" s="112">
        <v>785</v>
      </c>
      <c r="F26" s="112">
        <v>1</v>
      </c>
      <c r="G26" s="112">
        <v>7210</v>
      </c>
      <c r="H26" s="112">
        <v>907</v>
      </c>
      <c r="I26" s="112">
        <v>5</v>
      </c>
      <c r="J26" s="124">
        <v>781</v>
      </c>
      <c r="K26" s="124">
        <v>142</v>
      </c>
      <c r="L26" s="124">
        <v>1</v>
      </c>
      <c r="M26" s="124">
        <v>925</v>
      </c>
      <c r="N26" s="124">
        <v>90</v>
      </c>
      <c r="O26" s="124">
        <v>2</v>
      </c>
      <c r="P26" s="124">
        <v>178</v>
      </c>
      <c r="Q26" s="124">
        <v>0</v>
      </c>
    </row>
    <row r="27" spans="1:17">
      <c r="A27" s="138">
        <v>44621</v>
      </c>
      <c r="B27" s="142" t="str">
        <f t="shared" si="0"/>
        <v>(火)</v>
      </c>
      <c r="C27" s="112">
        <f t="shared" si="1"/>
        <v>16431</v>
      </c>
      <c r="D27" s="112">
        <v>6710</v>
      </c>
      <c r="E27" s="112">
        <v>1070</v>
      </c>
      <c r="F27" s="112">
        <v>0</v>
      </c>
      <c r="G27" s="112">
        <v>7690</v>
      </c>
      <c r="H27" s="112">
        <v>960</v>
      </c>
      <c r="I27" s="112">
        <v>1</v>
      </c>
      <c r="J27" s="124">
        <v>848</v>
      </c>
      <c r="K27" s="124">
        <v>141</v>
      </c>
      <c r="L27" s="124">
        <v>0</v>
      </c>
      <c r="M27" s="124">
        <v>938</v>
      </c>
      <c r="N27" s="124">
        <v>115</v>
      </c>
      <c r="O27" s="124">
        <v>0</v>
      </c>
      <c r="P27" s="124">
        <v>371</v>
      </c>
      <c r="Q27" s="124">
        <v>0</v>
      </c>
    </row>
    <row r="28" spans="1:17">
      <c r="A28" s="138">
        <v>44620</v>
      </c>
      <c r="B28" s="142" t="str">
        <f t="shared" si="0"/>
        <v>(月)</v>
      </c>
      <c r="C28" s="112">
        <f t="shared" si="1"/>
        <v>16978</v>
      </c>
      <c r="D28" s="112">
        <v>4503</v>
      </c>
      <c r="E28" s="112">
        <v>795</v>
      </c>
      <c r="F28" s="112">
        <v>1</v>
      </c>
      <c r="G28" s="112">
        <v>10921</v>
      </c>
      <c r="H28" s="112">
        <v>756</v>
      </c>
      <c r="I28" s="112">
        <v>2</v>
      </c>
      <c r="J28" s="124">
        <v>632</v>
      </c>
      <c r="K28" s="124">
        <v>125</v>
      </c>
      <c r="L28" s="124">
        <v>0</v>
      </c>
      <c r="M28" s="124">
        <v>1309</v>
      </c>
      <c r="N28" s="124">
        <v>105</v>
      </c>
      <c r="O28" s="124">
        <v>0</v>
      </c>
      <c r="P28" s="124">
        <v>33</v>
      </c>
      <c r="Q28" s="124">
        <v>0</v>
      </c>
    </row>
    <row r="29" spans="1:17">
      <c r="A29" s="138">
        <v>44619</v>
      </c>
      <c r="B29" s="142" t="str">
        <f t="shared" si="0"/>
        <v>(日)</v>
      </c>
      <c r="C29" s="112">
        <f t="shared" si="1"/>
        <v>17455</v>
      </c>
      <c r="D29" s="112">
        <v>5863</v>
      </c>
      <c r="E29" s="112">
        <v>1560</v>
      </c>
      <c r="F29" s="112">
        <v>0</v>
      </c>
      <c r="G29" s="112">
        <v>9032</v>
      </c>
      <c r="H29" s="112">
        <v>1000</v>
      </c>
      <c r="I29" s="112">
        <v>0</v>
      </c>
      <c r="J29" s="124">
        <v>422</v>
      </c>
      <c r="K29" s="124">
        <v>155</v>
      </c>
      <c r="L29" s="124">
        <v>0</v>
      </c>
      <c r="M29" s="124">
        <v>556</v>
      </c>
      <c r="N29" s="124">
        <v>143</v>
      </c>
      <c r="O29" s="124">
        <v>0</v>
      </c>
      <c r="P29" s="124">
        <v>0</v>
      </c>
      <c r="Q29" s="124">
        <v>0</v>
      </c>
    </row>
    <row r="30" spans="1:17">
      <c r="A30" s="138">
        <v>44618</v>
      </c>
      <c r="B30" s="142" t="str">
        <f t="shared" si="0"/>
        <v>(土)</v>
      </c>
      <c r="C30" s="112">
        <f t="shared" si="1"/>
        <v>42485</v>
      </c>
      <c r="D30" s="112">
        <v>14251</v>
      </c>
      <c r="E30" s="112">
        <v>2395</v>
      </c>
      <c r="F30" s="112">
        <v>2</v>
      </c>
      <c r="G30" s="112">
        <v>24382</v>
      </c>
      <c r="H30" s="112">
        <v>1451</v>
      </c>
      <c r="I30" s="112">
        <v>4</v>
      </c>
      <c r="J30" s="124">
        <v>814</v>
      </c>
      <c r="K30" s="124">
        <v>179</v>
      </c>
      <c r="L30" s="124">
        <v>0</v>
      </c>
      <c r="M30" s="124">
        <v>1297</v>
      </c>
      <c r="N30" s="124">
        <v>87</v>
      </c>
      <c r="O30" s="124">
        <v>2</v>
      </c>
      <c r="P30" s="124">
        <v>18</v>
      </c>
      <c r="Q30" s="124">
        <v>0</v>
      </c>
    </row>
    <row r="31" spans="1:17">
      <c r="A31" s="138">
        <v>44617</v>
      </c>
      <c r="B31" s="142" t="str">
        <f t="shared" si="0"/>
        <v>(金)</v>
      </c>
      <c r="C31" s="112">
        <f t="shared" si="1"/>
        <v>31127</v>
      </c>
      <c r="D31" s="112">
        <v>10375</v>
      </c>
      <c r="E31" s="112">
        <v>1307</v>
      </c>
      <c r="F31" s="112">
        <v>3</v>
      </c>
      <c r="G31" s="112">
        <v>18124</v>
      </c>
      <c r="H31" s="112">
        <v>1284</v>
      </c>
      <c r="I31" s="112">
        <v>34</v>
      </c>
      <c r="J31" s="124">
        <v>1016</v>
      </c>
      <c r="K31" s="124">
        <v>166</v>
      </c>
      <c r="L31" s="124">
        <v>0</v>
      </c>
      <c r="M31" s="124">
        <v>1491</v>
      </c>
      <c r="N31" s="124">
        <v>106</v>
      </c>
      <c r="O31" s="124">
        <v>2</v>
      </c>
      <c r="P31" s="124">
        <v>0</v>
      </c>
      <c r="Q31" s="124">
        <v>0</v>
      </c>
    </row>
    <row r="32" spans="1:17">
      <c r="A32" s="138">
        <v>44616</v>
      </c>
      <c r="B32" s="142" t="str">
        <f t="shared" si="0"/>
        <v>(木)</v>
      </c>
      <c r="C32" s="112">
        <f t="shared" si="1"/>
        <v>17925</v>
      </c>
      <c r="D32" s="112">
        <v>6122</v>
      </c>
      <c r="E32" s="112">
        <v>1070</v>
      </c>
      <c r="F32" s="112">
        <v>5</v>
      </c>
      <c r="G32" s="112">
        <v>10121</v>
      </c>
      <c r="H32" s="112">
        <v>569</v>
      </c>
      <c r="I32" s="112">
        <v>38</v>
      </c>
      <c r="J32" s="124">
        <v>868</v>
      </c>
      <c r="K32" s="124">
        <v>156</v>
      </c>
      <c r="L32" s="124">
        <v>0</v>
      </c>
      <c r="M32" s="124">
        <v>1235</v>
      </c>
      <c r="N32" s="124">
        <v>81</v>
      </c>
      <c r="O32" s="124">
        <v>3</v>
      </c>
      <c r="P32" s="124">
        <v>0</v>
      </c>
      <c r="Q32" s="124">
        <v>0</v>
      </c>
    </row>
    <row r="33" spans="1:17">
      <c r="A33" s="138">
        <v>44615</v>
      </c>
      <c r="B33" s="142" t="str">
        <f t="shared" si="0"/>
        <v>(水)</v>
      </c>
      <c r="C33" s="112">
        <f t="shared" si="1"/>
        <v>4947</v>
      </c>
      <c r="D33" s="112">
        <v>1632</v>
      </c>
      <c r="E33" s="112">
        <v>772</v>
      </c>
      <c r="F33" s="112">
        <v>2</v>
      </c>
      <c r="G33" s="112">
        <v>1961</v>
      </c>
      <c r="H33" s="112">
        <v>580</v>
      </c>
      <c r="I33" s="112">
        <v>0</v>
      </c>
      <c r="J33" s="124">
        <v>165</v>
      </c>
      <c r="K33" s="124">
        <v>65</v>
      </c>
      <c r="L33" s="124">
        <v>0</v>
      </c>
      <c r="M33" s="124">
        <v>210</v>
      </c>
      <c r="N33" s="124">
        <v>28</v>
      </c>
      <c r="O33" s="124">
        <v>0</v>
      </c>
      <c r="P33" s="124">
        <v>0</v>
      </c>
      <c r="Q33" s="124">
        <v>0</v>
      </c>
    </row>
    <row r="34" spans="1:17">
      <c r="A34" s="138">
        <v>44614</v>
      </c>
      <c r="B34" s="142" t="str">
        <f t="shared" si="0"/>
        <v>(火)</v>
      </c>
      <c r="C34" s="112">
        <f t="shared" si="1"/>
        <v>21112</v>
      </c>
      <c r="D34" s="112">
        <v>7612</v>
      </c>
      <c r="E34" s="112">
        <v>836</v>
      </c>
      <c r="F34" s="112">
        <v>11</v>
      </c>
      <c r="G34" s="112">
        <v>12184</v>
      </c>
      <c r="H34" s="112">
        <v>455</v>
      </c>
      <c r="I34" s="112">
        <v>14</v>
      </c>
      <c r="J34" s="124">
        <v>968</v>
      </c>
      <c r="K34" s="124">
        <v>156</v>
      </c>
      <c r="L34" s="124">
        <v>3</v>
      </c>
      <c r="M34" s="124">
        <v>1349</v>
      </c>
      <c r="N34" s="124">
        <v>60</v>
      </c>
      <c r="O34" s="124">
        <v>1</v>
      </c>
      <c r="P34" s="124">
        <v>0</v>
      </c>
      <c r="Q34" s="124">
        <v>0</v>
      </c>
    </row>
    <row r="35" spans="1:17">
      <c r="A35" s="138">
        <v>44613</v>
      </c>
      <c r="B35" s="142" t="str">
        <f t="shared" si="0"/>
        <v>(月)</v>
      </c>
      <c r="C35" s="112">
        <f t="shared" si="1"/>
        <v>16973</v>
      </c>
      <c r="D35" s="112">
        <v>6712</v>
      </c>
      <c r="E35" s="112">
        <v>731</v>
      </c>
      <c r="F35" s="112">
        <v>1</v>
      </c>
      <c r="G35" s="112">
        <v>9108</v>
      </c>
      <c r="H35" s="112">
        <v>419</v>
      </c>
      <c r="I35" s="112">
        <v>2</v>
      </c>
      <c r="J35" s="124">
        <v>905</v>
      </c>
      <c r="K35" s="124">
        <v>116</v>
      </c>
      <c r="L35" s="124">
        <v>0</v>
      </c>
      <c r="M35" s="124">
        <v>927</v>
      </c>
      <c r="N35" s="124">
        <v>58</v>
      </c>
      <c r="O35" s="124">
        <v>0</v>
      </c>
      <c r="P35" s="124">
        <v>0</v>
      </c>
      <c r="Q35" s="124">
        <v>0</v>
      </c>
    </row>
    <row r="36" spans="1:17">
      <c r="A36" s="138">
        <v>44612</v>
      </c>
      <c r="B36" s="142" t="str">
        <f t="shared" si="0"/>
        <v>(日)</v>
      </c>
      <c r="C36" s="112">
        <f t="shared" si="1"/>
        <v>17335</v>
      </c>
      <c r="D36" s="112">
        <v>7074</v>
      </c>
      <c r="E36" s="112">
        <v>1451</v>
      </c>
      <c r="F36" s="112">
        <v>1</v>
      </c>
      <c r="G36" s="112">
        <v>8428</v>
      </c>
      <c r="H36" s="112">
        <v>375</v>
      </c>
      <c r="I36" s="112">
        <v>6</v>
      </c>
      <c r="J36" s="124">
        <v>482</v>
      </c>
      <c r="K36" s="124">
        <v>107</v>
      </c>
      <c r="L36" s="124">
        <v>0</v>
      </c>
      <c r="M36" s="124">
        <v>497</v>
      </c>
      <c r="N36" s="124">
        <v>26</v>
      </c>
      <c r="O36" s="124">
        <v>2</v>
      </c>
      <c r="P36" s="124">
        <v>0</v>
      </c>
      <c r="Q36" s="124">
        <v>0</v>
      </c>
    </row>
    <row r="37" spans="1:17">
      <c r="A37" s="138">
        <v>44611</v>
      </c>
      <c r="B37" s="142" t="str">
        <f t="shared" si="0"/>
        <v>(土)</v>
      </c>
      <c r="C37" s="112">
        <f t="shared" si="1"/>
        <v>45277</v>
      </c>
      <c r="D37" s="112">
        <v>18580</v>
      </c>
      <c r="E37" s="112">
        <v>1348</v>
      </c>
      <c r="F37" s="112">
        <v>3</v>
      </c>
      <c r="G37" s="112">
        <v>24248</v>
      </c>
      <c r="H37" s="112">
        <v>1092</v>
      </c>
      <c r="I37" s="112">
        <v>6</v>
      </c>
      <c r="J37" s="124">
        <v>973</v>
      </c>
      <c r="K37" s="124">
        <v>114</v>
      </c>
      <c r="L37" s="124">
        <v>0</v>
      </c>
      <c r="M37" s="124">
        <v>1133</v>
      </c>
      <c r="N37" s="124">
        <v>63</v>
      </c>
      <c r="O37" s="124">
        <v>1</v>
      </c>
      <c r="P37" s="124">
        <v>0</v>
      </c>
      <c r="Q37" s="124">
        <v>0</v>
      </c>
    </row>
    <row r="38" spans="1:17">
      <c r="A38" s="138">
        <v>44610</v>
      </c>
      <c r="B38" s="142" t="str">
        <f t="shared" si="0"/>
        <v>(金)</v>
      </c>
      <c r="C38" s="112">
        <f t="shared" si="1"/>
        <v>34372</v>
      </c>
      <c r="D38" s="112">
        <v>13530</v>
      </c>
      <c r="E38" s="112">
        <v>1587</v>
      </c>
      <c r="F38" s="112">
        <v>0</v>
      </c>
      <c r="G38" s="112">
        <v>18368</v>
      </c>
      <c r="H38" s="112">
        <v>878</v>
      </c>
      <c r="I38" s="112">
        <v>9</v>
      </c>
      <c r="J38" s="124">
        <v>1119</v>
      </c>
      <c r="K38" s="124">
        <v>187</v>
      </c>
      <c r="L38" s="124">
        <v>0</v>
      </c>
      <c r="M38" s="124">
        <v>1398</v>
      </c>
      <c r="N38" s="124">
        <v>63</v>
      </c>
      <c r="O38" s="124">
        <v>1</v>
      </c>
      <c r="P38" s="124">
        <v>0</v>
      </c>
      <c r="Q38" s="124">
        <v>0</v>
      </c>
    </row>
    <row r="39" spans="1:17">
      <c r="A39" s="138">
        <v>44609</v>
      </c>
      <c r="B39" s="142" t="str">
        <f t="shared" si="0"/>
        <v>(木)</v>
      </c>
      <c r="C39" s="112">
        <f t="shared" si="1"/>
        <v>17175</v>
      </c>
      <c r="D39" s="112">
        <v>7535</v>
      </c>
      <c r="E39" s="112">
        <v>753</v>
      </c>
      <c r="F39" s="112">
        <v>5</v>
      </c>
      <c r="G39" s="112">
        <v>8440</v>
      </c>
      <c r="H39" s="112">
        <v>431</v>
      </c>
      <c r="I39" s="112">
        <v>11</v>
      </c>
      <c r="J39" s="124">
        <v>907</v>
      </c>
      <c r="K39" s="124">
        <v>145</v>
      </c>
      <c r="L39" s="124">
        <v>1</v>
      </c>
      <c r="M39" s="124">
        <v>926</v>
      </c>
      <c r="N39" s="124">
        <v>64</v>
      </c>
      <c r="O39" s="124">
        <v>2</v>
      </c>
      <c r="P39" s="124">
        <v>0</v>
      </c>
      <c r="Q39" s="124">
        <v>0</v>
      </c>
    </row>
    <row r="40" spans="1:17">
      <c r="A40" s="138">
        <v>44608</v>
      </c>
      <c r="B40" s="142" t="str">
        <f t="shared" si="0"/>
        <v>(水)</v>
      </c>
      <c r="C40" s="112">
        <f t="shared" si="1"/>
        <v>18186</v>
      </c>
      <c r="D40" s="112">
        <v>7756</v>
      </c>
      <c r="E40" s="112">
        <v>1104</v>
      </c>
      <c r="F40" s="112">
        <v>1</v>
      </c>
      <c r="G40" s="112">
        <v>8945</v>
      </c>
      <c r="H40" s="112">
        <v>377</v>
      </c>
      <c r="I40" s="112">
        <v>3</v>
      </c>
      <c r="J40" s="124">
        <v>967</v>
      </c>
      <c r="K40" s="124">
        <v>155</v>
      </c>
      <c r="L40" s="124">
        <v>0</v>
      </c>
      <c r="M40" s="124">
        <v>937</v>
      </c>
      <c r="N40" s="124">
        <v>41</v>
      </c>
      <c r="O40" s="124">
        <v>0</v>
      </c>
      <c r="P40" s="124">
        <v>0</v>
      </c>
      <c r="Q40" s="124">
        <v>0</v>
      </c>
    </row>
    <row r="41" spans="1:17">
      <c r="A41" s="138">
        <v>44607</v>
      </c>
      <c r="B41" s="142" t="str">
        <f t="shared" si="0"/>
        <v>(火)</v>
      </c>
      <c r="C41" s="112">
        <f t="shared" si="1"/>
        <v>19768</v>
      </c>
      <c r="D41" s="112">
        <v>8031</v>
      </c>
      <c r="E41" s="112">
        <v>1045</v>
      </c>
      <c r="F41" s="112">
        <v>6</v>
      </c>
      <c r="G41" s="112">
        <v>10249</v>
      </c>
      <c r="H41" s="112">
        <v>417</v>
      </c>
      <c r="I41" s="112">
        <v>20</v>
      </c>
      <c r="J41" s="124">
        <v>1046</v>
      </c>
      <c r="K41" s="124">
        <v>160</v>
      </c>
      <c r="L41" s="124">
        <v>0</v>
      </c>
      <c r="M41" s="124">
        <v>1037</v>
      </c>
      <c r="N41" s="124">
        <v>55</v>
      </c>
      <c r="O41" s="124">
        <v>3</v>
      </c>
      <c r="P41" s="124">
        <v>0</v>
      </c>
      <c r="Q41" s="124">
        <v>0</v>
      </c>
    </row>
    <row r="42" spans="1:17">
      <c r="A42" s="138">
        <v>44606</v>
      </c>
      <c r="B42" s="142" t="str">
        <f t="shared" si="0"/>
        <v>(月)</v>
      </c>
      <c r="C42" s="112">
        <f t="shared" si="1"/>
        <v>18084</v>
      </c>
      <c r="D42" s="112">
        <v>7106</v>
      </c>
      <c r="E42" s="112">
        <v>716</v>
      </c>
      <c r="F42" s="112">
        <v>0</v>
      </c>
      <c r="G42" s="112">
        <v>9934</v>
      </c>
      <c r="H42" s="112">
        <v>327</v>
      </c>
      <c r="I42" s="112">
        <v>1</v>
      </c>
      <c r="J42" s="124">
        <v>881</v>
      </c>
      <c r="K42" s="124">
        <v>137</v>
      </c>
      <c r="L42" s="124">
        <v>0</v>
      </c>
      <c r="M42" s="124">
        <v>971</v>
      </c>
      <c r="N42" s="124">
        <v>35</v>
      </c>
      <c r="O42" s="124">
        <v>0</v>
      </c>
      <c r="P42" s="124">
        <v>0</v>
      </c>
      <c r="Q42" s="124">
        <v>0</v>
      </c>
    </row>
    <row r="43" spans="1:17">
      <c r="A43" s="138">
        <v>44605</v>
      </c>
      <c r="B43" s="142" t="str">
        <f t="shared" si="0"/>
        <v>(日)</v>
      </c>
      <c r="C43" s="112">
        <f t="shared" si="1"/>
        <v>16620</v>
      </c>
      <c r="D43" s="112">
        <v>6312</v>
      </c>
      <c r="E43" s="112">
        <v>1060</v>
      </c>
      <c r="F43" s="112">
        <v>0</v>
      </c>
      <c r="G43" s="112">
        <v>8590</v>
      </c>
      <c r="H43" s="112">
        <v>658</v>
      </c>
      <c r="I43" s="112">
        <v>0</v>
      </c>
      <c r="J43" s="124">
        <v>439</v>
      </c>
      <c r="K43" s="124">
        <v>99</v>
      </c>
      <c r="L43" s="124">
        <v>0</v>
      </c>
      <c r="M43" s="124">
        <v>506</v>
      </c>
      <c r="N43" s="124">
        <v>36</v>
      </c>
      <c r="O43" s="124">
        <v>0</v>
      </c>
      <c r="P43" s="124">
        <v>0</v>
      </c>
      <c r="Q43" s="124">
        <v>0</v>
      </c>
    </row>
    <row r="44" spans="1:17">
      <c r="A44" s="138">
        <v>44604</v>
      </c>
      <c r="B44" s="142" t="str">
        <f t="shared" si="0"/>
        <v>(土)</v>
      </c>
      <c r="C44" s="112">
        <f t="shared" si="1"/>
        <v>43763</v>
      </c>
      <c r="D44" s="112">
        <v>16153</v>
      </c>
      <c r="E44" s="112">
        <v>1671</v>
      </c>
      <c r="F44" s="112">
        <v>2</v>
      </c>
      <c r="G44" s="112">
        <v>24871</v>
      </c>
      <c r="H44" s="112">
        <v>1054</v>
      </c>
      <c r="I44" s="112">
        <v>12</v>
      </c>
      <c r="J44" s="124">
        <v>771</v>
      </c>
      <c r="K44" s="124">
        <v>132</v>
      </c>
      <c r="L44" s="124">
        <v>0</v>
      </c>
      <c r="M44" s="124">
        <v>1149</v>
      </c>
      <c r="N44" s="124">
        <v>71</v>
      </c>
      <c r="O44" s="124">
        <v>2</v>
      </c>
      <c r="P44" s="124">
        <v>0</v>
      </c>
      <c r="Q44" s="124">
        <v>0</v>
      </c>
    </row>
    <row r="45" spans="1:17">
      <c r="A45" s="138">
        <v>44603</v>
      </c>
      <c r="B45" s="142" t="str">
        <f t="shared" si="0"/>
        <v>(金)</v>
      </c>
      <c r="C45" s="112">
        <f t="shared" si="1"/>
        <v>7384</v>
      </c>
      <c r="D45" s="112">
        <v>3494</v>
      </c>
      <c r="E45" s="112">
        <v>765</v>
      </c>
      <c r="F45" s="112">
        <v>1</v>
      </c>
      <c r="G45" s="112">
        <v>2718</v>
      </c>
      <c r="H45" s="112">
        <v>406</v>
      </c>
      <c r="I45" s="112">
        <v>0</v>
      </c>
      <c r="J45" s="124">
        <v>168</v>
      </c>
      <c r="K45" s="124">
        <v>46</v>
      </c>
      <c r="L45" s="124">
        <v>0</v>
      </c>
      <c r="M45" s="124">
        <v>153</v>
      </c>
      <c r="N45" s="124">
        <v>28</v>
      </c>
      <c r="O45" s="124">
        <v>0</v>
      </c>
      <c r="P45" s="124">
        <v>0</v>
      </c>
      <c r="Q45" s="124">
        <v>0</v>
      </c>
    </row>
    <row r="46" spans="1:17">
      <c r="A46" s="138">
        <v>44602</v>
      </c>
      <c r="B46" s="142" t="str">
        <f t="shared" si="0"/>
        <v>(木)</v>
      </c>
      <c r="C46" s="112">
        <f t="shared" si="1"/>
        <v>19045</v>
      </c>
      <c r="D46" s="112">
        <v>7982</v>
      </c>
      <c r="E46" s="112">
        <v>717</v>
      </c>
      <c r="F46" s="112">
        <v>14</v>
      </c>
      <c r="G46" s="112">
        <v>9966</v>
      </c>
      <c r="H46" s="112">
        <v>354</v>
      </c>
      <c r="I46" s="112">
        <v>12</v>
      </c>
      <c r="J46" s="124">
        <v>872</v>
      </c>
      <c r="K46" s="124">
        <v>118</v>
      </c>
      <c r="L46" s="124">
        <v>0</v>
      </c>
      <c r="M46" s="124">
        <v>883</v>
      </c>
      <c r="N46" s="124">
        <v>67</v>
      </c>
      <c r="O46" s="124">
        <v>1</v>
      </c>
      <c r="P46" s="124">
        <v>0</v>
      </c>
      <c r="Q46" s="124">
        <v>0</v>
      </c>
    </row>
    <row r="47" spans="1:17">
      <c r="A47" s="138">
        <v>44601</v>
      </c>
      <c r="B47" s="142" t="str">
        <f t="shared" si="0"/>
        <v>(水)</v>
      </c>
      <c r="C47" s="112">
        <f t="shared" si="1"/>
        <v>18818</v>
      </c>
      <c r="D47" s="112">
        <v>8367</v>
      </c>
      <c r="E47" s="112">
        <v>838</v>
      </c>
      <c r="F47" s="112">
        <v>2</v>
      </c>
      <c r="G47" s="112">
        <v>9209</v>
      </c>
      <c r="H47" s="112">
        <v>400</v>
      </c>
      <c r="I47" s="112">
        <v>2</v>
      </c>
      <c r="J47" s="124">
        <v>929</v>
      </c>
      <c r="K47" s="124">
        <v>119</v>
      </c>
      <c r="L47" s="124">
        <v>0</v>
      </c>
      <c r="M47" s="124">
        <v>846</v>
      </c>
      <c r="N47" s="124">
        <v>49</v>
      </c>
      <c r="O47" s="124">
        <v>0</v>
      </c>
      <c r="P47" s="124">
        <v>0</v>
      </c>
      <c r="Q47" s="124">
        <v>0</v>
      </c>
    </row>
    <row r="48" spans="1:17">
      <c r="A48" s="138">
        <v>44600</v>
      </c>
      <c r="B48" s="142" t="str">
        <f t="shared" si="0"/>
        <v>(火)</v>
      </c>
      <c r="C48" s="112">
        <f t="shared" si="1"/>
        <v>20112</v>
      </c>
      <c r="D48" s="112">
        <v>8862</v>
      </c>
      <c r="E48" s="112">
        <v>718</v>
      </c>
      <c r="F48" s="112">
        <v>6</v>
      </c>
      <c r="G48" s="112">
        <v>10085</v>
      </c>
      <c r="H48" s="112">
        <v>410</v>
      </c>
      <c r="I48" s="112">
        <v>31</v>
      </c>
      <c r="J48" s="124">
        <v>971</v>
      </c>
      <c r="K48" s="124">
        <v>100</v>
      </c>
      <c r="L48" s="124">
        <v>1</v>
      </c>
      <c r="M48" s="124">
        <v>961</v>
      </c>
      <c r="N48" s="124">
        <v>57</v>
      </c>
      <c r="O48" s="124">
        <v>6</v>
      </c>
      <c r="P48" s="124">
        <v>0</v>
      </c>
      <c r="Q48" s="124">
        <v>0</v>
      </c>
    </row>
    <row r="49" spans="1:17">
      <c r="A49" s="138">
        <v>44599</v>
      </c>
      <c r="B49" s="142" t="str">
        <f t="shared" si="0"/>
        <v>(月)</v>
      </c>
      <c r="C49" s="112">
        <f t="shared" si="1"/>
        <v>21018</v>
      </c>
      <c r="D49" s="112">
        <v>10639</v>
      </c>
      <c r="E49" s="112">
        <v>903</v>
      </c>
      <c r="F49" s="112">
        <v>10</v>
      </c>
      <c r="G49" s="112">
        <v>9280</v>
      </c>
      <c r="H49" s="112">
        <v>177</v>
      </c>
      <c r="I49" s="112">
        <v>9</v>
      </c>
      <c r="J49" s="124">
        <v>1123</v>
      </c>
      <c r="K49" s="124">
        <v>125</v>
      </c>
      <c r="L49" s="124">
        <v>1</v>
      </c>
      <c r="M49" s="124">
        <v>839</v>
      </c>
      <c r="N49" s="124">
        <v>32</v>
      </c>
      <c r="O49" s="124">
        <v>2</v>
      </c>
      <c r="P49" s="124">
        <v>0</v>
      </c>
      <c r="Q49" s="124">
        <v>0</v>
      </c>
    </row>
    <row r="50" spans="1:17">
      <c r="A50" s="138">
        <v>44598</v>
      </c>
      <c r="B50" s="142" t="str">
        <f t="shared" si="0"/>
        <v>(日)</v>
      </c>
      <c r="C50" s="112">
        <f t="shared" si="1"/>
        <v>18989</v>
      </c>
      <c r="D50" s="112">
        <v>8515</v>
      </c>
      <c r="E50" s="112">
        <v>779</v>
      </c>
      <c r="F50" s="112">
        <v>0</v>
      </c>
      <c r="G50" s="112">
        <v>9360</v>
      </c>
      <c r="H50" s="112">
        <v>335</v>
      </c>
      <c r="I50" s="112">
        <v>0</v>
      </c>
      <c r="J50" s="124">
        <v>454</v>
      </c>
      <c r="K50" s="124">
        <v>49</v>
      </c>
      <c r="L50" s="124">
        <v>0</v>
      </c>
      <c r="M50" s="124">
        <v>558</v>
      </c>
      <c r="N50" s="124">
        <v>19</v>
      </c>
      <c r="O50" s="124">
        <v>0</v>
      </c>
      <c r="P50" s="124">
        <v>0</v>
      </c>
      <c r="Q50" s="124">
        <v>0</v>
      </c>
    </row>
    <row r="51" spans="1:17">
      <c r="A51" s="138">
        <v>44597</v>
      </c>
      <c r="B51" s="142" t="str">
        <f t="shared" si="0"/>
        <v>(土)</v>
      </c>
      <c r="C51" s="112">
        <f t="shared" si="1"/>
        <v>48977</v>
      </c>
      <c r="D51" s="112">
        <v>23629</v>
      </c>
      <c r="E51" s="112">
        <v>1425</v>
      </c>
      <c r="F51" s="112">
        <v>0</v>
      </c>
      <c r="G51" s="112">
        <v>23448</v>
      </c>
      <c r="H51" s="112">
        <v>472</v>
      </c>
      <c r="I51" s="112">
        <v>3</v>
      </c>
      <c r="J51" s="124">
        <v>1094</v>
      </c>
      <c r="K51" s="124">
        <v>66</v>
      </c>
      <c r="L51" s="124">
        <v>0</v>
      </c>
      <c r="M51" s="124">
        <v>1121</v>
      </c>
      <c r="N51" s="124">
        <v>32</v>
      </c>
      <c r="O51" s="124">
        <v>2</v>
      </c>
      <c r="P51" s="124">
        <v>0</v>
      </c>
      <c r="Q51" s="124">
        <v>0</v>
      </c>
    </row>
    <row r="52" spans="1:17">
      <c r="A52" s="138">
        <v>44596</v>
      </c>
      <c r="B52" s="142" t="str">
        <f t="shared" si="0"/>
        <v>(金)</v>
      </c>
      <c r="C52" s="112">
        <f t="shared" si="1"/>
        <v>33990</v>
      </c>
      <c r="D52" s="112">
        <v>17034</v>
      </c>
      <c r="E52" s="112">
        <v>1317</v>
      </c>
      <c r="F52" s="112">
        <v>2</v>
      </c>
      <c r="G52" s="112">
        <v>15282</v>
      </c>
      <c r="H52" s="112">
        <v>349</v>
      </c>
      <c r="I52" s="112">
        <v>6</v>
      </c>
      <c r="J52" s="124">
        <v>1134</v>
      </c>
      <c r="K52" s="124">
        <v>117</v>
      </c>
      <c r="L52" s="124">
        <v>0</v>
      </c>
      <c r="M52" s="124">
        <v>1078</v>
      </c>
      <c r="N52" s="124">
        <v>44</v>
      </c>
      <c r="O52" s="124">
        <v>0</v>
      </c>
      <c r="P52" s="124">
        <v>0</v>
      </c>
      <c r="Q52" s="124">
        <v>0</v>
      </c>
    </row>
    <row r="53" spans="1:17">
      <c r="A53" s="138">
        <v>44595</v>
      </c>
      <c r="B53" s="142" t="str">
        <f t="shared" si="0"/>
        <v>(木)</v>
      </c>
      <c r="C53" s="112">
        <f t="shared" si="1"/>
        <v>16817</v>
      </c>
      <c r="D53" s="112">
        <v>8868</v>
      </c>
      <c r="E53" s="112">
        <v>572</v>
      </c>
      <c r="F53" s="112">
        <v>3</v>
      </c>
      <c r="G53" s="112">
        <v>7184</v>
      </c>
      <c r="H53" s="112">
        <v>186</v>
      </c>
      <c r="I53" s="112">
        <v>4</v>
      </c>
      <c r="J53" s="124">
        <v>933</v>
      </c>
      <c r="K53" s="124">
        <v>71</v>
      </c>
      <c r="L53" s="124">
        <v>0</v>
      </c>
      <c r="M53" s="124">
        <v>684</v>
      </c>
      <c r="N53" s="124">
        <v>16</v>
      </c>
      <c r="O53" s="124">
        <v>0</v>
      </c>
      <c r="P53" s="124">
        <v>0</v>
      </c>
      <c r="Q53" s="124">
        <v>0</v>
      </c>
    </row>
    <row r="54" spans="1:17">
      <c r="A54" s="138">
        <v>44594</v>
      </c>
      <c r="B54" s="142" t="str">
        <f t="shared" si="0"/>
        <v>(水)</v>
      </c>
      <c r="C54" s="112">
        <f t="shared" si="1"/>
        <v>14470</v>
      </c>
      <c r="D54" s="112">
        <v>6094</v>
      </c>
      <c r="E54" s="112">
        <v>912</v>
      </c>
      <c r="F54" s="112">
        <v>5</v>
      </c>
      <c r="G54" s="112">
        <v>7339</v>
      </c>
      <c r="H54" s="112">
        <v>117</v>
      </c>
      <c r="I54" s="112">
        <v>3</v>
      </c>
      <c r="J54" s="124">
        <v>658</v>
      </c>
      <c r="K54" s="124">
        <v>79</v>
      </c>
      <c r="L54" s="124">
        <v>1</v>
      </c>
      <c r="M54" s="124">
        <v>773</v>
      </c>
      <c r="N54" s="124">
        <v>23</v>
      </c>
      <c r="O54" s="124">
        <v>0</v>
      </c>
      <c r="P54" s="124">
        <v>0</v>
      </c>
      <c r="Q54" s="124">
        <v>0</v>
      </c>
    </row>
    <row r="55" spans="1:17">
      <c r="A55" s="138">
        <v>44593</v>
      </c>
      <c r="B55" s="142" t="str">
        <f t="shared" si="0"/>
        <v>(火)</v>
      </c>
      <c r="C55" s="112">
        <f t="shared" si="1"/>
        <v>19474</v>
      </c>
      <c r="D55" s="112">
        <v>11129</v>
      </c>
      <c r="E55" s="112">
        <v>1063</v>
      </c>
      <c r="F55" s="112">
        <v>5</v>
      </c>
      <c r="G55" s="112">
        <v>7066</v>
      </c>
      <c r="H55" s="112">
        <v>190</v>
      </c>
      <c r="I55" s="112">
        <v>21</v>
      </c>
      <c r="J55" s="124">
        <v>1113</v>
      </c>
      <c r="K55" s="124">
        <v>113</v>
      </c>
      <c r="L55" s="124">
        <v>0</v>
      </c>
      <c r="M55" s="124">
        <v>676</v>
      </c>
      <c r="N55" s="124">
        <v>22</v>
      </c>
      <c r="O55" s="124">
        <v>2</v>
      </c>
      <c r="P55" s="124">
        <v>0</v>
      </c>
      <c r="Q55" s="124">
        <v>0</v>
      </c>
    </row>
    <row r="56" spans="1:17">
      <c r="A56" s="138">
        <v>44592</v>
      </c>
      <c r="B56" s="142" t="str">
        <f t="shared" si="0"/>
        <v>(月)</v>
      </c>
      <c r="C56" s="112">
        <f t="shared" si="1"/>
        <v>12225</v>
      </c>
      <c r="D56" s="112">
        <v>8875</v>
      </c>
      <c r="E56" s="112">
        <v>542</v>
      </c>
      <c r="F56" s="112">
        <v>0</v>
      </c>
      <c r="G56" s="112">
        <v>2746</v>
      </c>
      <c r="H56" s="112">
        <v>61</v>
      </c>
      <c r="I56" s="112">
        <v>1</v>
      </c>
      <c r="J56" s="124">
        <v>714</v>
      </c>
      <c r="K56" s="124">
        <v>61</v>
      </c>
      <c r="L56" s="124">
        <v>0</v>
      </c>
      <c r="M56" s="124">
        <v>300</v>
      </c>
      <c r="N56" s="124">
        <v>13</v>
      </c>
      <c r="O56" s="124">
        <v>0</v>
      </c>
      <c r="P56" s="124">
        <v>0</v>
      </c>
      <c r="Q56" s="124">
        <v>0</v>
      </c>
    </row>
    <row r="57" spans="1:17">
      <c r="A57" s="138">
        <v>44591</v>
      </c>
      <c r="B57" s="142" t="str">
        <f t="shared" si="0"/>
        <v>(日)</v>
      </c>
      <c r="C57" s="112">
        <f t="shared" si="1"/>
        <v>20454</v>
      </c>
      <c r="D57" s="112">
        <v>8508</v>
      </c>
      <c r="E57" s="112">
        <v>876</v>
      </c>
      <c r="F57" s="112">
        <v>1</v>
      </c>
      <c r="G57" s="112">
        <v>10988</v>
      </c>
      <c r="H57" s="112">
        <v>81</v>
      </c>
      <c r="I57" s="112">
        <v>0</v>
      </c>
      <c r="J57" s="124">
        <v>394</v>
      </c>
      <c r="K57" s="124">
        <v>131</v>
      </c>
      <c r="L57" s="124">
        <v>0</v>
      </c>
      <c r="M57" s="124">
        <v>655</v>
      </c>
      <c r="N57" s="124">
        <v>3</v>
      </c>
      <c r="O57" s="124">
        <v>0</v>
      </c>
      <c r="P57" s="124">
        <v>0</v>
      </c>
      <c r="Q57" s="124">
        <v>0</v>
      </c>
    </row>
    <row r="58" spans="1:17">
      <c r="A58" s="138">
        <v>44590</v>
      </c>
      <c r="B58" s="142" t="str">
        <f t="shared" si="0"/>
        <v>(土)</v>
      </c>
      <c r="C58" s="112">
        <f t="shared" si="1"/>
        <v>53234</v>
      </c>
      <c r="D58" s="112">
        <v>24837</v>
      </c>
      <c r="E58" s="112">
        <v>1170</v>
      </c>
      <c r="F58" s="112">
        <v>5</v>
      </c>
      <c r="G58" s="112">
        <v>26991</v>
      </c>
      <c r="H58" s="112">
        <v>220</v>
      </c>
      <c r="I58" s="112">
        <v>11</v>
      </c>
      <c r="J58" s="124">
        <v>927</v>
      </c>
      <c r="K58" s="124">
        <v>46</v>
      </c>
      <c r="L58" s="124">
        <v>0</v>
      </c>
      <c r="M58" s="124">
        <v>1296</v>
      </c>
      <c r="N58" s="124">
        <v>14</v>
      </c>
      <c r="O58" s="124">
        <v>2</v>
      </c>
      <c r="P58" s="124">
        <v>0</v>
      </c>
      <c r="Q58" s="124">
        <v>0</v>
      </c>
    </row>
    <row r="59" spans="1:17">
      <c r="A59" s="138">
        <v>44589</v>
      </c>
      <c r="B59" s="142" t="str">
        <f t="shared" si="0"/>
        <v>(金)</v>
      </c>
      <c r="C59" s="112">
        <f t="shared" si="1"/>
        <v>35023</v>
      </c>
      <c r="D59" s="112">
        <v>17935</v>
      </c>
      <c r="E59" s="112">
        <v>1122</v>
      </c>
      <c r="F59" s="112">
        <v>1</v>
      </c>
      <c r="G59" s="112">
        <v>15782</v>
      </c>
      <c r="H59" s="112">
        <v>182</v>
      </c>
      <c r="I59" s="112">
        <v>1</v>
      </c>
      <c r="J59" s="124">
        <v>1053</v>
      </c>
      <c r="K59" s="124">
        <v>45</v>
      </c>
      <c r="L59" s="124">
        <v>0</v>
      </c>
      <c r="M59" s="124">
        <v>1165</v>
      </c>
      <c r="N59" s="124">
        <v>7</v>
      </c>
      <c r="O59" s="124">
        <v>0</v>
      </c>
      <c r="P59" s="124">
        <v>0</v>
      </c>
      <c r="Q59" s="124">
        <v>0</v>
      </c>
    </row>
    <row r="60" spans="1:17">
      <c r="A60" s="138">
        <v>44588</v>
      </c>
      <c r="B60" s="142" t="str">
        <f t="shared" si="0"/>
        <v>(木)</v>
      </c>
      <c r="C60" s="112">
        <f t="shared" si="1"/>
        <v>16051</v>
      </c>
      <c r="D60" s="112">
        <v>8845</v>
      </c>
      <c r="E60" s="112">
        <v>648</v>
      </c>
      <c r="F60" s="112">
        <v>4</v>
      </c>
      <c r="G60" s="112">
        <v>6384</v>
      </c>
      <c r="H60" s="112">
        <v>148</v>
      </c>
      <c r="I60" s="112">
        <v>22</v>
      </c>
      <c r="J60" s="124">
        <v>823</v>
      </c>
      <c r="K60" s="124">
        <v>32</v>
      </c>
      <c r="L60" s="124">
        <v>0</v>
      </c>
      <c r="M60" s="124">
        <v>676</v>
      </c>
      <c r="N60" s="124">
        <v>8</v>
      </c>
      <c r="O60" s="124">
        <v>1</v>
      </c>
      <c r="P60" s="124">
        <v>0</v>
      </c>
      <c r="Q60" s="124">
        <v>0</v>
      </c>
    </row>
    <row r="61" spans="1:17">
      <c r="A61" s="138">
        <v>44587</v>
      </c>
      <c r="B61" s="142" t="str">
        <f t="shared" si="0"/>
        <v>(水)</v>
      </c>
      <c r="C61" s="112">
        <f t="shared" si="1"/>
        <v>16131</v>
      </c>
      <c r="D61" s="112">
        <v>9402</v>
      </c>
      <c r="E61" s="112">
        <v>846</v>
      </c>
      <c r="F61" s="112">
        <v>2</v>
      </c>
      <c r="G61" s="112">
        <v>5763</v>
      </c>
      <c r="H61" s="112">
        <v>114</v>
      </c>
      <c r="I61" s="112">
        <v>4</v>
      </c>
      <c r="J61" s="124">
        <v>755</v>
      </c>
      <c r="K61" s="124">
        <v>41</v>
      </c>
      <c r="L61" s="124">
        <v>0</v>
      </c>
      <c r="M61" s="124">
        <v>520</v>
      </c>
      <c r="N61" s="124">
        <v>5</v>
      </c>
      <c r="O61" s="124">
        <v>2</v>
      </c>
      <c r="P61" s="124">
        <v>0</v>
      </c>
      <c r="Q61" s="124">
        <v>0</v>
      </c>
    </row>
    <row r="62" spans="1:17">
      <c r="A62" s="138">
        <v>44586</v>
      </c>
      <c r="B62" s="142" t="str">
        <f t="shared" si="0"/>
        <v>(火)</v>
      </c>
      <c r="C62" s="112">
        <f t="shared" si="1"/>
        <v>15089</v>
      </c>
      <c r="D62" s="112">
        <v>10426</v>
      </c>
      <c r="E62" s="112">
        <v>456</v>
      </c>
      <c r="F62" s="112">
        <v>18</v>
      </c>
      <c r="G62" s="112">
        <v>3899</v>
      </c>
      <c r="H62" s="112">
        <v>275</v>
      </c>
      <c r="I62" s="112">
        <v>15</v>
      </c>
      <c r="J62" s="124">
        <v>838</v>
      </c>
      <c r="K62" s="124">
        <v>19</v>
      </c>
      <c r="L62" s="124">
        <v>3</v>
      </c>
      <c r="M62" s="124">
        <v>380</v>
      </c>
      <c r="N62" s="124">
        <v>14</v>
      </c>
      <c r="O62" s="124">
        <v>3</v>
      </c>
      <c r="P62" s="124">
        <v>0</v>
      </c>
      <c r="Q62" s="124">
        <v>0</v>
      </c>
    </row>
    <row r="63" spans="1:17">
      <c r="A63" s="138">
        <v>44585</v>
      </c>
      <c r="B63" s="142" t="str">
        <f t="shared" si="0"/>
        <v>(月)</v>
      </c>
      <c r="C63" s="112">
        <f t="shared" si="1"/>
        <v>13327</v>
      </c>
      <c r="D63" s="112">
        <v>10493</v>
      </c>
      <c r="E63" s="112">
        <v>370</v>
      </c>
      <c r="F63" s="112">
        <v>1</v>
      </c>
      <c r="G63" s="112">
        <v>2236</v>
      </c>
      <c r="H63" s="112">
        <v>227</v>
      </c>
      <c r="I63" s="112">
        <v>0</v>
      </c>
      <c r="J63" s="124">
        <v>821</v>
      </c>
      <c r="K63" s="124">
        <v>14</v>
      </c>
      <c r="L63" s="124">
        <v>0</v>
      </c>
      <c r="M63" s="124">
        <v>236</v>
      </c>
      <c r="N63" s="124">
        <v>11</v>
      </c>
      <c r="O63" s="124">
        <v>0</v>
      </c>
      <c r="P63" s="124">
        <v>0</v>
      </c>
      <c r="Q63" s="124">
        <v>0</v>
      </c>
    </row>
    <row r="64" spans="1:17">
      <c r="A64" s="138">
        <v>44584</v>
      </c>
      <c r="B64" s="142" t="str">
        <f t="shared" si="0"/>
        <v>(日)</v>
      </c>
      <c r="C64" s="112">
        <f t="shared" si="1"/>
        <v>13164</v>
      </c>
      <c r="D64" s="112">
        <v>9649</v>
      </c>
      <c r="E64" s="112">
        <v>327</v>
      </c>
      <c r="F64" s="112">
        <v>0</v>
      </c>
      <c r="G64" s="112">
        <v>2959</v>
      </c>
      <c r="H64" s="112">
        <v>226</v>
      </c>
      <c r="I64" s="112">
        <v>3</v>
      </c>
      <c r="J64" s="124">
        <v>454</v>
      </c>
      <c r="K64" s="124">
        <v>10</v>
      </c>
      <c r="L64" s="124">
        <v>0</v>
      </c>
      <c r="M64" s="124">
        <v>140</v>
      </c>
      <c r="N64" s="124">
        <v>7</v>
      </c>
      <c r="O64" s="124">
        <v>0</v>
      </c>
      <c r="P64" s="124">
        <v>0</v>
      </c>
      <c r="Q64" s="124">
        <v>0</v>
      </c>
    </row>
    <row r="65" spans="1:17">
      <c r="A65" s="138">
        <v>44583</v>
      </c>
      <c r="B65" s="142" t="str">
        <f t="shared" si="0"/>
        <v>(土)</v>
      </c>
      <c r="C65" s="112">
        <f t="shared" si="1"/>
        <v>34398</v>
      </c>
      <c r="D65" s="112">
        <v>26599</v>
      </c>
      <c r="E65" s="112">
        <v>891</v>
      </c>
      <c r="F65" s="112">
        <v>2</v>
      </c>
      <c r="G65" s="112">
        <v>6116</v>
      </c>
      <c r="H65" s="112">
        <v>756</v>
      </c>
      <c r="I65" s="112">
        <v>34</v>
      </c>
      <c r="J65" s="124">
        <v>1052</v>
      </c>
      <c r="K65" s="124">
        <v>29</v>
      </c>
      <c r="L65" s="124">
        <v>0</v>
      </c>
      <c r="M65" s="124">
        <v>289</v>
      </c>
      <c r="N65" s="124">
        <v>36</v>
      </c>
      <c r="O65" s="124">
        <v>9</v>
      </c>
      <c r="P65" s="124">
        <v>0</v>
      </c>
      <c r="Q65" s="124">
        <v>0</v>
      </c>
    </row>
    <row r="66" spans="1:17">
      <c r="A66" s="138">
        <v>44582</v>
      </c>
      <c r="B66" s="142" t="str">
        <f t="shared" si="0"/>
        <v>(金)</v>
      </c>
      <c r="C66" s="112">
        <f t="shared" si="1"/>
        <v>18142</v>
      </c>
      <c r="D66" s="112">
        <v>11167</v>
      </c>
      <c r="E66" s="112">
        <v>881</v>
      </c>
      <c r="F66" s="112">
        <v>3</v>
      </c>
      <c r="G66" s="112">
        <v>5276</v>
      </c>
      <c r="H66" s="112">
        <v>811</v>
      </c>
      <c r="I66" s="112">
        <v>4</v>
      </c>
      <c r="J66" s="124">
        <v>679</v>
      </c>
      <c r="K66" s="124">
        <v>27</v>
      </c>
      <c r="L66" s="124">
        <v>1</v>
      </c>
      <c r="M66" s="124">
        <v>371</v>
      </c>
      <c r="N66" s="124">
        <v>30</v>
      </c>
      <c r="O66" s="124">
        <v>2</v>
      </c>
      <c r="P66" s="124">
        <v>0</v>
      </c>
      <c r="Q66" s="124">
        <v>0</v>
      </c>
    </row>
    <row r="67" spans="1:17">
      <c r="A67" s="138">
        <v>44581</v>
      </c>
      <c r="B67" s="142" t="str">
        <f t="shared" si="0"/>
        <v>(木)</v>
      </c>
      <c r="C67" s="112">
        <f t="shared" si="1"/>
        <v>13898</v>
      </c>
      <c r="D67" s="112">
        <v>9693</v>
      </c>
      <c r="E67" s="112">
        <v>497</v>
      </c>
      <c r="F67" s="112">
        <v>6</v>
      </c>
      <c r="G67" s="112">
        <v>3144</v>
      </c>
      <c r="H67" s="112">
        <v>542</v>
      </c>
      <c r="I67" s="112">
        <v>16</v>
      </c>
      <c r="J67" s="124">
        <v>683</v>
      </c>
      <c r="K67" s="124">
        <v>23</v>
      </c>
      <c r="L67" s="124">
        <v>3</v>
      </c>
      <c r="M67" s="124">
        <v>327</v>
      </c>
      <c r="N67" s="124">
        <v>15</v>
      </c>
      <c r="O67" s="124">
        <v>2</v>
      </c>
      <c r="P67" s="124">
        <v>0</v>
      </c>
      <c r="Q67" s="124">
        <v>0</v>
      </c>
    </row>
    <row r="68" spans="1:17">
      <c r="A68" s="138">
        <v>44580</v>
      </c>
      <c r="B68" s="142" t="str">
        <f t="shared" si="0"/>
        <v>(水)</v>
      </c>
      <c r="C68" s="112">
        <f t="shared" si="1"/>
        <v>15849</v>
      </c>
      <c r="D68" s="112">
        <v>10155</v>
      </c>
      <c r="E68" s="112">
        <v>486</v>
      </c>
      <c r="F68" s="112">
        <v>2</v>
      </c>
      <c r="G68" s="112">
        <v>4753</v>
      </c>
      <c r="H68" s="112">
        <v>448</v>
      </c>
      <c r="I68" s="112">
        <v>5</v>
      </c>
      <c r="J68" s="124">
        <v>746</v>
      </c>
      <c r="K68" s="124">
        <v>10</v>
      </c>
      <c r="L68" s="124">
        <v>0</v>
      </c>
      <c r="M68" s="124">
        <v>426</v>
      </c>
      <c r="N68" s="124">
        <v>12</v>
      </c>
      <c r="O68" s="124">
        <v>2</v>
      </c>
      <c r="P68" s="124">
        <v>0</v>
      </c>
      <c r="Q68" s="124">
        <v>0</v>
      </c>
    </row>
    <row r="69" spans="1:17">
      <c r="A69" s="138">
        <v>44579</v>
      </c>
      <c r="B69" s="142" t="str">
        <f t="shared" si="0"/>
        <v>(火)</v>
      </c>
      <c r="C69" s="112">
        <f t="shared" si="1"/>
        <v>18830</v>
      </c>
      <c r="D69" s="112">
        <v>11001</v>
      </c>
      <c r="E69" s="112">
        <v>289</v>
      </c>
      <c r="F69" s="112">
        <v>3</v>
      </c>
      <c r="G69" s="112">
        <v>7286</v>
      </c>
      <c r="H69" s="112">
        <v>222</v>
      </c>
      <c r="I69" s="112">
        <v>29</v>
      </c>
      <c r="J69" s="124">
        <v>787</v>
      </c>
      <c r="K69" s="124">
        <v>14</v>
      </c>
      <c r="L69" s="124">
        <v>0</v>
      </c>
      <c r="M69" s="124">
        <v>555</v>
      </c>
      <c r="N69" s="124">
        <v>13</v>
      </c>
      <c r="O69" s="124">
        <v>0</v>
      </c>
      <c r="P69" s="124">
        <v>0</v>
      </c>
      <c r="Q69" s="124">
        <v>0</v>
      </c>
    </row>
    <row r="70" spans="1:17">
      <c r="A70" s="138">
        <v>44578</v>
      </c>
      <c r="B70" s="142" t="str">
        <f t="shared" si="0"/>
        <v>(月)</v>
      </c>
      <c r="C70" s="112">
        <f t="shared" si="1"/>
        <v>21169</v>
      </c>
      <c r="D70" s="112">
        <v>10612</v>
      </c>
      <c r="E70" s="112">
        <v>306</v>
      </c>
      <c r="F70" s="112">
        <v>1</v>
      </c>
      <c r="G70" s="112">
        <v>9922</v>
      </c>
      <c r="H70" s="112">
        <v>319</v>
      </c>
      <c r="I70" s="112">
        <v>9</v>
      </c>
      <c r="J70" s="124">
        <v>725</v>
      </c>
      <c r="K70" s="124">
        <v>14</v>
      </c>
      <c r="L70" s="124">
        <v>0</v>
      </c>
      <c r="M70" s="124">
        <v>669</v>
      </c>
      <c r="N70" s="124">
        <v>5</v>
      </c>
      <c r="O70" s="124">
        <v>1</v>
      </c>
      <c r="P70" s="124">
        <v>0</v>
      </c>
      <c r="Q70" s="124">
        <v>0</v>
      </c>
    </row>
    <row r="71" spans="1:17">
      <c r="A71" s="138">
        <v>44577</v>
      </c>
      <c r="B71" s="142" t="str">
        <f t="shared" ref="B71:B134" si="2">"(" &amp; TEXT(A71,"aaa") &amp; ")"</f>
        <v>(日)</v>
      </c>
      <c r="C71" s="112">
        <f t="shared" ref="C71:C134" si="3">SUM(D71:I71)</f>
        <v>23760</v>
      </c>
      <c r="D71" s="112">
        <v>10081</v>
      </c>
      <c r="E71" s="112">
        <v>662</v>
      </c>
      <c r="F71" s="112">
        <v>1</v>
      </c>
      <c r="G71" s="112">
        <v>11791</v>
      </c>
      <c r="H71" s="112">
        <v>1224</v>
      </c>
      <c r="I71" s="112">
        <v>1</v>
      </c>
      <c r="J71" s="124">
        <v>497</v>
      </c>
      <c r="K71" s="124">
        <v>25</v>
      </c>
      <c r="L71" s="124">
        <v>0</v>
      </c>
      <c r="M71" s="124">
        <v>575</v>
      </c>
      <c r="N71" s="124">
        <v>58</v>
      </c>
      <c r="O71" s="124">
        <v>0</v>
      </c>
      <c r="P71" s="124">
        <v>0</v>
      </c>
      <c r="Q71" s="124">
        <v>0</v>
      </c>
    </row>
    <row r="72" spans="1:17">
      <c r="A72" s="138">
        <v>44576</v>
      </c>
      <c r="B72" s="142" t="str">
        <f t="shared" si="2"/>
        <v>(土)</v>
      </c>
      <c r="C72" s="112">
        <f t="shared" si="3"/>
        <v>58766</v>
      </c>
      <c r="D72" s="112">
        <v>25948</v>
      </c>
      <c r="E72" s="112">
        <v>1016</v>
      </c>
      <c r="F72" s="112">
        <v>1</v>
      </c>
      <c r="G72" s="112">
        <v>30829</v>
      </c>
      <c r="H72" s="112">
        <v>961</v>
      </c>
      <c r="I72" s="112">
        <v>11</v>
      </c>
      <c r="J72" s="124">
        <v>1017</v>
      </c>
      <c r="K72" s="124">
        <v>54</v>
      </c>
      <c r="L72" s="124">
        <v>0</v>
      </c>
      <c r="M72" s="124">
        <v>1557</v>
      </c>
      <c r="N72" s="124">
        <v>27</v>
      </c>
      <c r="O72" s="124">
        <v>0</v>
      </c>
      <c r="P72" s="124">
        <v>0</v>
      </c>
      <c r="Q72" s="124">
        <v>0</v>
      </c>
    </row>
    <row r="73" spans="1:17">
      <c r="A73" s="138">
        <v>44575</v>
      </c>
      <c r="B73" s="142" t="str">
        <f t="shared" si="2"/>
        <v>(金)</v>
      </c>
      <c r="C73" s="112">
        <f t="shared" si="3"/>
        <v>37654</v>
      </c>
      <c r="D73" s="112">
        <v>16680</v>
      </c>
      <c r="E73" s="112">
        <v>565</v>
      </c>
      <c r="F73" s="112">
        <v>5</v>
      </c>
      <c r="G73" s="112">
        <v>19273</v>
      </c>
      <c r="H73" s="112">
        <v>1117</v>
      </c>
      <c r="I73" s="112">
        <v>14</v>
      </c>
      <c r="J73" s="124">
        <v>974</v>
      </c>
      <c r="K73" s="124">
        <v>25</v>
      </c>
      <c r="L73" s="124">
        <v>1</v>
      </c>
      <c r="M73" s="124">
        <v>1384</v>
      </c>
      <c r="N73" s="124">
        <v>29</v>
      </c>
      <c r="O73" s="124">
        <v>3</v>
      </c>
      <c r="P73" s="124">
        <v>0</v>
      </c>
      <c r="Q73" s="124">
        <v>0</v>
      </c>
    </row>
    <row r="74" spans="1:17">
      <c r="A74" s="138">
        <v>44574</v>
      </c>
      <c r="B74" s="142" t="str">
        <f t="shared" si="2"/>
        <v>(木)</v>
      </c>
      <c r="C74" s="112">
        <f t="shared" si="3"/>
        <v>19228</v>
      </c>
      <c r="D74" s="112">
        <v>7842</v>
      </c>
      <c r="E74" s="112">
        <v>326</v>
      </c>
      <c r="F74" s="112">
        <v>2</v>
      </c>
      <c r="G74" s="112">
        <v>10470</v>
      </c>
      <c r="H74" s="112">
        <v>547</v>
      </c>
      <c r="I74" s="112">
        <v>41</v>
      </c>
      <c r="J74" s="124">
        <v>535</v>
      </c>
      <c r="K74" s="124">
        <v>17</v>
      </c>
      <c r="L74" s="124">
        <v>2</v>
      </c>
      <c r="M74" s="124">
        <v>769</v>
      </c>
      <c r="N74" s="124">
        <v>17</v>
      </c>
      <c r="O74" s="124">
        <v>3</v>
      </c>
      <c r="P74" s="124">
        <v>0</v>
      </c>
      <c r="Q74" s="124">
        <v>0</v>
      </c>
    </row>
    <row r="75" spans="1:17">
      <c r="A75" s="138">
        <v>44573</v>
      </c>
      <c r="B75" s="142" t="str">
        <f t="shared" si="2"/>
        <v>(水)</v>
      </c>
      <c r="C75" s="112">
        <f t="shared" si="3"/>
        <v>22834</v>
      </c>
      <c r="D75" s="112">
        <v>8640</v>
      </c>
      <c r="E75" s="112">
        <v>426</v>
      </c>
      <c r="F75" s="112">
        <v>0</v>
      </c>
      <c r="G75" s="112">
        <v>13160</v>
      </c>
      <c r="H75" s="112">
        <v>605</v>
      </c>
      <c r="I75" s="112">
        <v>3</v>
      </c>
      <c r="J75" s="124">
        <v>673</v>
      </c>
      <c r="K75" s="124">
        <v>22</v>
      </c>
      <c r="L75" s="124">
        <v>0</v>
      </c>
      <c r="M75" s="124">
        <v>998</v>
      </c>
      <c r="N75" s="124">
        <v>22</v>
      </c>
      <c r="O75" s="124">
        <v>1</v>
      </c>
      <c r="P75" s="124">
        <v>0</v>
      </c>
      <c r="Q75" s="124">
        <v>0</v>
      </c>
    </row>
    <row r="76" spans="1:17">
      <c r="A76" s="138">
        <v>44572</v>
      </c>
      <c r="B76" s="142" t="str">
        <f t="shared" si="2"/>
        <v>(火)</v>
      </c>
      <c r="C76" s="112">
        <f t="shared" si="3"/>
        <v>24005</v>
      </c>
      <c r="D76" s="112">
        <v>8505</v>
      </c>
      <c r="E76" s="112">
        <v>396</v>
      </c>
      <c r="F76" s="112">
        <v>1</v>
      </c>
      <c r="G76" s="112">
        <v>14735</v>
      </c>
      <c r="H76" s="112">
        <v>348</v>
      </c>
      <c r="I76" s="112">
        <v>20</v>
      </c>
      <c r="J76" s="124">
        <v>557</v>
      </c>
      <c r="K76" s="124">
        <v>32</v>
      </c>
      <c r="L76" s="124">
        <v>0</v>
      </c>
      <c r="M76" s="124">
        <v>1008</v>
      </c>
      <c r="N76" s="124">
        <v>9</v>
      </c>
      <c r="O76" s="124">
        <v>2</v>
      </c>
      <c r="P76" s="124">
        <v>0</v>
      </c>
      <c r="Q76" s="124">
        <v>0</v>
      </c>
    </row>
    <row r="77" spans="1:17">
      <c r="A77" s="138">
        <v>44571</v>
      </c>
      <c r="B77" s="142" t="str">
        <f t="shared" si="2"/>
        <v>(月)</v>
      </c>
      <c r="C77" s="112">
        <f t="shared" si="3"/>
        <v>3602</v>
      </c>
      <c r="D77" s="112">
        <v>1219</v>
      </c>
      <c r="E77" s="112">
        <v>91</v>
      </c>
      <c r="F77" s="112">
        <v>0</v>
      </c>
      <c r="G77" s="112">
        <v>2169</v>
      </c>
      <c r="H77" s="112">
        <v>123</v>
      </c>
      <c r="I77" s="112">
        <v>0</v>
      </c>
      <c r="J77" s="124">
        <v>59</v>
      </c>
      <c r="K77" s="124">
        <v>1</v>
      </c>
      <c r="L77" s="124">
        <v>0</v>
      </c>
      <c r="M77" s="124">
        <v>129</v>
      </c>
      <c r="N77" s="124">
        <v>8</v>
      </c>
      <c r="O77" s="124">
        <v>0</v>
      </c>
      <c r="P77" s="124">
        <v>0</v>
      </c>
      <c r="Q77" s="124">
        <v>0</v>
      </c>
    </row>
    <row r="78" spans="1:17">
      <c r="A78" s="138">
        <v>44570</v>
      </c>
      <c r="B78" s="142" t="str">
        <f t="shared" si="2"/>
        <v>(日)</v>
      </c>
      <c r="C78" s="112">
        <f t="shared" si="3"/>
        <v>24574</v>
      </c>
      <c r="D78" s="112">
        <v>10234</v>
      </c>
      <c r="E78" s="112">
        <v>165</v>
      </c>
      <c r="F78" s="112">
        <v>1</v>
      </c>
      <c r="G78" s="112">
        <v>13883</v>
      </c>
      <c r="H78" s="112">
        <v>287</v>
      </c>
      <c r="I78" s="112">
        <v>4</v>
      </c>
      <c r="J78" s="124">
        <v>537</v>
      </c>
      <c r="K78" s="124">
        <v>6</v>
      </c>
      <c r="L78" s="124">
        <v>0</v>
      </c>
      <c r="M78" s="124">
        <v>674</v>
      </c>
      <c r="N78" s="124">
        <v>16</v>
      </c>
      <c r="O78" s="124">
        <v>2</v>
      </c>
      <c r="P78" s="124">
        <v>0</v>
      </c>
      <c r="Q78" s="124">
        <v>0</v>
      </c>
    </row>
    <row r="79" spans="1:17">
      <c r="A79" s="138">
        <v>44569</v>
      </c>
      <c r="B79" s="142" t="str">
        <f t="shared" si="2"/>
        <v>(土)</v>
      </c>
      <c r="C79" s="112">
        <f t="shared" si="3"/>
        <v>67001</v>
      </c>
      <c r="D79" s="112">
        <v>26663</v>
      </c>
      <c r="E79" s="112">
        <v>346</v>
      </c>
      <c r="F79" s="112">
        <v>3</v>
      </c>
      <c r="G79" s="112">
        <v>39248</v>
      </c>
      <c r="H79" s="112">
        <v>730</v>
      </c>
      <c r="I79" s="112">
        <v>11</v>
      </c>
      <c r="J79" s="124">
        <v>1183</v>
      </c>
      <c r="K79" s="124">
        <v>9</v>
      </c>
      <c r="L79" s="124">
        <v>0</v>
      </c>
      <c r="M79" s="124">
        <v>1826</v>
      </c>
      <c r="N79" s="124">
        <v>30</v>
      </c>
      <c r="O79" s="124">
        <v>0</v>
      </c>
      <c r="P79" s="124">
        <v>0</v>
      </c>
      <c r="Q79" s="124">
        <v>0</v>
      </c>
    </row>
    <row r="80" spans="1:17">
      <c r="A80" s="138">
        <v>44568</v>
      </c>
      <c r="B80" s="142" t="str">
        <f t="shared" si="2"/>
        <v>(金)</v>
      </c>
      <c r="C80" s="112">
        <f t="shared" si="3"/>
        <v>41412</v>
      </c>
      <c r="D80" s="112">
        <v>15908</v>
      </c>
      <c r="E80" s="112">
        <v>336</v>
      </c>
      <c r="F80" s="112">
        <v>4</v>
      </c>
      <c r="G80" s="112">
        <v>24325</v>
      </c>
      <c r="H80" s="112">
        <v>824</v>
      </c>
      <c r="I80" s="112">
        <v>15</v>
      </c>
      <c r="J80" s="124">
        <v>977</v>
      </c>
      <c r="K80" s="124">
        <v>18</v>
      </c>
      <c r="L80" s="124">
        <v>2</v>
      </c>
      <c r="M80" s="124">
        <v>1493</v>
      </c>
      <c r="N80" s="124">
        <v>31</v>
      </c>
      <c r="O80" s="124">
        <v>2</v>
      </c>
      <c r="P80" s="124">
        <v>0</v>
      </c>
      <c r="Q80" s="124">
        <v>0</v>
      </c>
    </row>
    <row r="81" spans="1:17">
      <c r="A81" s="138">
        <v>44567</v>
      </c>
      <c r="B81" s="142" t="str">
        <f t="shared" si="2"/>
        <v>(木)</v>
      </c>
      <c r="C81" s="112">
        <f t="shared" si="3"/>
        <v>17326</v>
      </c>
      <c r="D81" s="112">
        <v>6418</v>
      </c>
      <c r="E81" s="112">
        <v>201</v>
      </c>
      <c r="F81" s="112">
        <v>4</v>
      </c>
      <c r="G81" s="112">
        <v>10227</v>
      </c>
      <c r="H81" s="112">
        <v>454</v>
      </c>
      <c r="I81" s="112">
        <v>22</v>
      </c>
      <c r="J81" s="124">
        <v>520</v>
      </c>
      <c r="K81" s="124">
        <v>6</v>
      </c>
      <c r="L81" s="124">
        <v>1</v>
      </c>
      <c r="M81" s="124">
        <v>687</v>
      </c>
      <c r="N81" s="124">
        <v>22</v>
      </c>
      <c r="O81" s="124">
        <v>0</v>
      </c>
      <c r="P81" s="124">
        <v>0</v>
      </c>
      <c r="Q81" s="124">
        <v>0</v>
      </c>
    </row>
    <row r="82" spans="1:17">
      <c r="A82" s="138">
        <v>44566</v>
      </c>
      <c r="B82" s="142" t="str">
        <f t="shared" si="2"/>
        <v>(水)</v>
      </c>
      <c r="C82" s="112">
        <f t="shared" si="3"/>
        <v>16373</v>
      </c>
      <c r="D82" s="112">
        <v>5783</v>
      </c>
      <c r="E82" s="112">
        <v>161</v>
      </c>
      <c r="F82" s="112">
        <v>5</v>
      </c>
      <c r="G82" s="112">
        <v>9868</v>
      </c>
      <c r="H82" s="112">
        <v>521</v>
      </c>
      <c r="I82" s="112">
        <v>35</v>
      </c>
      <c r="J82" s="124">
        <v>392</v>
      </c>
      <c r="K82" s="124">
        <v>2</v>
      </c>
      <c r="L82" s="124">
        <v>2</v>
      </c>
      <c r="M82" s="124">
        <v>647</v>
      </c>
      <c r="N82" s="124">
        <v>30</v>
      </c>
      <c r="O82" s="124">
        <v>5</v>
      </c>
      <c r="P82" s="124">
        <v>0</v>
      </c>
      <c r="Q82" s="124">
        <v>0</v>
      </c>
    </row>
    <row r="83" spans="1:17">
      <c r="A83" s="138">
        <v>44565</v>
      </c>
      <c r="B83" s="142" t="str">
        <f t="shared" si="2"/>
        <v>(火)</v>
      </c>
      <c r="C83" s="112">
        <f t="shared" si="3"/>
        <v>9690</v>
      </c>
      <c r="D83" s="112">
        <v>3213</v>
      </c>
      <c r="E83" s="112">
        <v>38</v>
      </c>
      <c r="F83" s="112">
        <v>1</v>
      </c>
      <c r="G83" s="112">
        <v>6329</v>
      </c>
      <c r="H83" s="112">
        <v>108</v>
      </c>
      <c r="I83" s="112">
        <v>1</v>
      </c>
      <c r="J83" s="124">
        <v>194</v>
      </c>
      <c r="K83" s="124">
        <v>1</v>
      </c>
      <c r="L83" s="124">
        <v>0</v>
      </c>
      <c r="M83" s="124">
        <v>399</v>
      </c>
      <c r="N83" s="124">
        <v>3</v>
      </c>
      <c r="O83" s="124">
        <v>0</v>
      </c>
      <c r="P83" s="124">
        <v>0</v>
      </c>
      <c r="Q83" s="124">
        <v>0</v>
      </c>
    </row>
    <row r="84" spans="1:17">
      <c r="A84" s="138">
        <v>44564</v>
      </c>
      <c r="B84" s="142" t="str">
        <f t="shared" si="2"/>
        <v>(月)</v>
      </c>
      <c r="C84" s="112">
        <f t="shared" si="3"/>
        <v>355</v>
      </c>
      <c r="D84" s="112">
        <v>101</v>
      </c>
      <c r="E84" s="112">
        <v>12</v>
      </c>
      <c r="F84" s="112">
        <v>0</v>
      </c>
      <c r="G84" s="112">
        <v>153</v>
      </c>
      <c r="H84" s="112">
        <v>89</v>
      </c>
      <c r="I84" s="112">
        <v>0</v>
      </c>
      <c r="J84" s="124">
        <v>1</v>
      </c>
      <c r="K84" s="124">
        <v>3</v>
      </c>
      <c r="L84" s="124">
        <v>0</v>
      </c>
      <c r="M84" s="124">
        <v>10</v>
      </c>
      <c r="N84" s="124">
        <v>2</v>
      </c>
      <c r="O84" s="124">
        <v>0</v>
      </c>
      <c r="P84" s="124">
        <v>0</v>
      </c>
      <c r="Q84" s="124">
        <v>0</v>
      </c>
    </row>
    <row r="85" spans="1:17">
      <c r="A85" s="138">
        <v>44563</v>
      </c>
      <c r="B85" s="142" t="str">
        <f t="shared" si="2"/>
        <v>(日)</v>
      </c>
      <c r="C85" s="112">
        <f t="shared" si="3"/>
        <v>314</v>
      </c>
      <c r="D85" s="112">
        <v>117</v>
      </c>
      <c r="E85" s="112">
        <v>9</v>
      </c>
      <c r="F85" s="112">
        <v>0</v>
      </c>
      <c r="G85" s="112">
        <v>61</v>
      </c>
      <c r="H85" s="112">
        <v>127</v>
      </c>
      <c r="I85" s="112">
        <v>0</v>
      </c>
      <c r="J85" s="124">
        <v>3</v>
      </c>
      <c r="K85" s="124">
        <v>0</v>
      </c>
      <c r="L85" s="124">
        <v>0</v>
      </c>
      <c r="M85" s="124">
        <v>0</v>
      </c>
      <c r="N85" s="124">
        <v>3</v>
      </c>
      <c r="O85" s="124">
        <v>0</v>
      </c>
      <c r="P85" s="124">
        <v>0</v>
      </c>
      <c r="Q85" s="124">
        <v>0</v>
      </c>
    </row>
    <row r="86" spans="1:17">
      <c r="A86" s="138">
        <v>44562</v>
      </c>
      <c r="B86" s="142" t="str">
        <f t="shared" si="2"/>
        <v>(土)</v>
      </c>
      <c r="C86" s="112">
        <f t="shared" si="3"/>
        <v>39</v>
      </c>
      <c r="D86" s="112">
        <v>15</v>
      </c>
      <c r="E86" s="112">
        <v>0</v>
      </c>
      <c r="F86" s="112">
        <v>0</v>
      </c>
      <c r="G86" s="112">
        <v>24</v>
      </c>
      <c r="H86" s="112">
        <v>0</v>
      </c>
      <c r="I86" s="112">
        <v>0</v>
      </c>
      <c r="J86" s="124">
        <v>2</v>
      </c>
      <c r="K86" s="124">
        <v>0</v>
      </c>
      <c r="L86" s="124">
        <v>0</v>
      </c>
      <c r="M86" s="124">
        <v>2</v>
      </c>
      <c r="N86" s="124">
        <v>0</v>
      </c>
      <c r="O86" s="124">
        <v>0</v>
      </c>
      <c r="P86" s="124">
        <v>0</v>
      </c>
      <c r="Q86" s="124">
        <v>0</v>
      </c>
    </row>
    <row r="87" spans="1:17">
      <c r="A87" s="138">
        <v>44561</v>
      </c>
      <c r="B87" s="142" t="str">
        <f t="shared" si="2"/>
        <v>(金)</v>
      </c>
      <c r="C87" s="112">
        <f t="shared" si="3"/>
        <v>404</v>
      </c>
      <c r="D87" s="112">
        <v>186</v>
      </c>
      <c r="E87" s="112">
        <v>18</v>
      </c>
      <c r="F87" s="112">
        <v>1</v>
      </c>
      <c r="G87" s="112">
        <v>135</v>
      </c>
      <c r="H87" s="112">
        <v>64</v>
      </c>
      <c r="I87" s="112">
        <v>0</v>
      </c>
      <c r="J87" s="124">
        <v>7</v>
      </c>
      <c r="K87" s="124">
        <v>1</v>
      </c>
      <c r="L87" s="124">
        <v>0</v>
      </c>
      <c r="M87" s="124">
        <v>11</v>
      </c>
      <c r="N87" s="124">
        <v>3</v>
      </c>
      <c r="O87" s="124">
        <v>0</v>
      </c>
      <c r="P87" s="124">
        <v>0</v>
      </c>
      <c r="Q87" s="124">
        <v>0</v>
      </c>
    </row>
    <row r="88" spans="1:17">
      <c r="A88" s="138">
        <v>44560</v>
      </c>
      <c r="B88" s="142" t="str">
        <f t="shared" si="2"/>
        <v>(木)</v>
      </c>
      <c r="C88" s="112">
        <f t="shared" si="3"/>
        <v>2114</v>
      </c>
      <c r="D88" s="112">
        <v>909</v>
      </c>
      <c r="E88" s="112">
        <v>14</v>
      </c>
      <c r="F88" s="112">
        <v>0</v>
      </c>
      <c r="G88" s="112">
        <v>1126</v>
      </c>
      <c r="H88" s="112">
        <v>65</v>
      </c>
      <c r="I88" s="112">
        <v>0</v>
      </c>
      <c r="J88" s="124">
        <v>42</v>
      </c>
      <c r="K88" s="124">
        <v>0</v>
      </c>
      <c r="L88" s="124">
        <v>0</v>
      </c>
      <c r="M88" s="124">
        <v>71</v>
      </c>
      <c r="N88" s="124">
        <v>3</v>
      </c>
      <c r="O88" s="124">
        <v>0</v>
      </c>
      <c r="P88" s="124">
        <v>0</v>
      </c>
      <c r="Q88" s="124">
        <v>0</v>
      </c>
    </row>
    <row r="89" spans="1:17">
      <c r="A89" s="138">
        <v>44559</v>
      </c>
      <c r="B89" s="142" t="str">
        <f t="shared" si="2"/>
        <v>(水)</v>
      </c>
      <c r="C89" s="112">
        <f t="shared" si="3"/>
        <v>7470</v>
      </c>
      <c r="D89" s="112">
        <v>2892</v>
      </c>
      <c r="E89" s="112">
        <v>17</v>
      </c>
      <c r="F89" s="112">
        <v>0</v>
      </c>
      <c r="G89" s="112">
        <v>4452</v>
      </c>
      <c r="H89" s="112">
        <v>101</v>
      </c>
      <c r="I89" s="112">
        <v>8</v>
      </c>
      <c r="J89" s="124">
        <v>175</v>
      </c>
      <c r="K89" s="124">
        <v>0</v>
      </c>
      <c r="L89" s="124">
        <v>0</v>
      </c>
      <c r="M89" s="124">
        <v>330</v>
      </c>
      <c r="N89" s="124">
        <v>0</v>
      </c>
      <c r="O89" s="124">
        <v>2</v>
      </c>
      <c r="P89" s="124">
        <v>0</v>
      </c>
      <c r="Q89" s="124">
        <v>0</v>
      </c>
    </row>
    <row r="90" spans="1:17">
      <c r="A90" s="138">
        <v>44558</v>
      </c>
      <c r="B90" s="142" t="str">
        <f t="shared" si="2"/>
        <v>(火)</v>
      </c>
      <c r="C90" s="112">
        <f t="shared" si="3"/>
        <v>19986</v>
      </c>
      <c r="D90" s="112">
        <v>6846</v>
      </c>
      <c r="E90" s="112">
        <v>252</v>
      </c>
      <c r="F90" s="112">
        <v>3</v>
      </c>
      <c r="G90" s="112">
        <v>12332</v>
      </c>
      <c r="H90" s="112">
        <v>545</v>
      </c>
      <c r="I90" s="112">
        <v>8</v>
      </c>
      <c r="J90" s="124">
        <v>395</v>
      </c>
      <c r="K90" s="124">
        <v>7</v>
      </c>
      <c r="L90" s="124">
        <v>0</v>
      </c>
      <c r="M90" s="124">
        <v>733</v>
      </c>
      <c r="N90" s="124">
        <v>21</v>
      </c>
      <c r="O90" s="124">
        <v>0</v>
      </c>
      <c r="P90" s="124">
        <v>0</v>
      </c>
      <c r="Q90" s="124">
        <v>0</v>
      </c>
    </row>
    <row r="91" spans="1:17">
      <c r="A91" s="138">
        <v>44557</v>
      </c>
      <c r="B91" s="142" t="str">
        <f t="shared" si="2"/>
        <v>(月)</v>
      </c>
      <c r="C91" s="112">
        <f t="shared" si="3"/>
        <v>25148</v>
      </c>
      <c r="D91" s="112">
        <v>8650</v>
      </c>
      <c r="E91" s="112">
        <v>234</v>
      </c>
      <c r="F91" s="112">
        <v>1</v>
      </c>
      <c r="G91" s="112">
        <v>15662</v>
      </c>
      <c r="H91" s="112">
        <v>598</v>
      </c>
      <c r="I91" s="112">
        <v>3</v>
      </c>
      <c r="J91" s="124">
        <v>446</v>
      </c>
      <c r="K91" s="124">
        <v>7</v>
      </c>
      <c r="L91" s="124">
        <v>0</v>
      </c>
      <c r="M91" s="124">
        <v>892</v>
      </c>
      <c r="N91" s="124">
        <v>23</v>
      </c>
      <c r="O91" s="124">
        <v>0</v>
      </c>
      <c r="P91" s="124">
        <v>0</v>
      </c>
      <c r="Q91" s="124">
        <v>0</v>
      </c>
    </row>
    <row r="92" spans="1:17">
      <c r="A92" s="138">
        <v>44556</v>
      </c>
      <c r="B92" s="142" t="str">
        <f t="shared" si="2"/>
        <v>(日)</v>
      </c>
      <c r="C92" s="112">
        <f t="shared" si="3"/>
        <v>32744</v>
      </c>
      <c r="D92" s="112">
        <v>11178</v>
      </c>
      <c r="E92" s="112">
        <v>205</v>
      </c>
      <c r="F92" s="112">
        <v>3</v>
      </c>
      <c r="G92" s="112">
        <v>20672</v>
      </c>
      <c r="H92" s="112">
        <v>682</v>
      </c>
      <c r="I92" s="112">
        <v>4</v>
      </c>
      <c r="J92" s="124">
        <v>467</v>
      </c>
      <c r="K92" s="124">
        <v>3</v>
      </c>
      <c r="L92" s="124">
        <v>0</v>
      </c>
      <c r="M92" s="124">
        <v>1024</v>
      </c>
      <c r="N92" s="124">
        <v>24</v>
      </c>
      <c r="O92" s="124">
        <v>0</v>
      </c>
      <c r="P92" s="124">
        <v>0</v>
      </c>
      <c r="Q92" s="124">
        <v>0</v>
      </c>
    </row>
    <row r="93" spans="1:17">
      <c r="A93" s="138">
        <v>44555</v>
      </c>
      <c r="B93" s="142" t="str">
        <f t="shared" si="2"/>
        <v>(土)</v>
      </c>
      <c r="C93" s="112">
        <f t="shared" si="3"/>
        <v>79192</v>
      </c>
      <c r="D93" s="112">
        <v>27027</v>
      </c>
      <c r="E93" s="112">
        <v>731</v>
      </c>
      <c r="F93" s="112">
        <v>43</v>
      </c>
      <c r="G93" s="112">
        <v>50140</v>
      </c>
      <c r="H93" s="112">
        <v>1207</v>
      </c>
      <c r="I93" s="112">
        <v>44</v>
      </c>
      <c r="J93" s="124">
        <v>1357</v>
      </c>
      <c r="K93" s="124">
        <v>39</v>
      </c>
      <c r="L93" s="124">
        <v>4</v>
      </c>
      <c r="M93" s="124">
        <v>2245</v>
      </c>
      <c r="N93" s="124">
        <v>62</v>
      </c>
      <c r="O93" s="124">
        <v>5</v>
      </c>
      <c r="P93" s="124">
        <v>0</v>
      </c>
      <c r="Q93" s="124">
        <v>0</v>
      </c>
    </row>
    <row r="94" spans="1:17">
      <c r="A94" s="138">
        <v>44554</v>
      </c>
      <c r="B94" s="142" t="str">
        <f t="shared" si="2"/>
        <v>(金)</v>
      </c>
      <c r="C94" s="112">
        <f t="shared" si="3"/>
        <v>50760</v>
      </c>
      <c r="D94" s="112">
        <v>17655</v>
      </c>
      <c r="E94" s="112">
        <v>662</v>
      </c>
      <c r="F94" s="112">
        <v>4</v>
      </c>
      <c r="G94" s="112">
        <v>30451</v>
      </c>
      <c r="H94" s="112">
        <v>1970</v>
      </c>
      <c r="I94" s="112">
        <v>18</v>
      </c>
      <c r="J94" s="124">
        <v>1234</v>
      </c>
      <c r="K94" s="124">
        <v>32</v>
      </c>
      <c r="L94" s="124">
        <v>0</v>
      </c>
      <c r="M94" s="124">
        <v>1811</v>
      </c>
      <c r="N94" s="124">
        <v>116</v>
      </c>
      <c r="O94" s="124">
        <v>1</v>
      </c>
      <c r="P94" s="124">
        <v>0</v>
      </c>
      <c r="Q94" s="124">
        <v>0</v>
      </c>
    </row>
    <row r="95" spans="1:17">
      <c r="A95" s="138">
        <v>44553</v>
      </c>
      <c r="B95" s="142" t="str">
        <f t="shared" si="2"/>
        <v>(木)</v>
      </c>
      <c r="C95" s="112">
        <f t="shared" si="3"/>
        <v>26926</v>
      </c>
      <c r="D95" s="112">
        <v>9966</v>
      </c>
      <c r="E95" s="112">
        <v>438</v>
      </c>
      <c r="F95" s="112">
        <v>4</v>
      </c>
      <c r="G95" s="112">
        <v>15764</v>
      </c>
      <c r="H95" s="112">
        <v>691</v>
      </c>
      <c r="I95" s="112">
        <v>63</v>
      </c>
      <c r="J95" s="124">
        <v>692</v>
      </c>
      <c r="K95" s="124">
        <v>18</v>
      </c>
      <c r="L95" s="124">
        <v>1</v>
      </c>
      <c r="M95" s="124">
        <v>1110</v>
      </c>
      <c r="N95" s="124">
        <v>31</v>
      </c>
      <c r="O95" s="124">
        <v>8</v>
      </c>
      <c r="P95" s="124">
        <v>0</v>
      </c>
      <c r="Q95" s="124">
        <v>0</v>
      </c>
    </row>
    <row r="96" spans="1:17">
      <c r="A96" s="138">
        <v>44552</v>
      </c>
      <c r="B96" s="142" t="str">
        <f t="shared" si="2"/>
        <v>(水)</v>
      </c>
      <c r="C96" s="112">
        <f t="shared" si="3"/>
        <v>31348</v>
      </c>
      <c r="D96" s="112">
        <v>12102</v>
      </c>
      <c r="E96" s="112">
        <v>547</v>
      </c>
      <c r="F96" s="112">
        <v>6</v>
      </c>
      <c r="G96" s="112">
        <v>17778</v>
      </c>
      <c r="H96" s="112">
        <v>855</v>
      </c>
      <c r="I96" s="112">
        <v>60</v>
      </c>
      <c r="J96" s="124">
        <v>829</v>
      </c>
      <c r="K96" s="124">
        <v>11</v>
      </c>
      <c r="L96" s="124">
        <v>1</v>
      </c>
      <c r="M96" s="124">
        <v>1163</v>
      </c>
      <c r="N96" s="124">
        <v>36</v>
      </c>
      <c r="O96" s="124">
        <v>9</v>
      </c>
      <c r="P96" s="124">
        <v>0</v>
      </c>
      <c r="Q96" s="124">
        <v>0</v>
      </c>
    </row>
    <row r="97" spans="1:17">
      <c r="A97" s="138">
        <v>44551</v>
      </c>
      <c r="B97" s="142" t="str">
        <f t="shared" si="2"/>
        <v>(火)</v>
      </c>
      <c r="C97" s="112">
        <f t="shared" si="3"/>
        <v>31113</v>
      </c>
      <c r="D97" s="112">
        <v>12207</v>
      </c>
      <c r="E97" s="112">
        <v>168</v>
      </c>
      <c r="F97" s="112">
        <v>14</v>
      </c>
      <c r="G97" s="112">
        <v>18317</v>
      </c>
      <c r="H97" s="112">
        <v>350</v>
      </c>
      <c r="I97" s="112">
        <v>57</v>
      </c>
      <c r="J97" s="124">
        <v>733</v>
      </c>
      <c r="K97" s="124">
        <v>5</v>
      </c>
      <c r="L97" s="124">
        <v>1</v>
      </c>
      <c r="M97" s="124">
        <v>1084</v>
      </c>
      <c r="N97" s="124">
        <v>5</v>
      </c>
      <c r="O97" s="124">
        <v>4</v>
      </c>
      <c r="P97" s="124">
        <v>0</v>
      </c>
      <c r="Q97" s="124">
        <v>0</v>
      </c>
    </row>
    <row r="98" spans="1:17">
      <c r="A98" s="138">
        <v>44550</v>
      </c>
      <c r="B98" s="142" t="str">
        <f t="shared" si="2"/>
        <v>(月)</v>
      </c>
      <c r="C98" s="112">
        <f t="shared" si="3"/>
        <v>25503</v>
      </c>
      <c r="D98" s="112">
        <v>6048</v>
      </c>
      <c r="E98" s="112">
        <v>378</v>
      </c>
      <c r="F98" s="112">
        <v>2</v>
      </c>
      <c r="G98" s="112">
        <v>18440</v>
      </c>
      <c r="H98" s="112">
        <v>612</v>
      </c>
      <c r="I98" s="112">
        <v>23</v>
      </c>
      <c r="J98" s="124">
        <v>425</v>
      </c>
      <c r="K98" s="124">
        <v>4</v>
      </c>
      <c r="L98" s="124">
        <v>0</v>
      </c>
      <c r="M98" s="124">
        <v>965</v>
      </c>
      <c r="N98" s="124">
        <v>19</v>
      </c>
      <c r="O98" s="124">
        <v>2</v>
      </c>
      <c r="P98" s="124">
        <v>0</v>
      </c>
      <c r="Q98" s="124">
        <v>0</v>
      </c>
    </row>
    <row r="99" spans="1:17">
      <c r="A99" s="138">
        <v>44549</v>
      </c>
      <c r="B99" s="142" t="str">
        <f t="shared" si="2"/>
        <v>(日)</v>
      </c>
      <c r="C99" s="112">
        <f t="shared" si="3"/>
        <v>36407</v>
      </c>
      <c r="D99" s="112">
        <v>13126</v>
      </c>
      <c r="E99" s="112">
        <v>1243</v>
      </c>
      <c r="F99" s="112">
        <v>9</v>
      </c>
      <c r="G99" s="112">
        <v>20923</v>
      </c>
      <c r="H99" s="112">
        <v>1091</v>
      </c>
      <c r="I99" s="112">
        <v>15</v>
      </c>
      <c r="J99" s="124">
        <v>603</v>
      </c>
      <c r="K99" s="124">
        <v>60</v>
      </c>
      <c r="L99" s="124">
        <v>2</v>
      </c>
      <c r="M99" s="124">
        <v>954</v>
      </c>
      <c r="N99" s="124">
        <v>69</v>
      </c>
      <c r="O99" s="124">
        <v>2</v>
      </c>
      <c r="P99" s="124">
        <v>0</v>
      </c>
      <c r="Q99" s="124">
        <v>0</v>
      </c>
    </row>
    <row r="100" spans="1:17">
      <c r="A100" s="138">
        <v>44548</v>
      </c>
      <c r="B100" s="142" t="str">
        <f t="shared" si="2"/>
        <v>(土)</v>
      </c>
      <c r="C100" s="112">
        <f t="shared" si="3"/>
        <v>93714</v>
      </c>
      <c r="D100" s="112">
        <v>34498</v>
      </c>
      <c r="E100" s="112">
        <v>673</v>
      </c>
      <c r="F100" s="112">
        <v>3</v>
      </c>
      <c r="G100" s="112">
        <v>56969</v>
      </c>
      <c r="H100" s="112">
        <v>1500</v>
      </c>
      <c r="I100" s="112">
        <v>71</v>
      </c>
      <c r="J100" s="124">
        <v>1575</v>
      </c>
      <c r="K100" s="124">
        <v>17</v>
      </c>
      <c r="L100" s="124">
        <v>0</v>
      </c>
      <c r="M100" s="124">
        <v>2256</v>
      </c>
      <c r="N100" s="124">
        <v>117</v>
      </c>
      <c r="O100" s="124">
        <v>6</v>
      </c>
      <c r="P100" s="124">
        <v>0</v>
      </c>
      <c r="Q100" s="124">
        <v>0</v>
      </c>
    </row>
    <row r="101" spans="1:17">
      <c r="A101" s="138">
        <v>44547</v>
      </c>
      <c r="B101" s="142" t="str">
        <f t="shared" si="2"/>
        <v>(金)</v>
      </c>
      <c r="C101" s="112">
        <f t="shared" si="3"/>
        <v>64058</v>
      </c>
      <c r="D101" s="112">
        <v>21830</v>
      </c>
      <c r="E101" s="112">
        <v>1012</v>
      </c>
      <c r="F101" s="112">
        <v>2</v>
      </c>
      <c r="G101" s="112">
        <v>39104</v>
      </c>
      <c r="H101" s="112">
        <v>2085</v>
      </c>
      <c r="I101" s="112">
        <v>25</v>
      </c>
      <c r="J101" s="124">
        <v>1269</v>
      </c>
      <c r="K101" s="124">
        <v>32</v>
      </c>
      <c r="L101" s="124">
        <v>0</v>
      </c>
      <c r="M101" s="124">
        <v>1914</v>
      </c>
      <c r="N101" s="124">
        <v>120</v>
      </c>
      <c r="O101" s="124">
        <v>1</v>
      </c>
      <c r="P101" s="124">
        <v>0</v>
      </c>
      <c r="Q101" s="124">
        <v>0</v>
      </c>
    </row>
    <row r="102" spans="1:17">
      <c r="A102" s="138">
        <v>44546</v>
      </c>
      <c r="B102" s="142" t="str">
        <f t="shared" si="2"/>
        <v>(木)</v>
      </c>
      <c r="C102" s="112">
        <f t="shared" si="3"/>
        <v>30307</v>
      </c>
      <c r="D102" s="112">
        <v>9450</v>
      </c>
      <c r="E102" s="112">
        <v>664</v>
      </c>
      <c r="F102" s="112">
        <v>6</v>
      </c>
      <c r="G102" s="112">
        <v>19368</v>
      </c>
      <c r="H102" s="112">
        <v>721</v>
      </c>
      <c r="I102" s="112">
        <v>98</v>
      </c>
      <c r="J102" s="124">
        <v>614</v>
      </c>
      <c r="K102" s="124">
        <v>19</v>
      </c>
      <c r="L102" s="124">
        <v>0</v>
      </c>
      <c r="M102" s="124">
        <v>1195</v>
      </c>
      <c r="N102" s="124">
        <v>33</v>
      </c>
      <c r="O102" s="124">
        <v>8</v>
      </c>
      <c r="P102" s="124">
        <v>0</v>
      </c>
      <c r="Q102" s="124">
        <v>0</v>
      </c>
    </row>
    <row r="103" spans="1:17">
      <c r="A103" s="138">
        <v>44545</v>
      </c>
      <c r="B103" s="142" t="str">
        <f t="shared" si="2"/>
        <v>(水)</v>
      </c>
      <c r="C103" s="112">
        <f t="shared" si="3"/>
        <v>31678</v>
      </c>
      <c r="D103" s="112">
        <v>8978</v>
      </c>
      <c r="E103" s="112">
        <v>602</v>
      </c>
      <c r="F103" s="112">
        <v>18</v>
      </c>
      <c r="G103" s="112">
        <v>21272</v>
      </c>
      <c r="H103" s="112">
        <v>777</v>
      </c>
      <c r="I103" s="112">
        <v>31</v>
      </c>
      <c r="J103" s="124">
        <v>556</v>
      </c>
      <c r="K103" s="124">
        <v>18</v>
      </c>
      <c r="L103" s="124">
        <v>1</v>
      </c>
      <c r="M103" s="124">
        <v>1241</v>
      </c>
      <c r="N103" s="124">
        <v>18</v>
      </c>
      <c r="O103" s="124">
        <v>2</v>
      </c>
      <c r="P103" s="124">
        <v>0</v>
      </c>
      <c r="Q103" s="124">
        <v>0</v>
      </c>
    </row>
    <row r="104" spans="1:17">
      <c r="A104" s="138">
        <v>44544</v>
      </c>
      <c r="B104" s="142" t="str">
        <f t="shared" si="2"/>
        <v>(火)</v>
      </c>
      <c r="C104" s="112">
        <f t="shared" si="3"/>
        <v>14987</v>
      </c>
      <c r="D104" s="112">
        <v>6987</v>
      </c>
      <c r="E104" s="112">
        <v>255</v>
      </c>
      <c r="F104" s="112">
        <v>15</v>
      </c>
      <c r="G104" s="112">
        <v>7033</v>
      </c>
      <c r="H104" s="112">
        <v>442</v>
      </c>
      <c r="I104" s="112">
        <v>255</v>
      </c>
      <c r="J104" s="124">
        <v>460</v>
      </c>
      <c r="K104" s="124">
        <v>10</v>
      </c>
      <c r="L104" s="124">
        <v>0</v>
      </c>
      <c r="M104" s="124">
        <v>390</v>
      </c>
      <c r="N104" s="124">
        <v>15</v>
      </c>
      <c r="O104" s="124">
        <v>25</v>
      </c>
      <c r="P104" s="124">
        <v>0</v>
      </c>
      <c r="Q104" s="124">
        <v>0</v>
      </c>
    </row>
    <row r="105" spans="1:17">
      <c r="A105" s="138">
        <v>44543</v>
      </c>
      <c r="B105" s="142" t="str">
        <f t="shared" si="2"/>
        <v>(月)</v>
      </c>
      <c r="C105" s="112">
        <f t="shared" si="3"/>
        <v>26441</v>
      </c>
      <c r="D105" s="112">
        <v>4452</v>
      </c>
      <c r="E105" s="112">
        <v>194</v>
      </c>
      <c r="F105" s="112">
        <v>0</v>
      </c>
      <c r="G105" s="112">
        <v>21024</v>
      </c>
      <c r="H105" s="112">
        <v>747</v>
      </c>
      <c r="I105" s="112">
        <v>24</v>
      </c>
      <c r="J105" s="124">
        <v>339</v>
      </c>
      <c r="K105" s="124">
        <v>8</v>
      </c>
      <c r="L105" s="124">
        <v>0</v>
      </c>
      <c r="M105" s="124">
        <v>1129</v>
      </c>
      <c r="N105" s="124">
        <v>21</v>
      </c>
      <c r="O105" s="124">
        <v>3</v>
      </c>
      <c r="P105" s="124">
        <v>0</v>
      </c>
      <c r="Q105" s="124">
        <v>0</v>
      </c>
    </row>
    <row r="106" spans="1:17">
      <c r="A106" s="138">
        <v>44542</v>
      </c>
      <c r="B106" s="142" t="str">
        <f t="shared" si="2"/>
        <v>(日)</v>
      </c>
      <c r="C106" s="112">
        <f t="shared" si="3"/>
        <v>29161</v>
      </c>
      <c r="D106" s="112">
        <v>4145</v>
      </c>
      <c r="E106" s="112">
        <v>264</v>
      </c>
      <c r="F106" s="112">
        <v>0</v>
      </c>
      <c r="G106" s="112">
        <v>23622</v>
      </c>
      <c r="H106" s="112">
        <v>1121</v>
      </c>
      <c r="I106" s="112">
        <v>9</v>
      </c>
      <c r="J106" s="124">
        <v>198</v>
      </c>
      <c r="K106" s="124">
        <v>14</v>
      </c>
      <c r="L106" s="124">
        <v>0</v>
      </c>
      <c r="M106" s="124">
        <v>1016</v>
      </c>
      <c r="N106" s="124">
        <v>66</v>
      </c>
      <c r="O106" s="124">
        <v>0</v>
      </c>
      <c r="P106" s="124">
        <v>0</v>
      </c>
      <c r="Q106" s="124">
        <v>0</v>
      </c>
    </row>
    <row r="107" spans="1:17">
      <c r="A107" s="138">
        <v>44541</v>
      </c>
      <c r="B107" s="142" t="str">
        <f t="shared" si="2"/>
        <v>(土)</v>
      </c>
      <c r="C107" s="112">
        <f t="shared" si="3"/>
        <v>72628</v>
      </c>
      <c r="D107" s="112">
        <v>10364</v>
      </c>
      <c r="E107" s="112">
        <v>591</v>
      </c>
      <c r="F107" s="112">
        <v>4</v>
      </c>
      <c r="G107" s="112">
        <v>59719</v>
      </c>
      <c r="H107" s="112">
        <v>1920</v>
      </c>
      <c r="I107" s="112">
        <v>30</v>
      </c>
      <c r="J107" s="124">
        <v>398</v>
      </c>
      <c r="K107" s="124">
        <v>33</v>
      </c>
      <c r="L107" s="124">
        <v>1</v>
      </c>
      <c r="M107" s="124">
        <v>2280</v>
      </c>
      <c r="N107" s="124">
        <v>97</v>
      </c>
      <c r="O107" s="124">
        <v>1</v>
      </c>
      <c r="P107" s="124">
        <v>0</v>
      </c>
      <c r="Q107" s="124">
        <v>0</v>
      </c>
    </row>
    <row r="108" spans="1:17">
      <c r="A108" s="138">
        <v>44540</v>
      </c>
      <c r="B108" s="142" t="str">
        <f t="shared" si="2"/>
        <v>(金)</v>
      </c>
      <c r="C108" s="112">
        <f t="shared" si="3"/>
        <v>51910</v>
      </c>
      <c r="D108" s="112">
        <v>7149</v>
      </c>
      <c r="E108" s="112">
        <v>733</v>
      </c>
      <c r="F108" s="112">
        <v>3</v>
      </c>
      <c r="G108" s="112">
        <v>42539</v>
      </c>
      <c r="H108" s="112">
        <v>1440</v>
      </c>
      <c r="I108" s="112">
        <v>46</v>
      </c>
      <c r="J108" s="124">
        <v>420</v>
      </c>
      <c r="K108" s="124">
        <v>29</v>
      </c>
      <c r="L108" s="124">
        <v>0</v>
      </c>
      <c r="M108" s="124">
        <v>1954</v>
      </c>
      <c r="N108" s="124">
        <v>51</v>
      </c>
      <c r="O108" s="124">
        <v>6</v>
      </c>
      <c r="P108" s="124">
        <v>0</v>
      </c>
      <c r="Q108" s="124">
        <v>0</v>
      </c>
    </row>
    <row r="109" spans="1:17">
      <c r="A109" s="138">
        <v>44539</v>
      </c>
      <c r="B109" s="142" t="str">
        <f t="shared" si="2"/>
        <v>(木)</v>
      </c>
      <c r="C109" s="112">
        <f t="shared" si="3"/>
        <v>26705</v>
      </c>
      <c r="D109" s="112">
        <v>4375</v>
      </c>
      <c r="E109" s="112">
        <v>419</v>
      </c>
      <c r="F109" s="112">
        <v>9</v>
      </c>
      <c r="G109" s="112">
        <v>20787</v>
      </c>
      <c r="H109" s="112">
        <v>751</v>
      </c>
      <c r="I109" s="112">
        <v>364</v>
      </c>
      <c r="J109" s="124">
        <v>301</v>
      </c>
      <c r="K109" s="124">
        <v>17</v>
      </c>
      <c r="L109" s="124">
        <v>1</v>
      </c>
      <c r="M109" s="124">
        <v>1200</v>
      </c>
      <c r="N109" s="124">
        <v>28</v>
      </c>
      <c r="O109" s="124">
        <v>23</v>
      </c>
      <c r="P109" s="124">
        <v>0</v>
      </c>
      <c r="Q109" s="124">
        <v>0</v>
      </c>
    </row>
    <row r="110" spans="1:17">
      <c r="A110" s="138">
        <v>44538</v>
      </c>
      <c r="B110" s="142" t="str">
        <f t="shared" si="2"/>
        <v>(水)</v>
      </c>
      <c r="C110" s="112">
        <f t="shared" si="3"/>
        <v>30273</v>
      </c>
      <c r="D110" s="112">
        <v>6278</v>
      </c>
      <c r="E110" s="112">
        <v>491</v>
      </c>
      <c r="F110" s="112">
        <v>5</v>
      </c>
      <c r="G110" s="112">
        <v>22524</v>
      </c>
      <c r="H110" s="112">
        <v>941</v>
      </c>
      <c r="I110" s="112">
        <v>34</v>
      </c>
      <c r="J110" s="124">
        <v>521</v>
      </c>
      <c r="K110" s="124">
        <v>23</v>
      </c>
      <c r="L110" s="124">
        <v>2</v>
      </c>
      <c r="M110" s="124">
        <v>1312</v>
      </c>
      <c r="N110" s="124">
        <v>21</v>
      </c>
      <c r="O110" s="124">
        <v>10</v>
      </c>
      <c r="P110" s="124">
        <v>0</v>
      </c>
      <c r="Q110" s="124">
        <v>0</v>
      </c>
    </row>
    <row r="111" spans="1:17">
      <c r="A111" s="138">
        <v>44537</v>
      </c>
      <c r="B111" s="142" t="str">
        <f t="shared" si="2"/>
        <v>(火)</v>
      </c>
      <c r="C111" s="112">
        <f t="shared" si="3"/>
        <v>36075</v>
      </c>
      <c r="D111" s="112">
        <v>11555</v>
      </c>
      <c r="E111" s="112">
        <v>165</v>
      </c>
      <c r="F111" s="112">
        <v>1</v>
      </c>
      <c r="G111" s="112">
        <v>23647</v>
      </c>
      <c r="H111" s="112">
        <v>659</v>
      </c>
      <c r="I111" s="112">
        <v>48</v>
      </c>
      <c r="J111" s="124">
        <v>676</v>
      </c>
      <c r="K111" s="124">
        <v>4</v>
      </c>
      <c r="L111" s="124">
        <v>1</v>
      </c>
      <c r="M111" s="124">
        <v>1264</v>
      </c>
      <c r="N111" s="124">
        <v>13</v>
      </c>
      <c r="O111" s="124">
        <v>4</v>
      </c>
      <c r="P111" s="124">
        <v>0</v>
      </c>
      <c r="Q111" s="124">
        <v>0</v>
      </c>
    </row>
    <row r="112" spans="1:17">
      <c r="A112" s="138">
        <v>44536</v>
      </c>
      <c r="B112" s="142" t="str">
        <f t="shared" si="2"/>
        <v>(月)</v>
      </c>
      <c r="C112" s="112">
        <f t="shared" si="3"/>
        <v>39694</v>
      </c>
      <c r="D112" s="112">
        <v>13793</v>
      </c>
      <c r="E112" s="112">
        <v>173</v>
      </c>
      <c r="F112" s="112">
        <v>3</v>
      </c>
      <c r="G112" s="112">
        <v>24523</v>
      </c>
      <c r="H112" s="112">
        <v>1155</v>
      </c>
      <c r="I112" s="112">
        <v>47</v>
      </c>
      <c r="J112" s="124">
        <v>791</v>
      </c>
      <c r="K112" s="124">
        <v>4</v>
      </c>
      <c r="L112" s="124">
        <v>0</v>
      </c>
      <c r="M112" s="124">
        <v>1283</v>
      </c>
      <c r="N112" s="124">
        <v>29</v>
      </c>
      <c r="O112" s="124">
        <v>6</v>
      </c>
      <c r="P112" s="124">
        <v>0</v>
      </c>
      <c r="Q112" s="124">
        <v>0</v>
      </c>
    </row>
    <row r="113" spans="1:17">
      <c r="A113" s="138">
        <v>44535</v>
      </c>
      <c r="B113" s="142" t="str">
        <f t="shared" si="2"/>
        <v>(日)</v>
      </c>
      <c r="C113" s="112">
        <f t="shared" si="3"/>
        <v>49428</v>
      </c>
      <c r="D113" s="112">
        <v>16031</v>
      </c>
      <c r="E113" s="112">
        <v>197</v>
      </c>
      <c r="F113" s="112">
        <v>1</v>
      </c>
      <c r="G113" s="112">
        <v>31021</v>
      </c>
      <c r="H113" s="112">
        <v>2079</v>
      </c>
      <c r="I113" s="112">
        <v>99</v>
      </c>
      <c r="J113" s="124">
        <v>909</v>
      </c>
      <c r="K113" s="124">
        <v>4</v>
      </c>
      <c r="L113" s="124">
        <v>0</v>
      </c>
      <c r="M113" s="124">
        <v>1242</v>
      </c>
      <c r="N113" s="124">
        <v>98</v>
      </c>
      <c r="O113" s="124">
        <v>6</v>
      </c>
      <c r="P113" s="124">
        <v>0</v>
      </c>
      <c r="Q113" s="124">
        <v>0</v>
      </c>
    </row>
    <row r="114" spans="1:17">
      <c r="A114" s="138">
        <v>44534</v>
      </c>
      <c r="B114" s="142" t="str">
        <f t="shared" si="2"/>
        <v>(土)</v>
      </c>
      <c r="C114" s="112">
        <f t="shared" si="3"/>
        <v>121275</v>
      </c>
      <c r="D114" s="112">
        <v>44254</v>
      </c>
      <c r="E114" s="112">
        <v>206</v>
      </c>
      <c r="F114" s="112">
        <v>3</v>
      </c>
      <c r="G114" s="112">
        <v>73010</v>
      </c>
      <c r="H114" s="112">
        <v>3634</v>
      </c>
      <c r="I114" s="112">
        <v>168</v>
      </c>
      <c r="J114" s="124">
        <v>1810</v>
      </c>
      <c r="K114" s="124">
        <v>6</v>
      </c>
      <c r="L114" s="124">
        <v>0</v>
      </c>
      <c r="M114" s="124">
        <v>2753</v>
      </c>
      <c r="N114" s="124">
        <v>128</v>
      </c>
      <c r="O114" s="124">
        <v>7</v>
      </c>
      <c r="P114" s="124">
        <v>0</v>
      </c>
      <c r="Q114" s="124">
        <v>0</v>
      </c>
    </row>
    <row r="115" spans="1:17">
      <c r="A115" s="138">
        <v>44533</v>
      </c>
      <c r="B115" s="142" t="str">
        <f t="shared" si="2"/>
        <v>(金)</v>
      </c>
      <c r="C115" s="112">
        <f t="shared" si="3"/>
        <v>82173</v>
      </c>
      <c r="D115" s="112">
        <v>28781</v>
      </c>
      <c r="E115" s="112">
        <v>245</v>
      </c>
      <c r="F115" s="112">
        <v>3</v>
      </c>
      <c r="G115" s="112">
        <v>51210</v>
      </c>
      <c r="H115" s="112">
        <v>1634</v>
      </c>
      <c r="I115" s="112">
        <v>300</v>
      </c>
      <c r="J115" s="124">
        <v>1596</v>
      </c>
      <c r="K115" s="124">
        <v>7</v>
      </c>
      <c r="L115" s="124">
        <v>1</v>
      </c>
      <c r="M115" s="124">
        <v>2219</v>
      </c>
      <c r="N115" s="124">
        <v>45</v>
      </c>
      <c r="O115" s="124">
        <v>46</v>
      </c>
      <c r="P115" s="124">
        <v>0</v>
      </c>
      <c r="Q115" s="124">
        <v>0</v>
      </c>
    </row>
    <row r="116" spans="1:17">
      <c r="A116" s="138">
        <v>44532</v>
      </c>
      <c r="B116" s="142" t="str">
        <f t="shared" si="2"/>
        <v>(木)</v>
      </c>
      <c r="C116" s="112">
        <f t="shared" si="3"/>
        <v>44869</v>
      </c>
      <c r="D116" s="112">
        <v>14922</v>
      </c>
      <c r="E116" s="112">
        <v>261</v>
      </c>
      <c r="F116" s="112">
        <v>1</v>
      </c>
      <c r="G116" s="112">
        <v>28218</v>
      </c>
      <c r="H116" s="112">
        <v>1299</v>
      </c>
      <c r="I116" s="112">
        <v>168</v>
      </c>
      <c r="J116" s="124">
        <v>982</v>
      </c>
      <c r="K116" s="124">
        <v>14</v>
      </c>
      <c r="L116" s="124">
        <v>0</v>
      </c>
      <c r="M116" s="124">
        <v>1547</v>
      </c>
      <c r="N116" s="124">
        <v>23</v>
      </c>
      <c r="O116" s="124">
        <v>27</v>
      </c>
      <c r="P116" s="124">
        <v>0</v>
      </c>
      <c r="Q116" s="124">
        <v>0</v>
      </c>
    </row>
    <row r="117" spans="1:17">
      <c r="A117" s="138">
        <v>44531</v>
      </c>
      <c r="B117" s="142" t="str">
        <f t="shared" si="2"/>
        <v>(水)</v>
      </c>
      <c r="C117" s="112">
        <f t="shared" si="3"/>
        <v>48868</v>
      </c>
      <c r="D117" s="112">
        <v>15760</v>
      </c>
      <c r="E117" s="112">
        <v>303</v>
      </c>
      <c r="F117" s="112">
        <v>6</v>
      </c>
      <c r="G117" s="112">
        <v>31329</v>
      </c>
      <c r="H117" s="112">
        <v>1349</v>
      </c>
      <c r="I117" s="112">
        <v>121</v>
      </c>
      <c r="J117" s="124">
        <v>1052</v>
      </c>
      <c r="K117" s="124">
        <v>6</v>
      </c>
      <c r="L117" s="124">
        <v>1</v>
      </c>
      <c r="M117" s="124">
        <v>1722</v>
      </c>
      <c r="N117" s="124">
        <v>44</v>
      </c>
      <c r="O117" s="124">
        <v>8</v>
      </c>
      <c r="P117" s="124">
        <v>0</v>
      </c>
      <c r="Q117" s="124">
        <v>0</v>
      </c>
    </row>
    <row r="118" spans="1:17">
      <c r="A118" s="138">
        <v>44530</v>
      </c>
      <c r="B118" s="142" t="str">
        <f t="shared" si="2"/>
        <v>(火)</v>
      </c>
      <c r="C118" s="112">
        <f t="shared" si="3"/>
        <v>80016</v>
      </c>
      <c r="D118" s="112">
        <v>17551</v>
      </c>
      <c r="E118" s="112">
        <v>415</v>
      </c>
      <c r="F118" s="112">
        <v>25</v>
      </c>
      <c r="G118" s="112">
        <v>58766</v>
      </c>
      <c r="H118" s="112">
        <v>2808</v>
      </c>
      <c r="I118" s="112">
        <v>451</v>
      </c>
      <c r="J118" s="124">
        <v>1054</v>
      </c>
      <c r="K118" s="124">
        <v>17</v>
      </c>
      <c r="L118" s="124">
        <v>3</v>
      </c>
      <c r="M118" s="124">
        <v>2870</v>
      </c>
      <c r="N118" s="124">
        <v>101</v>
      </c>
      <c r="O118" s="124">
        <v>40</v>
      </c>
      <c r="P118" s="124">
        <v>0</v>
      </c>
      <c r="Q118" s="124">
        <v>0</v>
      </c>
    </row>
    <row r="119" spans="1:17">
      <c r="A119" s="138">
        <v>44529</v>
      </c>
      <c r="B119" s="142" t="str">
        <f t="shared" si="2"/>
        <v>(月)</v>
      </c>
      <c r="C119" s="112">
        <f t="shared" si="3"/>
        <v>75654</v>
      </c>
      <c r="D119" s="112">
        <v>17744</v>
      </c>
      <c r="E119" s="112">
        <v>540</v>
      </c>
      <c r="F119" s="112">
        <v>3</v>
      </c>
      <c r="G119" s="112">
        <v>54257</v>
      </c>
      <c r="H119" s="112">
        <v>2917</v>
      </c>
      <c r="I119" s="112">
        <v>193</v>
      </c>
      <c r="J119" s="124">
        <v>953</v>
      </c>
      <c r="K119" s="124">
        <v>22</v>
      </c>
      <c r="L119" s="124">
        <v>0</v>
      </c>
      <c r="M119" s="124">
        <v>2513</v>
      </c>
      <c r="N119" s="124">
        <v>98</v>
      </c>
      <c r="O119" s="124">
        <v>13</v>
      </c>
      <c r="P119" s="124">
        <v>0</v>
      </c>
      <c r="Q119" s="124">
        <v>0</v>
      </c>
    </row>
    <row r="120" spans="1:17">
      <c r="A120" s="138">
        <v>44528</v>
      </c>
      <c r="B120" s="142" t="str">
        <f t="shared" si="2"/>
        <v>(日)</v>
      </c>
      <c r="C120" s="112">
        <f t="shared" si="3"/>
        <v>113347</v>
      </c>
      <c r="D120" s="112">
        <v>19253</v>
      </c>
      <c r="E120" s="112">
        <v>607</v>
      </c>
      <c r="F120" s="112">
        <v>0</v>
      </c>
      <c r="G120" s="112">
        <v>83662</v>
      </c>
      <c r="H120" s="112">
        <v>9787</v>
      </c>
      <c r="I120" s="112">
        <v>38</v>
      </c>
      <c r="J120" s="124">
        <v>815</v>
      </c>
      <c r="K120" s="124">
        <v>20</v>
      </c>
      <c r="L120" s="124">
        <v>0</v>
      </c>
      <c r="M120" s="124">
        <v>2886</v>
      </c>
      <c r="N120" s="124">
        <v>281</v>
      </c>
      <c r="O120" s="124">
        <v>4</v>
      </c>
      <c r="P120" s="124">
        <v>0</v>
      </c>
      <c r="Q120" s="124">
        <v>0</v>
      </c>
    </row>
    <row r="121" spans="1:17">
      <c r="A121" s="138">
        <v>44527</v>
      </c>
      <c r="B121" s="142" t="str">
        <f t="shared" si="2"/>
        <v>(土)</v>
      </c>
      <c r="C121" s="112">
        <f t="shared" si="3"/>
        <v>207633</v>
      </c>
      <c r="D121" s="112">
        <v>50551</v>
      </c>
      <c r="E121" s="112">
        <v>912</v>
      </c>
      <c r="F121" s="112">
        <v>33</v>
      </c>
      <c r="G121" s="112">
        <v>140852</v>
      </c>
      <c r="H121" s="112">
        <v>14527</v>
      </c>
      <c r="I121" s="112">
        <v>758</v>
      </c>
      <c r="J121" s="124">
        <v>1967</v>
      </c>
      <c r="K121" s="124">
        <v>40</v>
      </c>
      <c r="L121" s="124">
        <v>9</v>
      </c>
      <c r="M121" s="124">
        <v>4482</v>
      </c>
      <c r="N121" s="124">
        <v>364</v>
      </c>
      <c r="O121" s="124">
        <v>71</v>
      </c>
      <c r="P121" s="124">
        <v>0</v>
      </c>
      <c r="Q121" s="124">
        <v>0</v>
      </c>
    </row>
    <row r="122" spans="1:17">
      <c r="A122" s="138">
        <v>44526</v>
      </c>
      <c r="B122" s="142" t="str">
        <f t="shared" si="2"/>
        <v>(金)</v>
      </c>
      <c r="C122" s="112">
        <f t="shared" si="3"/>
        <v>149004</v>
      </c>
      <c r="D122" s="112">
        <v>36572</v>
      </c>
      <c r="E122" s="112">
        <v>1707</v>
      </c>
      <c r="F122" s="112">
        <v>5</v>
      </c>
      <c r="G122" s="112">
        <v>102026</v>
      </c>
      <c r="H122" s="112">
        <v>8563</v>
      </c>
      <c r="I122" s="112">
        <v>131</v>
      </c>
      <c r="J122" s="124">
        <v>1749</v>
      </c>
      <c r="K122" s="124">
        <v>103</v>
      </c>
      <c r="L122" s="124">
        <v>0</v>
      </c>
      <c r="M122" s="124">
        <v>4001</v>
      </c>
      <c r="N122" s="124">
        <v>240</v>
      </c>
      <c r="O122" s="124">
        <v>9</v>
      </c>
      <c r="P122" s="124">
        <v>0</v>
      </c>
      <c r="Q122" s="124">
        <v>0</v>
      </c>
    </row>
    <row r="123" spans="1:17">
      <c r="A123" s="138">
        <v>44525</v>
      </c>
      <c r="B123" s="142" t="str">
        <f t="shared" si="2"/>
        <v>(木)</v>
      </c>
      <c r="C123" s="112">
        <f t="shared" si="3"/>
        <v>86271</v>
      </c>
      <c r="D123" s="112">
        <v>19477</v>
      </c>
      <c r="E123" s="112">
        <v>691</v>
      </c>
      <c r="F123" s="112">
        <v>37</v>
      </c>
      <c r="G123" s="112">
        <v>59248</v>
      </c>
      <c r="H123" s="112">
        <v>6275</v>
      </c>
      <c r="I123" s="112">
        <v>543</v>
      </c>
      <c r="J123" s="124">
        <v>1212</v>
      </c>
      <c r="K123" s="124">
        <v>31</v>
      </c>
      <c r="L123" s="124">
        <v>5</v>
      </c>
      <c r="M123" s="124">
        <v>2934</v>
      </c>
      <c r="N123" s="124">
        <v>176</v>
      </c>
      <c r="O123" s="124">
        <v>29</v>
      </c>
      <c r="P123" s="124">
        <v>0</v>
      </c>
      <c r="Q123" s="124">
        <v>0</v>
      </c>
    </row>
    <row r="124" spans="1:17">
      <c r="A124" s="138">
        <v>44524</v>
      </c>
      <c r="B124" s="142" t="str">
        <f t="shared" si="2"/>
        <v>(水)</v>
      </c>
      <c r="C124" s="112">
        <f t="shared" si="3"/>
        <v>71107</v>
      </c>
      <c r="D124" s="112">
        <v>21651</v>
      </c>
      <c r="E124" s="112">
        <v>764</v>
      </c>
      <c r="F124" s="112">
        <v>13</v>
      </c>
      <c r="G124" s="112">
        <v>40780</v>
      </c>
      <c r="H124" s="112">
        <v>7614</v>
      </c>
      <c r="I124" s="112">
        <v>285</v>
      </c>
      <c r="J124" s="124">
        <v>1223</v>
      </c>
      <c r="K124" s="124">
        <v>42</v>
      </c>
      <c r="L124" s="124">
        <v>2</v>
      </c>
      <c r="M124" s="124">
        <v>1871</v>
      </c>
      <c r="N124" s="124">
        <v>229</v>
      </c>
      <c r="O124" s="124">
        <v>35</v>
      </c>
      <c r="P124" s="124">
        <v>0</v>
      </c>
      <c r="Q124" s="124">
        <v>0</v>
      </c>
    </row>
    <row r="125" spans="1:17">
      <c r="A125" s="138">
        <v>44523</v>
      </c>
      <c r="B125" s="142" t="str">
        <f t="shared" si="2"/>
        <v>(火)</v>
      </c>
      <c r="C125" s="112">
        <f t="shared" si="3"/>
        <v>25746</v>
      </c>
      <c r="D125" s="112">
        <v>4726</v>
      </c>
      <c r="E125" s="112">
        <v>237</v>
      </c>
      <c r="F125" s="112">
        <v>5</v>
      </c>
      <c r="G125" s="112">
        <v>16141</v>
      </c>
      <c r="H125" s="112">
        <v>4517</v>
      </c>
      <c r="I125" s="112">
        <v>120</v>
      </c>
      <c r="J125" s="124">
        <v>232</v>
      </c>
      <c r="K125" s="124">
        <v>2</v>
      </c>
      <c r="L125" s="124">
        <v>0</v>
      </c>
      <c r="M125" s="124">
        <v>611</v>
      </c>
      <c r="N125" s="124">
        <v>155</v>
      </c>
      <c r="O125" s="124">
        <v>9</v>
      </c>
      <c r="P125" s="124">
        <v>0</v>
      </c>
      <c r="Q125" s="124">
        <v>0</v>
      </c>
    </row>
    <row r="126" spans="1:17">
      <c r="A126" s="138">
        <v>44522</v>
      </c>
      <c r="B126" s="142" t="str">
        <f t="shared" si="2"/>
        <v>(月)</v>
      </c>
      <c r="C126" s="112">
        <f t="shared" si="3"/>
        <v>92871</v>
      </c>
      <c r="D126" s="112">
        <v>21907</v>
      </c>
      <c r="E126" s="112">
        <v>651</v>
      </c>
      <c r="F126" s="112">
        <v>13</v>
      </c>
      <c r="G126" s="112">
        <v>63224</v>
      </c>
      <c r="H126" s="112">
        <v>6356</v>
      </c>
      <c r="I126" s="112">
        <v>720</v>
      </c>
      <c r="J126" s="124">
        <v>1142</v>
      </c>
      <c r="K126" s="124">
        <v>20</v>
      </c>
      <c r="L126" s="124">
        <v>1</v>
      </c>
      <c r="M126" s="124">
        <v>2716</v>
      </c>
      <c r="N126" s="124">
        <v>158</v>
      </c>
      <c r="O126" s="124">
        <v>61</v>
      </c>
      <c r="P126" s="124">
        <v>0</v>
      </c>
      <c r="Q126" s="124">
        <v>0</v>
      </c>
    </row>
    <row r="127" spans="1:17">
      <c r="A127" s="138">
        <v>44521</v>
      </c>
      <c r="B127" s="142" t="str">
        <f t="shared" si="2"/>
        <v>(日)</v>
      </c>
      <c r="C127" s="112">
        <f t="shared" si="3"/>
        <v>158584</v>
      </c>
      <c r="D127" s="112">
        <v>23921</v>
      </c>
      <c r="E127" s="112">
        <v>994</v>
      </c>
      <c r="F127" s="112">
        <v>13</v>
      </c>
      <c r="G127" s="112">
        <v>115560</v>
      </c>
      <c r="H127" s="112">
        <v>17301</v>
      </c>
      <c r="I127" s="112">
        <v>795</v>
      </c>
      <c r="J127" s="124">
        <v>1010</v>
      </c>
      <c r="K127" s="124">
        <v>70</v>
      </c>
      <c r="L127" s="124">
        <v>3</v>
      </c>
      <c r="M127" s="124">
        <v>3396</v>
      </c>
      <c r="N127" s="124">
        <v>540</v>
      </c>
      <c r="O127" s="124">
        <v>59</v>
      </c>
      <c r="P127" s="124">
        <v>0</v>
      </c>
      <c r="Q127" s="124">
        <v>0</v>
      </c>
    </row>
    <row r="128" spans="1:17">
      <c r="A128" s="138">
        <v>44520</v>
      </c>
      <c r="B128" s="142" t="str">
        <f t="shared" si="2"/>
        <v>(土)</v>
      </c>
      <c r="C128" s="112">
        <f t="shared" si="3"/>
        <v>279443</v>
      </c>
      <c r="D128" s="112">
        <v>54881</v>
      </c>
      <c r="E128" s="112">
        <v>1000</v>
      </c>
      <c r="F128" s="112">
        <v>12</v>
      </c>
      <c r="G128" s="112">
        <v>194579</v>
      </c>
      <c r="H128" s="112">
        <v>27322</v>
      </c>
      <c r="I128" s="112">
        <v>1649</v>
      </c>
      <c r="J128" s="124">
        <v>2079</v>
      </c>
      <c r="K128" s="124">
        <v>93</v>
      </c>
      <c r="L128" s="124">
        <v>1</v>
      </c>
      <c r="M128" s="124">
        <v>5415</v>
      </c>
      <c r="N128" s="124">
        <v>691</v>
      </c>
      <c r="O128" s="124">
        <v>101</v>
      </c>
      <c r="P128" s="124">
        <v>0</v>
      </c>
      <c r="Q128" s="124">
        <v>0</v>
      </c>
    </row>
    <row r="129" spans="1:17">
      <c r="A129" s="138">
        <v>44519</v>
      </c>
      <c r="B129" s="142" t="str">
        <f t="shared" si="2"/>
        <v>(金)</v>
      </c>
      <c r="C129" s="112">
        <f t="shared" si="3"/>
        <v>199495</v>
      </c>
      <c r="D129" s="112">
        <v>40363</v>
      </c>
      <c r="E129" s="112">
        <v>1715</v>
      </c>
      <c r="F129" s="112">
        <v>20</v>
      </c>
      <c r="G129" s="112">
        <v>142037</v>
      </c>
      <c r="H129" s="112">
        <v>14370</v>
      </c>
      <c r="I129" s="112">
        <v>990</v>
      </c>
      <c r="J129" s="124">
        <v>1888</v>
      </c>
      <c r="K129" s="124">
        <v>111</v>
      </c>
      <c r="L129" s="124">
        <v>2</v>
      </c>
      <c r="M129" s="124">
        <v>5017</v>
      </c>
      <c r="N129" s="124">
        <v>300</v>
      </c>
      <c r="O129" s="124">
        <v>73</v>
      </c>
      <c r="P129" s="124">
        <v>0</v>
      </c>
      <c r="Q129" s="124">
        <v>0</v>
      </c>
    </row>
    <row r="130" spans="1:17">
      <c r="A130" s="138">
        <v>44518</v>
      </c>
      <c r="B130" s="142" t="str">
        <f t="shared" si="2"/>
        <v>(木)</v>
      </c>
      <c r="C130" s="112">
        <f t="shared" si="3"/>
        <v>129900</v>
      </c>
      <c r="D130" s="112">
        <v>22597</v>
      </c>
      <c r="E130" s="112">
        <v>704</v>
      </c>
      <c r="F130" s="112">
        <v>4</v>
      </c>
      <c r="G130" s="112">
        <v>97348</v>
      </c>
      <c r="H130" s="112">
        <v>8888</v>
      </c>
      <c r="I130" s="112">
        <v>359</v>
      </c>
      <c r="J130" s="124">
        <v>1224</v>
      </c>
      <c r="K130" s="124">
        <v>28</v>
      </c>
      <c r="L130" s="124">
        <v>0</v>
      </c>
      <c r="M130" s="124">
        <v>4241</v>
      </c>
      <c r="N130" s="124">
        <v>266</v>
      </c>
      <c r="O130" s="124">
        <v>26</v>
      </c>
      <c r="P130" s="124">
        <v>0</v>
      </c>
      <c r="Q130" s="124">
        <v>0</v>
      </c>
    </row>
    <row r="131" spans="1:17">
      <c r="A131" s="138">
        <v>44517</v>
      </c>
      <c r="B131" s="142" t="str">
        <f t="shared" si="2"/>
        <v>(水)</v>
      </c>
      <c r="C131" s="112">
        <f t="shared" si="3"/>
        <v>140153</v>
      </c>
      <c r="D131" s="112">
        <v>24005</v>
      </c>
      <c r="E131" s="112">
        <v>888</v>
      </c>
      <c r="F131" s="112">
        <v>4</v>
      </c>
      <c r="G131" s="112">
        <v>102802</v>
      </c>
      <c r="H131" s="112">
        <v>11778</v>
      </c>
      <c r="I131" s="112">
        <v>676</v>
      </c>
      <c r="J131" s="124">
        <v>1407</v>
      </c>
      <c r="K131" s="124">
        <v>25</v>
      </c>
      <c r="L131" s="124">
        <v>0</v>
      </c>
      <c r="M131" s="124">
        <v>4550</v>
      </c>
      <c r="N131" s="124">
        <v>438</v>
      </c>
      <c r="O131" s="124">
        <v>56</v>
      </c>
      <c r="P131" s="124">
        <v>0</v>
      </c>
      <c r="Q131" s="124">
        <v>0</v>
      </c>
    </row>
    <row r="132" spans="1:17">
      <c r="A132" s="138">
        <v>44516</v>
      </c>
      <c r="B132" s="142" t="str">
        <f t="shared" si="2"/>
        <v>(火)</v>
      </c>
      <c r="C132" s="112">
        <f t="shared" si="3"/>
        <v>146114</v>
      </c>
      <c r="D132" s="112">
        <v>24618</v>
      </c>
      <c r="E132" s="112">
        <v>663</v>
      </c>
      <c r="F132" s="112">
        <v>28</v>
      </c>
      <c r="G132" s="112">
        <v>111649</v>
      </c>
      <c r="H132" s="112">
        <v>8366</v>
      </c>
      <c r="I132" s="112">
        <v>790</v>
      </c>
      <c r="J132" s="124">
        <v>1373</v>
      </c>
      <c r="K132" s="124">
        <v>25</v>
      </c>
      <c r="L132" s="124">
        <v>2</v>
      </c>
      <c r="M132" s="124">
        <v>4939</v>
      </c>
      <c r="N132" s="124">
        <v>249</v>
      </c>
      <c r="O132" s="124">
        <v>81</v>
      </c>
      <c r="P132" s="124">
        <v>0</v>
      </c>
      <c r="Q132" s="124">
        <v>0</v>
      </c>
    </row>
    <row r="133" spans="1:17">
      <c r="A133" s="138">
        <v>44515</v>
      </c>
      <c r="B133" s="142" t="str">
        <f t="shared" si="2"/>
        <v>(月)</v>
      </c>
      <c r="C133" s="112">
        <f t="shared" si="3"/>
        <v>145888</v>
      </c>
      <c r="D133" s="112">
        <v>25169</v>
      </c>
      <c r="E133" s="112">
        <v>719</v>
      </c>
      <c r="F133" s="112">
        <v>1</v>
      </c>
      <c r="G133" s="112">
        <v>109416</v>
      </c>
      <c r="H133" s="112">
        <v>10220</v>
      </c>
      <c r="I133" s="112">
        <v>363</v>
      </c>
      <c r="J133" s="124">
        <v>1281</v>
      </c>
      <c r="K133" s="124">
        <v>29</v>
      </c>
      <c r="L133" s="124">
        <v>0</v>
      </c>
      <c r="M133" s="124">
        <v>4441</v>
      </c>
      <c r="N133" s="124">
        <v>256</v>
      </c>
      <c r="O133" s="124">
        <v>14</v>
      </c>
      <c r="P133" s="124">
        <v>0</v>
      </c>
      <c r="Q133" s="124">
        <v>0</v>
      </c>
    </row>
    <row r="134" spans="1:17">
      <c r="A134" s="138">
        <v>44514</v>
      </c>
      <c r="B134" s="142" t="str">
        <f t="shared" si="2"/>
        <v>(日)</v>
      </c>
      <c r="C134" s="112">
        <f t="shared" si="3"/>
        <v>206870</v>
      </c>
      <c r="D134" s="112">
        <v>29980</v>
      </c>
      <c r="E134" s="112">
        <v>901</v>
      </c>
      <c r="F134" s="112">
        <v>2</v>
      </c>
      <c r="G134" s="112">
        <v>151331</v>
      </c>
      <c r="H134" s="112">
        <v>23301</v>
      </c>
      <c r="I134" s="112">
        <v>1355</v>
      </c>
      <c r="J134" s="124">
        <v>1165</v>
      </c>
      <c r="K134" s="124">
        <v>51</v>
      </c>
      <c r="L134" s="124">
        <v>2</v>
      </c>
      <c r="M134" s="124">
        <v>4514</v>
      </c>
      <c r="N134" s="124">
        <v>614</v>
      </c>
      <c r="O134" s="124">
        <v>66</v>
      </c>
      <c r="P134" s="124">
        <v>0</v>
      </c>
      <c r="Q134" s="124">
        <v>0</v>
      </c>
    </row>
    <row r="135" spans="1:17">
      <c r="A135" s="138">
        <v>44513</v>
      </c>
      <c r="B135" s="142" t="str">
        <f t="shared" ref="B135:B198" si="4">"(" &amp; TEXT(A135,"aaa") &amp; ")"</f>
        <v>(土)</v>
      </c>
      <c r="C135" s="112">
        <f t="shared" ref="C135:C196" si="5">SUM(D135:I135)</f>
        <v>358325</v>
      </c>
      <c r="D135" s="112">
        <v>66282</v>
      </c>
      <c r="E135" s="112">
        <v>1271</v>
      </c>
      <c r="F135" s="112">
        <v>14</v>
      </c>
      <c r="G135" s="112">
        <v>260280</v>
      </c>
      <c r="H135" s="112">
        <v>28418</v>
      </c>
      <c r="I135" s="112">
        <v>2060</v>
      </c>
      <c r="J135" s="124">
        <v>2448</v>
      </c>
      <c r="K135" s="124">
        <v>71</v>
      </c>
      <c r="L135" s="124">
        <v>0</v>
      </c>
      <c r="M135" s="124">
        <v>6686</v>
      </c>
      <c r="N135" s="124">
        <v>592</v>
      </c>
      <c r="O135" s="124">
        <v>67</v>
      </c>
      <c r="P135" s="124">
        <v>0</v>
      </c>
      <c r="Q135" s="124">
        <v>0</v>
      </c>
    </row>
    <row r="136" spans="1:17">
      <c r="A136" s="138">
        <v>44512</v>
      </c>
      <c r="B136" s="142" t="str">
        <f t="shared" si="4"/>
        <v>(金)</v>
      </c>
      <c r="C136" s="112">
        <f t="shared" si="5"/>
        <v>272621</v>
      </c>
      <c r="D136" s="112">
        <v>49752</v>
      </c>
      <c r="E136" s="112">
        <v>990</v>
      </c>
      <c r="F136" s="112">
        <v>3</v>
      </c>
      <c r="G136" s="112">
        <v>196467</v>
      </c>
      <c r="H136" s="112">
        <v>23969</v>
      </c>
      <c r="I136" s="112">
        <v>1440</v>
      </c>
      <c r="J136" s="124">
        <v>2166</v>
      </c>
      <c r="K136" s="124">
        <v>25</v>
      </c>
      <c r="L136" s="124">
        <v>0</v>
      </c>
      <c r="M136" s="124">
        <v>5776</v>
      </c>
      <c r="N136" s="124">
        <v>426</v>
      </c>
      <c r="O136" s="124">
        <v>78</v>
      </c>
      <c r="P136" s="124">
        <v>0</v>
      </c>
      <c r="Q136" s="124">
        <v>0</v>
      </c>
    </row>
    <row r="137" spans="1:17">
      <c r="A137" s="138">
        <v>44511</v>
      </c>
      <c r="B137" s="142" t="str">
        <f t="shared" si="4"/>
        <v>(木)</v>
      </c>
      <c r="C137" s="112">
        <f t="shared" si="5"/>
        <v>183794</v>
      </c>
      <c r="D137" s="112">
        <v>29803</v>
      </c>
      <c r="E137" s="112">
        <v>764</v>
      </c>
      <c r="F137" s="112">
        <v>39</v>
      </c>
      <c r="G137" s="112">
        <v>135427</v>
      </c>
      <c r="H137" s="112">
        <v>16627</v>
      </c>
      <c r="I137" s="112">
        <v>1134</v>
      </c>
      <c r="J137" s="124">
        <v>1611</v>
      </c>
      <c r="K137" s="124">
        <v>32</v>
      </c>
      <c r="L137" s="124">
        <v>1</v>
      </c>
      <c r="M137" s="124">
        <v>5125</v>
      </c>
      <c r="N137" s="124">
        <v>436</v>
      </c>
      <c r="O137" s="124">
        <v>79</v>
      </c>
      <c r="P137" s="124">
        <v>0</v>
      </c>
      <c r="Q137" s="124">
        <v>0</v>
      </c>
    </row>
    <row r="138" spans="1:17">
      <c r="A138" s="138">
        <v>44510</v>
      </c>
      <c r="B138" s="142" t="str">
        <f t="shared" si="4"/>
        <v>(水)</v>
      </c>
      <c r="C138" s="112">
        <f t="shared" si="5"/>
        <v>207794</v>
      </c>
      <c r="D138" s="112">
        <v>32931</v>
      </c>
      <c r="E138" s="112">
        <v>1001</v>
      </c>
      <c r="F138" s="112">
        <v>14</v>
      </c>
      <c r="G138" s="112">
        <v>154614</v>
      </c>
      <c r="H138" s="112">
        <v>17683</v>
      </c>
      <c r="I138" s="112">
        <v>1551</v>
      </c>
      <c r="J138" s="124">
        <v>1815</v>
      </c>
      <c r="K138" s="124">
        <v>22</v>
      </c>
      <c r="L138" s="124">
        <v>1</v>
      </c>
      <c r="M138" s="124">
        <v>6316</v>
      </c>
      <c r="N138" s="124">
        <v>426</v>
      </c>
      <c r="O138" s="124">
        <v>92</v>
      </c>
      <c r="P138" s="124">
        <v>0</v>
      </c>
      <c r="Q138" s="124">
        <v>0</v>
      </c>
    </row>
    <row r="139" spans="1:17">
      <c r="A139" s="138">
        <v>44509</v>
      </c>
      <c r="B139" s="142" t="str">
        <f t="shared" si="4"/>
        <v>(火)</v>
      </c>
      <c r="C139" s="112">
        <f t="shared" si="5"/>
        <v>227616</v>
      </c>
      <c r="D139" s="112">
        <v>49719</v>
      </c>
      <c r="E139" s="112">
        <v>511</v>
      </c>
      <c r="F139" s="112">
        <v>18</v>
      </c>
      <c r="G139" s="112">
        <v>159922</v>
      </c>
      <c r="H139" s="112">
        <v>15792</v>
      </c>
      <c r="I139" s="112">
        <v>1654</v>
      </c>
      <c r="J139" s="124">
        <v>2403</v>
      </c>
      <c r="K139" s="124">
        <v>8</v>
      </c>
      <c r="L139" s="124">
        <v>1</v>
      </c>
      <c r="M139" s="124">
        <v>6176</v>
      </c>
      <c r="N139" s="124">
        <v>426</v>
      </c>
      <c r="O139" s="124">
        <v>125</v>
      </c>
      <c r="P139" s="124">
        <v>0</v>
      </c>
      <c r="Q139" s="124">
        <v>0</v>
      </c>
    </row>
    <row r="140" spans="1:17">
      <c r="A140" s="138">
        <v>44508</v>
      </c>
      <c r="B140" s="142" t="str">
        <f t="shared" si="4"/>
        <v>(月)</v>
      </c>
      <c r="C140" s="112">
        <f t="shared" si="5"/>
        <v>230735</v>
      </c>
      <c r="D140" s="112">
        <v>47342</v>
      </c>
      <c r="E140" s="112">
        <v>817</v>
      </c>
      <c r="F140" s="112">
        <v>13</v>
      </c>
      <c r="G140" s="112">
        <v>162556</v>
      </c>
      <c r="H140" s="112">
        <v>18106</v>
      </c>
      <c r="I140" s="112">
        <v>1901</v>
      </c>
      <c r="J140" s="124">
        <v>2264</v>
      </c>
      <c r="K140" s="124">
        <v>14</v>
      </c>
      <c r="L140" s="124">
        <v>1</v>
      </c>
      <c r="M140" s="124">
        <v>5943</v>
      </c>
      <c r="N140" s="124">
        <v>372</v>
      </c>
      <c r="O140" s="124">
        <v>154</v>
      </c>
      <c r="P140" s="124">
        <v>0</v>
      </c>
      <c r="Q140" s="124">
        <v>0</v>
      </c>
    </row>
    <row r="141" spans="1:17">
      <c r="A141" s="138">
        <v>44507</v>
      </c>
      <c r="B141" s="142" t="str">
        <f t="shared" si="4"/>
        <v>(日)</v>
      </c>
      <c r="C141" s="112">
        <f t="shared" si="5"/>
        <v>351234</v>
      </c>
      <c r="D141" s="112">
        <v>71319</v>
      </c>
      <c r="E141" s="112">
        <v>2170</v>
      </c>
      <c r="F141" s="112">
        <v>9</v>
      </c>
      <c r="G141" s="112">
        <v>234730</v>
      </c>
      <c r="H141" s="112">
        <v>41445</v>
      </c>
      <c r="I141" s="112">
        <v>1561</v>
      </c>
      <c r="J141" s="124">
        <v>2592</v>
      </c>
      <c r="K141" s="124">
        <v>98</v>
      </c>
      <c r="L141" s="124">
        <v>2</v>
      </c>
      <c r="M141" s="124">
        <v>5942</v>
      </c>
      <c r="N141" s="124">
        <v>834</v>
      </c>
      <c r="O141" s="124">
        <v>56</v>
      </c>
      <c r="P141" s="124">
        <v>0</v>
      </c>
      <c r="Q141" s="124">
        <v>0</v>
      </c>
    </row>
    <row r="142" spans="1:17">
      <c r="A142" s="138">
        <v>44506</v>
      </c>
      <c r="B142" s="142" t="str">
        <f t="shared" si="4"/>
        <v>(土)</v>
      </c>
      <c r="C142" s="112">
        <f t="shared" si="5"/>
        <v>555253</v>
      </c>
      <c r="D142" s="112">
        <v>113271</v>
      </c>
      <c r="E142" s="112">
        <v>2973</v>
      </c>
      <c r="F142" s="112">
        <v>12</v>
      </c>
      <c r="G142" s="112">
        <v>388981</v>
      </c>
      <c r="H142" s="112">
        <v>48555</v>
      </c>
      <c r="I142" s="112">
        <v>1461</v>
      </c>
      <c r="J142" s="124">
        <v>3655</v>
      </c>
      <c r="K142" s="124">
        <v>103</v>
      </c>
      <c r="L142" s="124">
        <v>2</v>
      </c>
      <c r="M142" s="124">
        <v>8735</v>
      </c>
      <c r="N142" s="124">
        <v>806</v>
      </c>
      <c r="O142" s="124">
        <v>57</v>
      </c>
      <c r="P142" s="124">
        <v>0</v>
      </c>
      <c r="Q142" s="124">
        <v>0</v>
      </c>
    </row>
    <row r="143" spans="1:17">
      <c r="A143" s="138">
        <v>44505</v>
      </c>
      <c r="B143" s="142" t="str">
        <f t="shared" si="4"/>
        <v>(金)</v>
      </c>
      <c r="C143" s="112">
        <f t="shared" si="5"/>
        <v>412499</v>
      </c>
      <c r="D143" s="112">
        <v>83275</v>
      </c>
      <c r="E143" s="112">
        <v>1293</v>
      </c>
      <c r="F143" s="112">
        <v>12</v>
      </c>
      <c r="G143" s="112">
        <v>294974</v>
      </c>
      <c r="H143" s="112">
        <v>31401</v>
      </c>
      <c r="I143" s="112">
        <v>1544</v>
      </c>
      <c r="J143" s="124">
        <v>3436</v>
      </c>
      <c r="K143" s="124">
        <v>38</v>
      </c>
      <c r="L143" s="124">
        <v>1</v>
      </c>
      <c r="M143" s="124">
        <v>8778</v>
      </c>
      <c r="N143" s="124">
        <v>502</v>
      </c>
      <c r="O143" s="124">
        <v>85</v>
      </c>
      <c r="P143" s="124">
        <v>0</v>
      </c>
      <c r="Q143" s="124">
        <v>0</v>
      </c>
    </row>
    <row r="144" spans="1:17">
      <c r="A144" s="138">
        <v>44504</v>
      </c>
      <c r="B144" s="142" t="str">
        <f t="shared" si="4"/>
        <v>(木)</v>
      </c>
      <c r="C144" s="112">
        <f t="shared" si="5"/>
        <v>328131</v>
      </c>
      <c r="D144" s="112">
        <v>53442</v>
      </c>
      <c r="E144" s="112">
        <v>1384</v>
      </c>
      <c r="F144" s="112">
        <v>9</v>
      </c>
      <c r="G144" s="112">
        <v>245807</v>
      </c>
      <c r="H144" s="112">
        <v>26004</v>
      </c>
      <c r="I144" s="112">
        <v>1485</v>
      </c>
      <c r="J144" s="124">
        <v>2570</v>
      </c>
      <c r="K144" s="124">
        <v>27</v>
      </c>
      <c r="L144" s="124">
        <v>0</v>
      </c>
      <c r="M144" s="124">
        <v>9424</v>
      </c>
      <c r="N144" s="124">
        <v>628</v>
      </c>
      <c r="O144" s="124">
        <v>86</v>
      </c>
      <c r="P144" s="124">
        <v>0</v>
      </c>
      <c r="Q144" s="124">
        <v>0</v>
      </c>
    </row>
    <row r="145" spans="1:17">
      <c r="A145" s="138">
        <v>44503</v>
      </c>
      <c r="B145" s="142" t="str">
        <f t="shared" si="4"/>
        <v>(水)</v>
      </c>
      <c r="C145" s="112">
        <f t="shared" si="5"/>
        <v>99139</v>
      </c>
      <c r="D145" s="112">
        <v>20746</v>
      </c>
      <c r="E145" s="112">
        <v>956</v>
      </c>
      <c r="F145" s="112">
        <v>2</v>
      </c>
      <c r="G145" s="112">
        <v>55410</v>
      </c>
      <c r="H145" s="112">
        <v>21002</v>
      </c>
      <c r="I145" s="112">
        <v>1023</v>
      </c>
      <c r="J145" s="124">
        <v>843</v>
      </c>
      <c r="K145" s="124">
        <v>24</v>
      </c>
      <c r="L145" s="124">
        <v>1</v>
      </c>
      <c r="M145" s="124">
        <v>1614</v>
      </c>
      <c r="N145" s="124">
        <v>541</v>
      </c>
      <c r="O145" s="124">
        <v>49</v>
      </c>
      <c r="P145" s="124">
        <v>0</v>
      </c>
      <c r="Q145" s="124">
        <v>0</v>
      </c>
    </row>
    <row r="146" spans="1:17">
      <c r="A146" s="138">
        <v>44502</v>
      </c>
      <c r="B146" s="142" t="str">
        <f t="shared" si="4"/>
        <v>(火)</v>
      </c>
      <c r="C146" s="112">
        <f t="shared" si="5"/>
        <v>313485</v>
      </c>
      <c r="D146" s="112">
        <v>36413</v>
      </c>
      <c r="E146" s="112">
        <v>2175</v>
      </c>
      <c r="F146" s="112">
        <v>51</v>
      </c>
      <c r="G146" s="112">
        <v>246409</v>
      </c>
      <c r="H146" s="112">
        <v>26333</v>
      </c>
      <c r="I146" s="112">
        <v>2104</v>
      </c>
      <c r="J146" s="124">
        <v>1724</v>
      </c>
      <c r="K146" s="124">
        <v>81</v>
      </c>
      <c r="L146" s="124">
        <v>3</v>
      </c>
      <c r="M146" s="124">
        <v>9329</v>
      </c>
      <c r="N146" s="124">
        <v>580</v>
      </c>
      <c r="O146" s="124">
        <v>101</v>
      </c>
      <c r="P146" s="124">
        <v>0</v>
      </c>
      <c r="Q146" s="124">
        <v>0</v>
      </c>
    </row>
    <row r="147" spans="1:17">
      <c r="A147" s="138">
        <v>44501</v>
      </c>
      <c r="B147" s="142" t="str">
        <f t="shared" si="4"/>
        <v>(月)</v>
      </c>
      <c r="C147" s="112">
        <f t="shared" si="5"/>
        <v>334196</v>
      </c>
      <c r="D147" s="112">
        <v>54639</v>
      </c>
      <c r="E147" s="112">
        <v>2503</v>
      </c>
      <c r="F147" s="112">
        <v>6</v>
      </c>
      <c r="G147" s="112">
        <v>251174</v>
      </c>
      <c r="H147" s="112">
        <v>23920</v>
      </c>
      <c r="I147" s="112">
        <v>1954</v>
      </c>
      <c r="J147" s="124">
        <v>2489</v>
      </c>
      <c r="K147" s="124">
        <v>99</v>
      </c>
      <c r="L147" s="124">
        <v>0</v>
      </c>
      <c r="M147" s="124">
        <v>9728</v>
      </c>
      <c r="N147" s="124">
        <v>557</v>
      </c>
      <c r="O147" s="124">
        <v>101</v>
      </c>
      <c r="P147" s="124">
        <v>0</v>
      </c>
      <c r="Q147" s="124">
        <v>0</v>
      </c>
    </row>
    <row r="148" spans="1:17">
      <c r="A148" s="138">
        <v>44500</v>
      </c>
      <c r="B148" s="142" t="str">
        <f t="shared" si="4"/>
        <v>(日)</v>
      </c>
      <c r="C148" s="112">
        <f t="shared" si="5"/>
        <v>527072</v>
      </c>
      <c r="D148" s="112">
        <v>109790</v>
      </c>
      <c r="E148" s="112">
        <v>9849</v>
      </c>
      <c r="F148" s="112">
        <v>5</v>
      </c>
      <c r="G148" s="112">
        <v>345864</v>
      </c>
      <c r="H148" s="112">
        <v>60393</v>
      </c>
      <c r="I148" s="112">
        <v>1171</v>
      </c>
      <c r="J148" s="124">
        <v>3247</v>
      </c>
      <c r="K148" s="124">
        <v>287</v>
      </c>
      <c r="L148" s="124">
        <v>0</v>
      </c>
      <c r="M148" s="124">
        <v>8095</v>
      </c>
      <c r="N148" s="124">
        <v>1128</v>
      </c>
      <c r="O148" s="124">
        <v>52</v>
      </c>
      <c r="P148" s="124">
        <v>0</v>
      </c>
      <c r="Q148" s="124">
        <v>0</v>
      </c>
    </row>
    <row r="149" spans="1:17">
      <c r="A149" s="138">
        <v>44499</v>
      </c>
      <c r="B149" s="142" t="str">
        <f t="shared" si="4"/>
        <v>(土)</v>
      </c>
      <c r="C149" s="112">
        <f t="shared" si="5"/>
        <v>750993</v>
      </c>
      <c r="D149" s="112">
        <v>169110</v>
      </c>
      <c r="E149" s="112">
        <v>12942</v>
      </c>
      <c r="F149" s="112">
        <v>18</v>
      </c>
      <c r="G149" s="112">
        <v>495443</v>
      </c>
      <c r="H149" s="112">
        <v>71898</v>
      </c>
      <c r="I149" s="112">
        <v>1582</v>
      </c>
      <c r="J149" s="124">
        <v>4635</v>
      </c>
      <c r="K149" s="124">
        <v>357</v>
      </c>
      <c r="L149" s="124">
        <v>2</v>
      </c>
      <c r="M149" s="124">
        <v>10577</v>
      </c>
      <c r="N149" s="124">
        <v>907</v>
      </c>
      <c r="O149" s="124">
        <v>54</v>
      </c>
      <c r="P149" s="124">
        <v>0</v>
      </c>
      <c r="Q149" s="124">
        <v>0</v>
      </c>
    </row>
    <row r="150" spans="1:17">
      <c r="A150" s="138">
        <v>44498</v>
      </c>
      <c r="B150" s="142" t="str">
        <f t="shared" si="4"/>
        <v>(金)</v>
      </c>
      <c r="C150" s="112">
        <f t="shared" si="5"/>
        <v>557470</v>
      </c>
      <c r="D150" s="112">
        <v>123913</v>
      </c>
      <c r="E150" s="112">
        <v>7391</v>
      </c>
      <c r="F150" s="112">
        <v>31</v>
      </c>
      <c r="G150" s="112">
        <v>372163</v>
      </c>
      <c r="H150" s="112">
        <v>51701</v>
      </c>
      <c r="I150" s="112">
        <v>2271</v>
      </c>
      <c r="J150" s="124">
        <v>4370</v>
      </c>
      <c r="K150" s="124">
        <v>212</v>
      </c>
      <c r="L150" s="124">
        <v>4</v>
      </c>
      <c r="M150" s="124">
        <v>10572</v>
      </c>
      <c r="N150" s="124">
        <v>551</v>
      </c>
      <c r="O150" s="124">
        <v>103</v>
      </c>
      <c r="P150" s="124">
        <v>0</v>
      </c>
      <c r="Q150" s="124">
        <v>0</v>
      </c>
    </row>
    <row r="151" spans="1:17">
      <c r="A151" s="138">
        <v>44497</v>
      </c>
      <c r="B151" s="142" t="str">
        <f t="shared" si="4"/>
        <v>(木)</v>
      </c>
      <c r="C151" s="112">
        <f t="shared" si="5"/>
        <v>436403</v>
      </c>
      <c r="D151" s="112">
        <v>96030</v>
      </c>
      <c r="E151" s="112">
        <v>6582</v>
      </c>
      <c r="F151" s="112">
        <v>62</v>
      </c>
      <c r="G151" s="112">
        <v>290428</v>
      </c>
      <c r="H151" s="112">
        <v>41923</v>
      </c>
      <c r="I151" s="112">
        <v>1378</v>
      </c>
      <c r="J151" s="124">
        <v>4165</v>
      </c>
      <c r="K151" s="124">
        <v>180</v>
      </c>
      <c r="L151" s="124">
        <v>9</v>
      </c>
      <c r="M151" s="124">
        <v>10801</v>
      </c>
      <c r="N151" s="124">
        <v>573</v>
      </c>
      <c r="O151" s="124">
        <v>82</v>
      </c>
      <c r="P151" s="124">
        <v>0</v>
      </c>
      <c r="Q151" s="124">
        <v>0</v>
      </c>
    </row>
    <row r="152" spans="1:17">
      <c r="A152" s="138">
        <v>44496</v>
      </c>
      <c r="B152" s="142" t="str">
        <f t="shared" si="4"/>
        <v>(水)</v>
      </c>
      <c r="C152" s="112">
        <f t="shared" si="5"/>
        <v>451758</v>
      </c>
      <c r="D152" s="112">
        <v>98307</v>
      </c>
      <c r="E152" s="112">
        <v>7499</v>
      </c>
      <c r="F152" s="112">
        <v>53</v>
      </c>
      <c r="G152" s="112">
        <v>302310</v>
      </c>
      <c r="H152" s="112">
        <v>41651</v>
      </c>
      <c r="I152" s="112">
        <v>1938</v>
      </c>
      <c r="J152" s="124">
        <v>4336</v>
      </c>
      <c r="K152" s="124">
        <v>219</v>
      </c>
      <c r="L152" s="124">
        <v>8</v>
      </c>
      <c r="M152" s="124">
        <v>11672</v>
      </c>
      <c r="N152" s="124">
        <v>538</v>
      </c>
      <c r="O152" s="124">
        <v>106</v>
      </c>
      <c r="P152" s="124">
        <v>0</v>
      </c>
      <c r="Q152" s="124">
        <v>0</v>
      </c>
    </row>
    <row r="153" spans="1:17">
      <c r="A153" s="138">
        <v>44495</v>
      </c>
      <c r="B153" s="142" t="str">
        <f t="shared" si="4"/>
        <v>(火)</v>
      </c>
      <c r="C153" s="112">
        <f t="shared" si="5"/>
        <v>474015</v>
      </c>
      <c r="D153" s="112">
        <v>108496</v>
      </c>
      <c r="E153" s="112">
        <v>4967</v>
      </c>
      <c r="F153" s="112">
        <v>64</v>
      </c>
      <c r="G153" s="112">
        <v>318004</v>
      </c>
      <c r="H153" s="112">
        <v>41157</v>
      </c>
      <c r="I153" s="112">
        <v>1327</v>
      </c>
      <c r="J153" s="124">
        <v>4940</v>
      </c>
      <c r="K153" s="124">
        <v>154</v>
      </c>
      <c r="L153" s="124">
        <v>4</v>
      </c>
      <c r="M153" s="124">
        <v>12924</v>
      </c>
      <c r="N153" s="124">
        <v>690</v>
      </c>
      <c r="O153" s="124">
        <v>64</v>
      </c>
      <c r="P153" s="124">
        <v>0</v>
      </c>
      <c r="Q153" s="124">
        <v>0</v>
      </c>
    </row>
    <row r="154" spans="1:17">
      <c r="A154" s="138">
        <v>44494</v>
      </c>
      <c r="B154" s="142" t="str">
        <f t="shared" si="4"/>
        <v>(月)</v>
      </c>
      <c r="C154" s="112">
        <f t="shared" si="5"/>
        <v>464927</v>
      </c>
      <c r="D154" s="112">
        <v>104249</v>
      </c>
      <c r="E154" s="112">
        <v>5838</v>
      </c>
      <c r="F154" s="112">
        <v>29</v>
      </c>
      <c r="G154" s="112">
        <v>309443</v>
      </c>
      <c r="H154" s="112">
        <v>44171</v>
      </c>
      <c r="I154" s="112">
        <v>1197</v>
      </c>
      <c r="J154" s="124">
        <v>4332</v>
      </c>
      <c r="K154" s="124">
        <v>164</v>
      </c>
      <c r="L154" s="124">
        <v>5</v>
      </c>
      <c r="M154" s="124">
        <v>12184</v>
      </c>
      <c r="N154" s="124">
        <v>584</v>
      </c>
      <c r="O154" s="124">
        <v>64</v>
      </c>
      <c r="P154" s="124">
        <v>0</v>
      </c>
      <c r="Q154" s="124">
        <v>0</v>
      </c>
    </row>
    <row r="155" spans="1:17">
      <c r="A155" s="138">
        <v>44493</v>
      </c>
      <c r="B155" s="142" t="str">
        <f t="shared" si="4"/>
        <v>(日)</v>
      </c>
      <c r="C155" s="112">
        <f t="shared" si="5"/>
        <v>671841</v>
      </c>
      <c r="D155" s="112">
        <v>150271</v>
      </c>
      <c r="E155" s="112">
        <v>17045</v>
      </c>
      <c r="F155" s="112">
        <v>21</v>
      </c>
      <c r="G155" s="112">
        <v>419294</v>
      </c>
      <c r="H155" s="112">
        <v>84069</v>
      </c>
      <c r="I155" s="112">
        <v>1141</v>
      </c>
      <c r="J155" s="124">
        <v>4513</v>
      </c>
      <c r="K155" s="124">
        <v>543</v>
      </c>
      <c r="L155" s="124">
        <v>2</v>
      </c>
      <c r="M155" s="124">
        <v>9040</v>
      </c>
      <c r="N155" s="124">
        <v>1091</v>
      </c>
      <c r="O155" s="124">
        <v>52</v>
      </c>
      <c r="P155" s="124">
        <v>0</v>
      </c>
      <c r="Q155" s="124">
        <v>0</v>
      </c>
    </row>
    <row r="156" spans="1:17">
      <c r="A156" s="138">
        <v>44492</v>
      </c>
      <c r="B156" s="142" t="str">
        <f t="shared" si="4"/>
        <v>(土)</v>
      </c>
      <c r="C156" s="112">
        <f t="shared" si="5"/>
        <v>930964</v>
      </c>
      <c r="D156" s="112">
        <v>239720</v>
      </c>
      <c r="E156" s="112">
        <v>26218</v>
      </c>
      <c r="F156" s="112">
        <v>57</v>
      </c>
      <c r="G156" s="112">
        <v>554530</v>
      </c>
      <c r="H156" s="112">
        <v>109658</v>
      </c>
      <c r="I156" s="112">
        <v>781</v>
      </c>
      <c r="J156" s="124">
        <v>5881</v>
      </c>
      <c r="K156" s="124">
        <v>738</v>
      </c>
      <c r="L156" s="124">
        <v>4</v>
      </c>
      <c r="M156" s="124">
        <v>11070</v>
      </c>
      <c r="N156" s="124">
        <v>1012</v>
      </c>
      <c r="O156" s="124">
        <v>27</v>
      </c>
      <c r="P156" s="124">
        <v>0</v>
      </c>
      <c r="Q156" s="124">
        <v>0</v>
      </c>
    </row>
    <row r="157" spans="1:17">
      <c r="A157" s="138">
        <v>44491</v>
      </c>
      <c r="B157" s="142" t="str">
        <f t="shared" si="4"/>
        <v>(金)</v>
      </c>
      <c r="C157" s="112">
        <f t="shared" si="5"/>
        <v>695299</v>
      </c>
      <c r="D157" s="112">
        <v>181167</v>
      </c>
      <c r="E157" s="112">
        <v>13565</v>
      </c>
      <c r="F157" s="112">
        <v>43</v>
      </c>
      <c r="G157" s="112">
        <v>415347</v>
      </c>
      <c r="H157" s="112">
        <v>84090</v>
      </c>
      <c r="I157" s="112">
        <v>1087</v>
      </c>
      <c r="J157" s="124">
        <v>5262</v>
      </c>
      <c r="K157" s="124">
        <v>287</v>
      </c>
      <c r="L157" s="124">
        <v>4</v>
      </c>
      <c r="M157" s="124">
        <v>11899</v>
      </c>
      <c r="N157" s="124">
        <v>615</v>
      </c>
      <c r="O157" s="124">
        <v>30</v>
      </c>
      <c r="P157" s="124">
        <v>0</v>
      </c>
      <c r="Q157" s="124">
        <v>0</v>
      </c>
    </row>
    <row r="158" spans="1:17">
      <c r="A158" s="138">
        <v>44490</v>
      </c>
      <c r="B158" s="142" t="str">
        <f t="shared" si="4"/>
        <v>(木)</v>
      </c>
      <c r="C158" s="112">
        <f t="shared" si="5"/>
        <v>538879</v>
      </c>
      <c r="D158" s="112">
        <v>139432</v>
      </c>
      <c r="E158" s="112">
        <v>9363</v>
      </c>
      <c r="F158" s="112">
        <v>83</v>
      </c>
      <c r="G158" s="112">
        <v>337593</v>
      </c>
      <c r="H158" s="112">
        <v>50092</v>
      </c>
      <c r="I158" s="112">
        <v>2316</v>
      </c>
      <c r="J158" s="124">
        <v>5406</v>
      </c>
      <c r="K158" s="124">
        <v>276</v>
      </c>
      <c r="L158" s="124">
        <v>6</v>
      </c>
      <c r="M158" s="124">
        <v>11740</v>
      </c>
      <c r="N158" s="124">
        <v>658</v>
      </c>
      <c r="O158" s="124">
        <v>91</v>
      </c>
      <c r="P158" s="124">
        <v>0</v>
      </c>
      <c r="Q158" s="124">
        <v>0</v>
      </c>
    </row>
    <row r="159" spans="1:17">
      <c r="A159" s="138">
        <v>44489</v>
      </c>
      <c r="B159" s="142" t="str">
        <f t="shared" si="4"/>
        <v>(水)</v>
      </c>
      <c r="C159" s="112">
        <f t="shared" si="5"/>
        <v>581399</v>
      </c>
      <c r="D159" s="112">
        <v>153882</v>
      </c>
      <c r="E159" s="112">
        <v>11910</v>
      </c>
      <c r="F159" s="112">
        <v>31</v>
      </c>
      <c r="G159" s="112">
        <v>352498</v>
      </c>
      <c r="H159" s="112">
        <v>61111</v>
      </c>
      <c r="I159" s="112">
        <v>1967</v>
      </c>
      <c r="J159" s="124">
        <v>6350</v>
      </c>
      <c r="K159" s="124">
        <v>453</v>
      </c>
      <c r="L159" s="124">
        <v>4</v>
      </c>
      <c r="M159" s="124">
        <v>13100</v>
      </c>
      <c r="N159" s="124">
        <v>649</v>
      </c>
      <c r="O159" s="124">
        <v>73</v>
      </c>
      <c r="P159" s="124">
        <v>0</v>
      </c>
      <c r="Q159" s="124">
        <v>0</v>
      </c>
    </row>
    <row r="160" spans="1:17">
      <c r="A160" s="138">
        <v>44488</v>
      </c>
      <c r="B160" s="142" t="str">
        <f t="shared" si="4"/>
        <v>(火)</v>
      </c>
      <c r="C160" s="112">
        <f t="shared" si="5"/>
        <v>594290</v>
      </c>
      <c r="D160" s="112">
        <v>165602</v>
      </c>
      <c r="E160" s="112">
        <v>8043</v>
      </c>
      <c r="F160" s="112">
        <v>107</v>
      </c>
      <c r="G160" s="112">
        <v>355705</v>
      </c>
      <c r="H160" s="112">
        <v>64263</v>
      </c>
      <c r="I160" s="112">
        <v>570</v>
      </c>
      <c r="J160" s="124">
        <v>6605</v>
      </c>
      <c r="K160" s="124">
        <v>258</v>
      </c>
      <c r="L160" s="124">
        <v>18</v>
      </c>
      <c r="M160" s="124">
        <v>13826</v>
      </c>
      <c r="N160" s="124">
        <v>790</v>
      </c>
      <c r="O160" s="124">
        <v>18</v>
      </c>
      <c r="P160" s="124">
        <v>0</v>
      </c>
      <c r="Q160" s="124">
        <v>0</v>
      </c>
    </row>
    <row r="161" spans="1:17">
      <c r="A161" s="138">
        <v>44487</v>
      </c>
      <c r="B161" s="142" t="str">
        <f t="shared" si="4"/>
        <v>(月)</v>
      </c>
      <c r="C161" s="112">
        <f t="shared" si="5"/>
        <v>557372</v>
      </c>
      <c r="D161" s="112">
        <v>166911</v>
      </c>
      <c r="E161" s="112">
        <v>10041</v>
      </c>
      <c r="F161" s="112">
        <v>30</v>
      </c>
      <c r="G161" s="112">
        <v>327676</v>
      </c>
      <c r="H161" s="112">
        <v>52650</v>
      </c>
      <c r="I161" s="112">
        <v>64</v>
      </c>
      <c r="J161" s="124">
        <v>6189</v>
      </c>
      <c r="K161" s="124">
        <v>265</v>
      </c>
      <c r="L161" s="124">
        <v>3</v>
      </c>
      <c r="M161" s="124">
        <v>12156</v>
      </c>
      <c r="N161" s="124">
        <v>670</v>
      </c>
      <c r="O161" s="124">
        <v>4</v>
      </c>
      <c r="P161" s="124">
        <v>0</v>
      </c>
      <c r="Q161" s="124">
        <v>0</v>
      </c>
    </row>
    <row r="162" spans="1:17">
      <c r="A162" s="138">
        <v>44486</v>
      </c>
      <c r="B162" s="142" t="str">
        <f t="shared" si="4"/>
        <v>(日)</v>
      </c>
      <c r="C162" s="112">
        <f t="shared" si="5"/>
        <v>746715</v>
      </c>
      <c r="D162" s="112">
        <v>226620</v>
      </c>
      <c r="E162" s="112">
        <v>22922</v>
      </c>
      <c r="F162" s="112">
        <v>13</v>
      </c>
      <c r="G162" s="112">
        <v>376007</v>
      </c>
      <c r="H162" s="112">
        <v>120553</v>
      </c>
      <c r="I162" s="112">
        <v>600</v>
      </c>
      <c r="J162" s="124">
        <v>5717</v>
      </c>
      <c r="K162" s="124">
        <v>620</v>
      </c>
      <c r="L162" s="124">
        <v>0</v>
      </c>
      <c r="M162" s="124">
        <v>7184</v>
      </c>
      <c r="N162" s="124">
        <v>1214</v>
      </c>
      <c r="O162" s="124">
        <v>37</v>
      </c>
      <c r="P162" s="124">
        <v>0</v>
      </c>
      <c r="Q162" s="124">
        <v>0</v>
      </c>
    </row>
    <row r="163" spans="1:17">
      <c r="A163" s="138">
        <v>44485</v>
      </c>
      <c r="B163" s="142" t="str">
        <f t="shared" si="4"/>
        <v>(土)</v>
      </c>
      <c r="C163" s="112">
        <f t="shared" si="5"/>
        <v>1058438</v>
      </c>
      <c r="D163" s="112">
        <v>370675</v>
      </c>
      <c r="E163" s="112">
        <v>28115</v>
      </c>
      <c r="F163" s="112">
        <v>17</v>
      </c>
      <c r="G163" s="112">
        <v>508639</v>
      </c>
      <c r="H163" s="112">
        <v>150641</v>
      </c>
      <c r="I163" s="112">
        <v>351</v>
      </c>
      <c r="J163" s="124">
        <v>7972</v>
      </c>
      <c r="K163" s="124">
        <v>553</v>
      </c>
      <c r="L163" s="124">
        <v>1</v>
      </c>
      <c r="M163" s="124">
        <v>9399</v>
      </c>
      <c r="N163" s="124">
        <v>1004</v>
      </c>
      <c r="O163" s="124">
        <v>20</v>
      </c>
      <c r="P163" s="124">
        <v>0</v>
      </c>
      <c r="Q163" s="124">
        <v>0</v>
      </c>
    </row>
    <row r="164" spans="1:17">
      <c r="A164" s="138">
        <v>44484</v>
      </c>
      <c r="B164" s="142" t="str">
        <f t="shared" si="4"/>
        <v>(金)</v>
      </c>
      <c r="C164" s="112">
        <f t="shared" si="5"/>
        <v>821081</v>
      </c>
      <c r="D164" s="112">
        <v>283453</v>
      </c>
      <c r="E164" s="112">
        <v>20668</v>
      </c>
      <c r="F164" s="112">
        <v>235</v>
      </c>
      <c r="G164" s="112">
        <v>385651</v>
      </c>
      <c r="H164" s="112">
        <v>130948</v>
      </c>
      <c r="I164" s="112">
        <v>126</v>
      </c>
      <c r="J164" s="124">
        <v>8033</v>
      </c>
      <c r="K164" s="124">
        <v>391</v>
      </c>
      <c r="L164" s="124">
        <v>19</v>
      </c>
      <c r="M164" s="124">
        <v>10812</v>
      </c>
      <c r="N164" s="124">
        <v>691</v>
      </c>
      <c r="O164" s="124">
        <v>4</v>
      </c>
      <c r="P164" s="124">
        <v>0</v>
      </c>
      <c r="Q164" s="124">
        <v>0</v>
      </c>
    </row>
    <row r="165" spans="1:17">
      <c r="A165" s="138">
        <v>44483</v>
      </c>
      <c r="B165" s="142" t="str">
        <f t="shared" si="4"/>
        <v>(木)</v>
      </c>
      <c r="C165" s="112">
        <f>SUM(D165:I165)</f>
        <v>516230</v>
      </c>
      <c r="D165" s="112">
        <v>247194</v>
      </c>
      <c r="E165" s="112">
        <v>16061</v>
      </c>
      <c r="F165" s="112">
        <v>73</v>
      </c>
      <c r="G165" s="112">
        <v>149829</v>
      </c>
      <c r="H165" s="112">
        <v>102726</v>
      </c>
      <c r="I165" s="112">
        <v>347</v>
      </c>
      <c r="J165" s="124">
        <v>9115</v>
      </c>
      <c r="K165" s="124">
        <v>415</v>
      </c>
      <c r="L165" s="124">
        <v>5</v>
      </c>
      <c r="M165" s="124">
        <v>4156</v>
      </c>
      <c r="N165" s="124">
        <v>820</v>
      </c>
      <c r="O165" s="124">
        <v>42</v>
      </c>
      <c r="P165" s="124">
        <v>0</v>
      </c>
      <c r="Q165" s="124">
        <v>0</v>
      </c>
    </row>
    <row r="166" spans="1:17">
      <c r="A166" s="138">
        <v>44482</v>
      </c>
      <c r="B166" s="142" t="str">
        <f t="shared" si="4"/>
        <v>(水)</v>
      </c>
      <c r="C166" s="112">
        <f t="shared" ref="C166" si="6">SUM(D166:I166)</f>
        <v>580224</v>
      </c>
      <c r="D166" s="112">
        <v>124525</v>
      </c>
      <c r="E166" s="112">
        <v>17410</v>
      </c>
      <c r="F166" s="112">
        <v>34</v>
      </c>
      <c r="G166" s="112">
        <v>342724</v>
      </c>
      <c r="H166" s="112">
        <v>95454</v>
      </c>
      <c r="I166" s="112">
        <v>77</v>
      </c>
      <c r="J166" s="124">
        <v>4488</v>
      </c>
      <c r="K166" s="124">
        <v>415</v>
      </c>
      <c r="L166" s="124">
        <v>11</v>
      </c>
      <c r="M166" s="124">
        <v>11938</v>
      </c>
      <c r="N166" s="124">
        <v>812</v>
      </c>
      <c r="O166" s="124">
        <v>2</v>
      </c>
      <c r="P166" s="124">
        <v>0</v>
      </c>
      <c r="Q166" s="124">
        <v>0</v>
      </c>
    </row>
    <row r="167" spans="1:17">
      <c r="A167" s="138">
        <v>44481</v>
      </c>
      <c r="B167" s="142" t="str">
        <f t="shared" si="4"/>
        <v>(火)</v>
      </c>
      <c r="C167" s="112">
        <f>SUM(D167:I167)</f>
        <v>716370</v>
      </c>
      <c r="D167" s="112">
        <v>255679</v>
      </c>
      <c r="E167" s="112">
        <v>14814</v>
      </c>
      <c r="F167" s="112">
        <v>64</v>
      </c>
      <c r="G167" s="112">
        <v>341662</v>
      </c>
      <c r="H167" s="112">
        <v>104063</v>
      </c>
      <c r="I167" s="112">
        <v>88</v>
      </c>
      <c r="J167" s="124">
        <v>9719</v>
      </c>
      <c r="K167" s="124">
        <v>339</v>
      </c>
      <c r="L167" s="124">
        <v>6</v>
      </c>
      <c r="M167" s="124">
        <v>12541</v>
      </c>
      <c r="N167" s="124">
        <v>888</v>
      </c>
      <c r="O167" s="124">
        <v>4</v>
      </c>
      <c r="P167" s="124">
        <v>0</v>
      </c>
      <c r="Q167" s="124">
        <v>0</v>
      </c>
    </row>
    <row r="168" spans="1:17">
      <c r="A168" s="138">
        <v>44480</v>
      </c>
      <c r="B168" s="142" t="str">
        <f t="shared" si="4"/>
        <v>(月)</v>
      </c>
      <c r="C168" s="112">
        <f t="shared" ref="C168:C179" si="7">SUM(D168:I168)</f>
        <v>501956</v>
      </c>
      <c r="D168" s="112">
        <v>268796</v>
      </c>
      <c r="E168" s="112">
        <v>16144</v>
      </c>
      <c r="F168" s="112">
        <v>48</v>
      </c>
      <c r="G168" s="112">
        <v>115666</v>
      </c>
      <c r="H168" s="112">
        <v>101151</v>
      </c>
      <c r="I168" s="112">
        <v>151</v>
      </c>
      <c r="J168" s="124">
        <v>10195</v>
      </c>
      <c r="K168" s="124">
        <v>311</v>
      </c>
      <c r="L168" s="124">
        <v>6</v>
      </c>
      <c r="M168" s="124">
        <v>3183</v>
      </c>
      <c r="N168" s="124">
        <v>786</v>
      </c>
      <c r="O168" s="124">
        <v>5</v>
      </c>
      <c r="P168" s="124">
        <v>0</v>
      </c>
      <c r="Q168" s="124">
        <v>0</v>
      </c>
    </row>
    <row r="169" spans="1:17">
      <c r="A169" s="138">
        <v>44479</v>
      </c>
      <c r="B169" s="142" t="str">
        <f t="shared" si="4"/>
        <v>(日)</v>
      </c>
      <c r="C169" s="112">
        <f t="shared" si="7"/>
        <v>980326</v>
      </c>
      <c r="D169" s="112">
        <v>337635</v>
      </c>
      <c r="E169" s="112">
        <v>41748</v>
      </c>
      <c r="F169" s="112">
        <v>54</v>
      </c>
      <c r="G169" s="112">
        <v>446416</v>
      </c>
      <c r="H169" s="112">
        <v>154164</v>
      </c>
      <c r="I169" s="112">
        <v>309</v>
      </c>
      <c r="J169" s="124">
        <v>7895</v>
      </c>
      <c r="K169" s="124">
        <v>837</v>
      </c>
      <c r="L169" s="124">
        <v>2</v>
      </c>
      <c r="M169" s="124">
        <v>8243</v>
      </c>
      <c r="N169" s="124">
        <v>1283</v>
      </c>
      <c r="O169" s="124">
        <v>7</v>
      </c>
      <c r="P169" s="124">
        <v>0</v>
      </c>
      <c r="Q169" s="124">
        <v>0</v>
      </c>
    </row>
    <row r="170" spans="1:17">
      <c r="A170" s="138">
        <v>44478</v>
      </c>
      <c r="B170" s="142" t="str">
        <f t="shared" si="4"/>
        <v>(土)</v>
      </c>
      <c r="C170" s="112">
        <f t="shared" si="7"/>
        <v>1332121</v>
      </c>
      <c r="D170" s="112">
        <v>461820</v>
      </c>
      <c r="E170" s="112">
        <v>46886</v>
      </c>
      <c r="F170" s="112">
        <v>130</v>
      </c>
      <c r="G170" s="112">
        <v>619790</v>
      </c>
      <c r="H170" s="112">
        <v>203130</v>
      </c>
      <c r="I170" s="112">
        <v>365</v>
      </c>
      <c r="J170" s="124">
        <v>9640</v>
      </c>
      <c r="K170" s="124">
        <v>770</v>
      </c>
      <c r="L170" s="124">
        <v>6</v>
      </c>
      <c r="M170" s="124">
        <v>11242</v>
      </c>
      <c r="N170" s="124">
        <v>1246</v>
      </c>
      <c r="O170" s="124">
        <v>9</v>
      </c>
      <c r="P170" s="124">
        <v>0</v>
      </c>
      <c r="Q170" s="124">
        <v>0</v>
      </c>
    </row>
    <row r="171" spans="1:17">
      <c r="A171" s="138">
        <v>44477</v>
      </c>
      <c r="B171" s="142" t="str">
        <f t="shared" si="4"/>
        <v>(金)</v>
      </c>
      <c r="C171" s="112">
        <f t="shared" si="7"/>
        <v>1038675</v>
      </c>
      <c r="D171" s="112">
        <v>348248</v>
      </c>
      <c r="E171" s="112">
        <v>28901</v>
      </c>
      <c r="F171" s="112">
        <v>285</v>
      </c>
      <c r="G171" s="112">
        <v>475591</v>
      </c>
      <c r="H171" s="112">
        <v>185380</v>
      </c>
      <c r="I171" s="112">
        <v>270</v>
      </c>
      <c r="J171" s="124">
        <v>9781</v>
      </c>
      <c r="K171" s="124">
        <v>473</v>
      </c>
      <c r="L171" s="124">
        <v>54</v>
      </c>
      <c r="M171" s="124">
        <v>12058</v>
      </c>
      <c r="N171" s="124">
        <v>674</v>
      </c>
      <c r="O171" s="124">
        <v>7</v>
      </c>
      <c r="P171" s="124">
        <v>0</v>
      </c>
      <c r="Q171" s="124">
        <v>0</v>
      </c>
    </row>
    <row r="172" spans="1:17">
      <c r="A172" s="138">
        <v>44476</v>
      </c>
      <c r="B172" s="142" t="str">
        <f t="shared" si="4"/>
        <v>(木)</v>
      </c>
      <c r="C172" s="112">
        <f t="shared" si="7"/>
        <v>855494</v>
      </c>
      <c r="D172" s="112">
        <v>293548</v>
      </c>
      <c r="E172" s="112">
        <v>23947</v>
      </c>
      <c r="F172" s="112">
        <v>452</v>
      </c>
      <c r="G172" s="112">
        <v>383442</v>
      </c>
      <c r="H172" s="112">
        <v>153593</v>
      </c>
      <c r="I172" s="112">
        <v>512</v>
      </c>
      <c r="J172" s="124">
        <v>10721</v>
      </c>
      <c r="K172" s="124">
        <v>562</v>
      </c>
      <c r="L172" s="124">
        <v>40</v>
      </c>
      <c r="M172" s="124">
        <v>12704</v>
      </c>
      <c r="N172" s="124">
        <v>938</v>
      </c>
      <c r="O172" s="124">
        <v>32</v>
      </c>
      <c r="P172" s="124">
        <v>0</v>
      </c>
      <c r="Q172" s="124">
        <v>0</v>
      </c>
    </row>
    <row r="173" spans="1:17">
      <c r="A173" s="138">
        <v>44475</v>
      </c>
      <c r="B173" s="142" t="str">
        <f t="shared" si="4"/>
        <v>(水)</v>
      </c>
      <c r="C173" s="112">
        <f t="shared" si="7"/>
        <v>872172</v>
      </c>
      <c r="D173" s="112">
        <v>305807</v>
      </c>
      <c r="E173" s="112">
        <v>25268</v>
      </c>
      <c r="F173" s="112">
        <v>109</v>
      </c>
      <c r="G173" s="112">
        <v>394108</v>
      </c>
      <c r="H173" s="112">
        <v>146632</v>
      </c>
      <c r="I173" s="112">
        <v>248</v>
      </c>
      <c r="J173" s="124">
        <v>11681</v>
      </c>
      <c r="K173" s="124">
        <v>596</v>
      </c>
      <c r="L173" s="124">
        <v>6</v>
      </c>
      <c r="M173" s="124">
        <v>13939</v>
      </c>
      <c r="N173" s="124">
        <v>1005</v>
      </c>
      <c r="O173" s="124">
        <v>8</v>
      </c>
      <c r="P173" s="124">
        <v>0</v>
      </c>
      <c r="Q173" s="124">
        <v>0</v>
      </c>
    </row>
    <row r="174" spans="1:17">
      <c r="A174" s="138">
        <v>44474</v>
      </c>
      <c r="B174" s="142" t="str">
        <f t="shared" si="4"/>
        <v>(火)</v>
      </c>
      <c r="C174" s="112">
        <f t="shared" si="7"/>
        <v>902090</v>
      </c>
      <c r="D174" s="112">
        <v>321605</v>
      </c>
      <c r="E174" s="112">
        <v>24454</v>
      </c>
      <c r="F174" s="112">
        <v>109</v>
      </c>
      <c r="G174" s="112">
        <v>410412</v>
      </c>
      <c r="H174" s="112">
        <v>145264</v>
      </c>
      <c r="I174" s="112">
        <v>246</v>
      </c>
      <c r="J174" s="124">
        <v>12890</v>
      </c>
      <c r="K174" s="124">
        <v>554</v>
      </c>
      <c r="L174" s="124">
        <v>14</v>
      </c>
      <c r="M174" s="124">
        <v>14906</v>
      </c>
      <c r="N174" s="124">
        <v>823</v>
      </c>
      <c r="O174" s="124">
        <v>10</v>
      </c>
      <c r="P174" s="124">
        <v>0</v>
      </c>
      <c r="Q174" s="124">
        <v>0</v>
      </c>
    </row>
    <row r="175" spans="1:17">
      <c r="A175" s="138">
        <v>44473</v>
      </c>
      <c r="B175" s="142" t="str">
        <f t="shared" si="4"/>
        <v>(月)</v>
      </c>
      <c r="C175" s="112">
        <f t="shared" si="7"/>
        <v>863606</v>
      </c>
      <c r="D175" s="112">
        <v>307966</v>
      </c>
      <c r="E175" s="112">
        <v>23069</v>
      </c>
      <c r="F175" s="112">
        <v>183</v>
      </c>
      <c r="G175" s="112">
        <v>385498</v>
      </c>
      <c r="H175" s="112">
        <v>146795</v>
      </c>
      <c r="I175" s="112">
        <v>95</v>
      </c>
      <c r="J175" s="124">
        <v>12028</v>
      </c>
      <c r="K175" s="124">
        <v>495</v>
      </c>
      <c r="L175" s="124">
        <v>12</v>
      </c>
      <c r="M175" s="124">
        <v>13817</v>
      </c>
      <c r="N175" s="124">
        <v>841</v>
      </c>
      <c r="O175" s="124">
        <v>5</v>
      </c>
      <c r="P175" s="124">
        <v>0</v>
      </c>
      <c r="Q175" s="124">
        <v>0</v>
      </c>
    </row>
    <row r="176" spans="1:17">
      <c r="A176" s="138">
        <v>44472</v>
      </c>
      <c r="B176" s="142" t="str">
        <f t="shared" si="4"/>
        <v>(日)</v>
      </c>
      <c r="C176" s="112">
        <f t="shared" si="7"/>
        <v>1077765</v>
      </c>
      <c r="D176" s="112">
        <v>408551</v>
      </c>
      <c r="E176" s="112">
        <v>60047</v>
      </c>
      <c r="F176" s="112">
        <v>185</v>
      </c>
      <c r="G176" s="112">
        <v>443318</v>
      </c>
      <c r="H176" s="112">
        <v>165299</v>
      </c>
      <c r="I176" s="112">
        <v>365</v>
      </c>
      <c r="J176" s="124">
        <v>8655</v>
      </c>
      <c r="K176" s="124">
        <v>1122</v>
      </c>
      <c r="L176" s="124">
        <v>9</v>
      </c>
      <c r="M176" s="124">
        <v>8589</v>
      </c>
      <c r="N176" s="124">
        <v>1150</v>
      </c>
      <c r="O176" s="124">
        <v>6</v>
      </c>
      <c r="P176" s="124">
        <v>0</v>
      </c>
      <c r="Q176" s="124">
        <v>0</v>
      </c>
    </row>
    <row r="177" spans="1:17">
      <c r="A177" s="138">
        <v>44471</v>
      </c>
      <c r="B177" s="142" t="str">
        <f t="shared" si="4"/>
        <v>(土)</v>
      </c>
      <c r="C177" s="112">
        <f t="shared" si="7"/>
        <v>1379965</v>
      </c>
      <c r="D177" s="112">
        <v>526819</v>
      </c>
      <c r="E177" s="112">
        <v>70909</v>
      </c>
      <c r="F177" s="112">
        <v>555</v>
      </c>
      <c r="G177" s="112">
        <v>597240</v>
      </c>
      <c r="H177" s="112">
        <v>184039</v>
      </c>
      <c r="I177" s="112">
        <v>403</v>
      </c>
      <c r="J177" s="124">
        <v>10462</v>
      </c>
      <c r="K177" s="124">
        <v>968</v>
      </c>
      <c r="L177" s="124">
        <v>66</v>
      </c>
      <c r="M177" s="124">
        <v>11390</v>
      </c>
      <c r="N177" s="124">
        <v>1039</v>
      </c>
      <c r="O177" s="124">
        <v>24</v>
      </c>
      <c r="P177" s="124">
        <v>0</v>
      </c>
      <c r="Q177" s="124">
        <v>0</v>
      </c>
    </row>
    <row r="178" spans="1:17">
      <c r="A178" s="138">
        <v>44470</v>
      </c>
      <c r="B178" s="142" t="str">
        <f t="shared" si="4"/>
        <v>(金)</v>
      </c>
      <c r="C178" s="112">
        <f t="shared" si="7"/>
        <v>1081574</v>
      </c>
      <c r="D178" s="112">
        <v>394822</v>
      </c>
      <c r="E178" s="112">
        <v>44740</v>
      </c>
      <c r="F178" s="112">
        <v>243</v>
      </c>
      <c r="G178" s="112">
        <v>479882</v>
      </c>
      <c r="H178" s="112">
        <v>161775</v>
      </c>
      <c r="I178" s="112">
        <v>112</v>
      </c>
      <c r="J178" s="124">
        <v>11433</v>
      </c>
      <c r="K178" s="124">
        <v>524</v>
      </c>
      <c r="L178" s="124">
        <v>18</v>
      </c>
      <c r="M178" s="124">
        <v>12774</v>
      </c>
      <c r="N178" s="124">
        <v>680</v>
      </c>
      <c r="O178" s="124">
        <v>2</v>
      </c>
      <c r="P178" s="124">
        <v>0</v>
      </c>
      <c r="Q178" s="124">
        <v>0</v>
      </c>
    </row>
    <row r="179" spans="1:17">
      <c r="A179" s="138">
        <v>44469</v>
      </c>
      <c r="B179" s="142" t="str">
        <f t="shared" si="4"/>
        <v>(木)</v>
      </c>
      <c r="C179" s="112">
        <f t="shared" si="7"/>
        <v>989636</v>
      </c>
      <c r="D179" s="112">
        <v>347275</v>
      </c>
      <c r="E179" s="112">
        <v>41216</v>
      </c>
      <c r="F179" s="112">
        <v>379</v>
      </c>
      <c r="G179" s="112">
        <v>440115</v>
      </c>
      <c r="H179" s="112">
        <v>160281</v>
      </c>
      <c r="I179" s="112">
        <v>370</v>
      </c>
      <c r="J179" s="124">
        <v>11963</v>
      </c>
      <c r="K179" s="124">
        <v>607</v>
      </c>
      <c r="L179" s="124">
        <v>28</v>
      </c>
      <c r="M179" s="124">
        <v>15266</v>
      </c>
      <c r="N179" s="124">
        <v>900</v>
      </c>
      <c r="O179" s="124">
        <v>23</v>
      </c>
      <c r="P179" s="124">
        <v>0</v>
      </c>
      <c r="Q179" s="124">
        <v>0</v>
      </c>
    </row>
    <row r="180" spans="1:17">
      <c r="A180" s="138">
        <v>44468</v>
      </c>
      <c r="B180" s="142" t="str">
        <f t="shared" si="4"/>
        <v>(水)</v>
      </c>
      <c r="C180" s="112">
        <f>SUM(D180:I180)</f>
        <v>997400</v>
      </c>
      <c r="D180" s="112">
        <v>360686</v>
      </c>
      <c r="E180" s="112">
        <v>42455</v>
      </c>
      <c r="F180" s="112">
        <v>509</v>
      </c>
      <c r="G180" s="112">
        <v>450833</v>
      </c>
      <c r="H180" s="112">
        <v>142835</v>
      </c>
      <c r="I180" s="112">
        <v>82</v>
      </c>
      <c r="J180" s="124">
        <v>12916</v>
      </c>
      <c r="K180" s="124">
        <v>601</v>
      </c>
      <c r="L180" s="124">
        <v>29</v>
      </c>
      <c r="M180" s="124">
        <v>16483</v>
      </c>
      <c r="N180" s="124">
        <v>966</v>
      </c>
      <c r="O180" s="124">
        <v>5</v>
      </c>
      <c r="P180" s="124">
        <v>0</v>
      </c>
      <c r="Q180" s="124">
        <v>0</v>
      </c>
    </row>
    <row r="181" spans="1:17">
      <c r="A181" s="138">
        <v>44467</v>
      </c>
      <c r="B181" s="142" t="str">
        <f t="shared" si="4"/>
        <v>(火)</v>
      </c>
      <c r="C181" s="112">
        <f t="shared" ref="C181:C186" si="8">SUM(D181:I181)</f>
        <v>1029651</v>
      </c>
      <c r="D181" s="112">
        <v>365526</v>
      </c>
      <c r="E181" s="112">
        <v>41429</v>
      </c>
      <c r="F181" s="112">
        <v>346</v>
      </c>
      <c r="G181" s="112">
        <v>486840</v>
      </c>
      <c r="H181" s="112">
        <v>135402</v>
      </c>
      <c r="I181" s="112">
        <v>108</v>
      </c>
      <c r="J181" s="124">
        <v>13800</v>
      </c>
      <c r="K181" s="124">
        <v>674</v>
      </c>
      <c r="L181" s="124">
        <v>45</v>
      </c>
      <c r="M181" s="124">
        <v>18422</v>
      </c>
      <c r="N181" s="124">
        <v>903</v>
      </c>
      <c r="O181" s="124">
        <v>10</v>
      </c>
      <c r="P181" s="124">
        <v>0</v>
      </c>
      <c r="Q181" s="124">
        <v>0</v>
      </c>
    </row>
    <row r="182" spans="1:17">
      <c r="A182" s="138">
        <v>44466</v>
      </c>
      <c r="B182" s="142" t="str">
        <f t="shared" si="4"/>
        <v>(月)</v>
      </c>
      <c r="C182" s="112">
        <f t="shared" si="8"/>
        <v>993529</v>
      </c>
      <c r="D182" s="112">
        <v>332756</v>
      </c>
      <c r="E182" s="112">
        <v>43992</v>
      </c>
      <c r="F182" s="112">
        <v>448</v>
      </c>
      <c r="G182" s="112">
        <v>478838</v>
      </c>
      <c r="H182" s="112">
        <v>137477</v>
      </c>
      <c r="I182" s="112">
        <v>18</v>
      </c>
      <c r="J182" s="124">
        <v>12140</v>
      </c>
      <c r="K182" s="124">
        <v>563</v>
      </c>
      <c r="L182" s="124">
        <v>44</v>
      </c>
      <c r="M182" s="124">
        <v>18472</v>
      </c>
      <c r="N182" s="124">
        <v>853</v>
      </c>
      <c r="O182" s="124">
        <v>0</v>
      </c>
      <c r="P182" s="124">
        <v>0</v>
      </c>
      <c r="Q182" s="124">
        <v>0</v>
      </c>
    </row>
    <row r="183" spans="1:17">
      <c r="A183" s="138">
        <v>44465</v>
      </c>
      <c r="B183" s="142" t="str">
        <f t="shared" si="4"/>
        <v>(日)</v>
      </c>
      <c r="C183" s="112">
        <f t="shared" si="8"/>
        <v>1177205</v>
      </c>
      <c r="D183" s="112">
        <v>366545</v>
      </c>
      <c r="E183" s="112">
        <v>80247</v>
      </c>
      <c r="F183" s="112">
        <v>775</v>
      </c>
      <c r="G183" s="112">
        <v>611467</v>
      </c>
      <c r="H183" s="112">
        <v>118154</v>
      </c>
      <c r="I183" s="112">
        <v>17</v>
      </c>
      <c r="J183" s="124">
        <v>6730</v>
      </c>
      <c r="K183" s="124">
        <v>1068</v>
      </c>
      <c r="L183" s="124">
        <v>54</v>
      </c>
      <c r="M183" s="124">
        <v>12604</v>
      </c>
      <c r="N183" s="124">
        <v>991</v>
      </c>
      <c r="O183" s="124">
        <v>1</v>
      </c>
      <c r="P183" s="124">
        <v>0</v>
      </c>
      <c r="Q183" s="124">
        <v>0</v>
      </c>
    </row>
    <row r="184" spans="1:17">
      <c r="A184" s="138">
        <v>44464</v>
      </c>
      <c r="B184" s="142" t="str">
        <f t="shared" si="4"/>
        <v>(土)</v>
      </c>
      <c r="C184" s="112">
        <f t="shared" si="8"/>
        <v>1518316</v>
      </c>
      <c r="D184" s="112">
        <v>469995</v>
      </c>
      <c r="E184" s="112">
        <v>104114</v>
      </c>
      <c r="F184" s="112">
        <v>1478</v>
      </c>
      <c r="G184" s="112">
        <v>794214</v>
      </c>
      <c r="H184" s="112">
        <v>148497</v>
      </c>
      <c r="I184" s="112">
        <v>18</v>
      </c>
      <c r="J184" s="124">
        <v>8738</v>
      </c>
      <c r="K184" s="124">
        <v>935</v>
      </c>
      <c r="L184" s="124">
        <v>83</v>
      </c>
      <c r="M184" s="124">
        <v>16652</v>
      </c>
      <c r="N184" s="124">
        <v>892</v>
      </c>
      <c r="O184" s="124">
        <v>1</v>
      </c>
      <c r="P184" s="124">
        <v>0</v>
      </c>
      <c r="Q184" s="124">
        <v>0</v>
      </c>
    </row>
    <row r="185" spans="1:17">
      <c r="A185" s="138">
        <v>44463</v>
      </c>
      <c r="B185" s="142" t="str">
        <f t="shared" si="4"/>
        <v>(金)</v>
      </c>
      <c r="C185" s="112">
        <f t="shared" si="8"/>
        <v>1204730</v>
      </c>
      <c r="D185" s="112">
        <v>359524</v>
      </c>
      <c r="E185" s="112">
        <v>75929</v>
      </c>
      <c r="F185" s="112">
        <v>816</v>
      </c>
      <c r="G185" s="112">
        <v>635638</v>
      </c>
      <c r="H185" s="112">
        <v>132802</v>
      </c>
      <c r="I185" s="112">
        <v>21</v>
      </c>
      <c r="J185" s="124">
        <v>10433</v>
      </c>
      <c r="K185" s="124">
        <v>632</v>
      </c>
      <c r="L185" s="124">
        <v>63</v>
      </c>
      <c r="M185" s="124">
        <v>20544</v>
      </c>
      <c r="N185" s="124">
        <v>684</v>
      </c>
      <c r="O185" s="124">
        <v>1</v>
      </c>
      <c r="P185" s="124">
        <v>0</v>
      </c>
      <c r="Q185" s="124">
        <v>0</v>
      </c>
    </row>
    <row r="186" spans="1:17">
      <c r="A186" s="138">
        <v>44462</v>
      </c>
      <c r="B186" s="142" t="str">
        <f t="shared" si="4"/>
        <v>(木)</v>
      </c>
      <c r="C186" s="112">
        <f t="shared" si="8"/>
        <v>433079</v>
      </c>
      <c r="D186" s="112">
        <v>144958</v>
      </c>
      <c r="E186" s="112">
        <v>48990</v>
      </c>
      <c r="F186" s="112">
        <v>888</v>
      </c>
      <c r="G186" s="112">
        <v>148654</v>
      </c>
      <c r="H186" s="112">
        <v>89587</v>
      </c>
      <c r="I186" s="112">
        <v>2</v>
      </c>
      <c r="J186" s="124">
        <v>3053</v>
      </c>
      <c r="K186" s="124">
        <v>679</v>
      </c>
      <c r="L186" s="124">
        <v>84</v>
      </c>
      <c r="M186" s="124">
        <v>3511</v>
      </c>
      <c r="N186" s="124">
        <v>738</v>
      </c>
      <c r="O186" s="124">
        <v>1</v>
      </c>
      <c r="P186" s="124">
        <v>0</v>
      </c>
      <c r="Q186" s="124">
        <v>0</v>
      </c>
    </row>
    <row r="187" spans="1:17">
      <c r="A187" s="138">
        <v>44461</v>
      </c>
      <c r="B187" s="142" t="str">
        <f t="shared" si="4"/>
        <v>(水)</v>
      </c>
      <c r="C187" s="112">
        <f>SUM(D187:I187)</f>
        <v>1077152</v>
      </c>
      <c r="D187" s="112">
        <v>351025</v>
      </c>
      <c r="E187" s="112">
        <v>68575</v>
      </c>
      <c r="F187" s="112">
        <v>1031</v>
      </c>
      <c r="G187" s="112">
        <v>528824</v>
      </c>
      <c r="H187" s="112">
        <v>127680</v>
      </c>
      <c r="I187" s="112">
        <v>17</v>
      </c>
      <c r="J187" s="124">
        <v>11702</v>
      </c>
      <c r="K187" s="124">
        <v>694</v>
      </c>
      <c r="L187" s="124">
        <v>62</v>
      </c>
      <c r="M187" s="124">
        <v>21792</v>
      </c>
      <c r="N187" s="124">
        <v>879</v>
      </c>
      <c r="O187" s="124">
        <v>1</v>
      </c>
      <c r="P187" s="124">
        <v>0</v>
      </c>
      <c r="Q187" s="124">
        <v>0</v>
      </c>
    </row>
    <row r="188" spans="1:17">
      <c r="A188" s="138">
        <v>44460</v>
      </c>
      <c r="B188" s="142" t="str">
        <f t="shared" si="4"/>
        <v>(火)</v>
      </c>
      <c r="C188" s="112">
        <f t="shared" ref="C188" si="9">SUM(D188:I188)</f>
        <v>1099582</v>
      </c>
      <c r="D188" s="112">
        <v>341902</v>
      </c>
      <c r="E188" s="112">
        <v>69029</v>
      </c>
      <c r="F188" s="112">
        <v>630</v>
      </c>
      <c r="G188" s="112">
        <v>563725</v>
      </c>
      <c r="H188" s="112">
        <v>124282</v>
      </c>
      <c r="I188" s="112">
        <v>14</v>
      </c>
      <c r="J188" s="124">
        <v>12200</v>
      </c>
      <c r="K188" s="124">
        <v>808</v>
      </c>
      <c r="L188" s="124">
        <v>64</v>
      </c>
      <c r="M188" s="124">
        <v>25938</v>
      </c>
      <c r="N188" s="124">
        <v>868</v>
      </c>
      <c r="O188" s="124">
        <v>4</v>
      </c>
      <c r="P188" s="124">
        <v>0</v>
      </c>
      <c r="Q188" s="124">
        <v>0</v>
      </c>
    </row>
    <row r="189" spans="1:17">
      <c r="A189" s="138">
        <v>44459</v>
      </c>
      <c r="B189" s="142" t="str">
        <f t="shared" si="4"/>
        <v>(月)</v>
      </c>
      <c r="C189" s="112">
        <f>SUM(D189:I189)</f>
        <v>312871</v>
      </c>
      <c r="D189" s="112">
        <v>102120</v>
      </c>
      <c r="E189" s="112">
        <v>53445</v>
      </c>
      <c r="F189" s="112">
        <v>671</v>
      </c>
      <c r="G189" s="112">
        <v>80616</v>
      </c>
      <c r="H189" s="112">
        <v>76018</v>
      </c>
      <c r="I189" s="112">
        <v>1</v>
      </c>
      <c r="J189" s="124">
        <v>2151</v>
      </c>
      <c r="K189" s="124">
        <v>758</v>
      </c>
      <c r="L189" s="124">
        <v>39</v>
      </c>
      <c r="M189" s="124">
        <v>2096</v>
      </c>
      <c r="N189" s="124">
        <v>831</v>
      </c>
      <c r="O189" s="124">
        <v>0</v>
      </c>
      <c r="P189" s="124">
        <v>0</v>
      </c>
      <c r="Q189" s="124">
        <v>0</v>
      </c>
    </row>
    <row r="190" spans="1:17">
      <c r="A190" s="138">
        <v>44458</v>
      </c>
      <c r="B190" s="142" t="str">
        <f t="shared" si="4"/>
        <v>(日)</v>
      </c>
      <c r="C190" s="112">
        <f t="shared" ref="C190:C192" si="10">SUM(D190:I190)</f>
        <v>1145931</v>
      </c>
      <c r="D190" s="112">
        <v>458296</v>
      </c>
      <c r="E190" s="112">
        <v>116712</v>
      </c>
      <c r="F190" s="112">
        <v>1559</v>
      </c>
      <c r="G190" s="112">
        <v>464457</v>
      </c>
      <c r="H190" s="112">
        <v>104893</v>
      </c>
      <c r="I190" s="112">
        <v>14</v>
      </c>
      <c r="J190" s="124">
        <v>7894</v>
      </c>
      <c r="K190" s="124">
        <v>1193</v>
      </c>
      <c r="L190" s="124">
        <v>83</v>
      </c>
      <c r="M190" s="124">
        <v>9952</v>
      </c>
      <c r="N190" s="124">
        <v>941</v>
      </c>
      <c r="O190" s="124">
        <v>0</v>
      </c>
      <c r="P190" s="124">
        <v>0</v>
      </c>
      <c r="Q190" s="124">
        <v>0</v>
      </c>
    </row>
    <row r="191" spans="1:17">
      <c r="A191" s="138">
        <v>44457</v>
      </c>
      <c r="B191" s="142" t="str">
        <f t="shared" si="4"/>
        <v>(土)</v>
      </c>
      <c r="C191" s="112">
        <f t="shared" si="10"/>
        <v>1466738</v>
      </c>
      <c r="D191" s="112">
        <v>598382</v>
      </c>
      <c r="E191" s="112">
        <v>138914</v>
      </c>
      <c r="F191" s="112">
        <v>2400</v>
      </c>
      <c r="G191" s="112">
        <v>615949</v>
      </c>
      <c r="H191" s="112">
        <v>111085</v>
      </c>
      <c r="I191" s="112">
        <v>8</v>
      </c>
      <c r="J191" s="124">
        <v>10427</v>
      </c>
      <c r="K191" s="124">
        <v>925</v>
      </c>
      <c r="L191" s="124">
        <v>86</v>
      </c>
      <c r="M191" s="124">
        <v>15205</v>
      </c>
      <c r="N191" s="124">
        <v>749</v>
      </c>
      <c r="O191" s="124">
        <v>0</v>
      </c>
      <c r="P191" s="124">
        <v>0</v>
      </c>
      <c r="Q191" s="124">
        <v>0</v>
      </c>
    </row>
    <row r="192" spans="1:17">
      <c r="A192" s="138">
        <v>44456</v>
      </c>
      <c r="B192" s="142" t="str">
        <f t="shared" si="4"/>
        <v>(金)</v>
      </c>
      <c r="C192" s="112">
        <f t="shared" si="10"/>
        <v>1219858</v>
      </c>
      <c r="D192" s="112">
        <v>458002</v>
      </c>
      <c r="E192" s="112">
        <v>117681</v>
      </c>
      <c r="F192" s="112">
        <v>1993</v>
      </c>
      <c r="G192" s="112">
        <v>534991</v>
      </c>
      <c r="H192" s="112">
        <v>107186</v>
      </c>
      <c r="I192" s="112">
        <v>5</v>
      </c>
      <c r="J192" s="124">
        <v>11417</v>
      </c>
      <c r="K192" s="124">
        <v>644</v>
      </c>
      <c r="L192" s="124">
        <v>96</v>
      </c>
      <c r="M192" s="124">
        <v>19591</v>
      </c>
      <c r="N192" s="124">
        <v>574</v>
      </c>
      <c r="O192" s="124">
        <v>0</v>
      </c>
      <c r="P192" s="124">
        <v>0</v>
      </c>
      <c r="Q192" s="124">
        <v>0</v>
      </c>
    </row>
    <row r="193" spans="1:17">
      <c r="A193" s="138">
        <v>44455</v>
      </c>
      <c r="B193" s="142" t="str">
        <f t="shared" si="4"/>
        <v>(木)</v>
      </c>
      <c r="C193" s="112">
        <f>SUM(D193:I193)</f>
        <v>1060695</v>
      </c>
      <c r="D193" s="112">
        <v>397560</v>
      </c>
      <c r="E193" s="112">
        <v>101303</v>
      </c>
      <c r="F193" s="112">
        <v>1731</v>
      </c>
      <c r="G193" s="112">
        <v>456621</v>
      </c>
      <c r="H193" s="112">
        <v>103463</v>
      </c>
      <c r="I193" s="112">
        <v>17</v>
      </c>
      <c r="J193" s="124">
        <v>12421</v>
      </c>
      <c r="K193" s="124">
        <v>819</v>
      </c>
      <c r="L193" s="124">
        <v>132</v>
      </c>
      <c r="M193" s="124">
        <v>19981</v>
      </c>
      <c r="N193" s="124">
        <v>707</v>
      </c>
      <c r="O193" s="124">
        <v>3</v>
      </c>
      <c r="P193" s="124">
        <v>0</v>
      </c>
      <c r="Q193" s="124">
        <v>0</v>
      </c>
    </row>
    <row r="194" spans="1:17">
      <c r="A194" s="138">
        <v>44454</v>
      </c>
      <c r="B194" s="142" t="str">
        <f t="shared" si="4"/>
        <v>(水)</v>
      </c>
      <c r="C194" s="112">
        <f>SUM(D194:I194)</f>
        <v>1070350</v>
      </c>
      <c r="D194" s="112">
        <v>415076</v>
      </c>
      <c r="E194" s="112">
        <v>97834</v>
      </c>
      <c r="F194" s="112">
        <v>1580</v>
      </c>
      <c r="G194" s="112">
        <v>467212</v>
      </c>
      <c r="H194" s="112">
        <v>88645</v>
      </c>
      <c r="I194" s="112">
        <v>3</v>
      </c>
      <c r="J194" s="124">
        <v>13721</v>
      </c>
      <c r="K194" s="124">
        <v>861</v>
      </c>
      <c r="L194" s="124">
        <v>91</v>
      </c>
      <c r="M194" s="124">
        <v>22838</v>
      </c>
      <c r="N194" s="124">
        <v>718</v>
      </c>
      <c r="O194" s="124">
        <v>0</v>
      </c>
      <c r="P194" s="124">
        <v>0</v>
      </c>
      <c r="Q194" s="124">
        <v>0</v>
      </c>
    </row>
    <row r="195" spans="1:17">
      <c r="A195" s="138">
        <v>44453</v>
      </c>
      <c r="B195" s="142" t="str">
        <f t="shared" si="4"/>
        <v>(火)</v>
      </c>
      <c r="C195" s="112">
        <f>SUM(D195:I195)</f>
        <v>1091734</v>
      </c>
      <c r="D195" s="112">
        <v>430871</v>
      </c>
      <c r="E195" s="112">
        <v>104469</v>
      </c>
      <c r="F195" s="112">
        <v>1894</v>
      </c>
      <c r="G195" s="112">
        <v>468273</v>
      </c>
      <c r="H195" s="112">
        <v>86222</v>
      </c>
      <c r="I195" s="112">
        <v>5</v>
      </c>
      <c r="J195" s="124">
        <v>14824</v>
      </c>
      <c r="K195" s="124">
        <v>850</v>
      </c>
      <c r="L195" s="124">
        <v>135</v>
      </c>
      <c r="M195" s="124">
        <v>26532</v>
      </c>
      <c r="N195" s="124">
        <v>744</v>
      </c>
      <c r="O195" s="124">
        <v>1</v>
      </c>
      <c r="P195" s="124">
        <v>0</v>
      </c>
      <c r="Q195" s="124">
        <v>0</v>
      </c>
    </row>
    <row r="196" spans="1:17">
      <c r="A196" s="138">
        <v>44452</v>
      </c>
      <c r="B196" s="142" t="str">
        <f t="shared" si="4"/>
        <v>(月)</v>
      </c>
      <c r="C196" s="112">
        <f>SUM(D196:I196)</f>
        <v>1029339</v>
      </c>
      <c r="D196" s="112">
        <v>399681</v>
      </c>
      <c r="E196" s="112">
        <v>109278</v>
      </c>
      <c r="F196" s="112">
        <v>2309</v>
      </c>
      <c r="G196" s="112">
        <v>437372</v>
      </c>
      <c r="H196" s="112">
        <v>80693</v>
      </c>
      <c r="I196" s="112">
        <v>6</v>
      </c>
      <c r="J196" s="124">
        <v>13925</v>
      </c>
      <c r="K196" s="124">
        <v>800</v>
      </c>
      <c r="L196" s="124">
        <v>166</v>
      </c>
      <c r="M196" s="124">
        <v>25373</v>
      </c>
      <c r="N196" s="124">
        <v>694</v>
      </c>
      <c r="O196" s="124">
        <v>1</v>
      </c>
      <c r="P196" s="124">
        <v>0</v>
      </c>
      <c r="Q196" s="124">
        <v>0</v>
      </c>
    </row>
    <row r="197" spans="1:17">
      <c r="A197" s="138">
        <v>44451</v>
      </c>
      <c r="B197" s="142" t="str">
        <f t="shared" si="4"/>
        <v>(日)</v>
      </c>
      <c r="C197" s="112">
        <f t="shared" ref="C197:C260" si="11">SUM(D197:I197)</f>
        <v>1215433</v>
      </c>
      <c r="D197" s="112">
        <v>458143</v>
      </c>
      <c r="E197" s="112">
        <v>159578</v>
      </c>
      <c r="F197" s="112">
        <v>1647</v>
      </c>
      <c r="G197" s="112">
        <v>503547</v>
      </c>
      <c r="H197" s="112">
        <v>92516</v>
      </c>
      <c r="I197" s="112">
        <v>2</v>
      </c>
      <c r="J197" s="124">
        <v>8355</v>
      </c>
      <c r="K197" s="124">
        <v>1354</v>
      </c>
      <c r="L197" s="124">
        <v>60</v>
      </c>
      <c r="M197" s="124">
        <v>12696</v>
      </c>
      <c r="N197" s="124">
        <v>1083</v>
      </c>
      <c r="O197" s="124">
        <v>1</v>
      </c>
      <c r="P197" s="124">
        <v>0</v>
      </c>
      <c r="Q197" s="124">
        <v>0</v>
      </c>
    </row>
    <row r="198" spans="1:17">
      <c r="A198" s="138">
        <v>44450</v>
      </c>
      <c r="B198" s="142" t="str">
        <f t="shared" si="4"/>
        <v>(土)</v>
      </c>
      <c r="C198" s="112">
        <f t="shared" si="11"/>
        <v>1512091</v>
      </c>
      <c r="D198" s="112">
        <v>583822</v>
      </c>
      <c r="E198" s="112">
        <v>201295</v>
      </c>
      <c r="F198" s="112">
        <v>1825</v>
      </c>
      <c r="G198" s="112">
        <v>624026</v>
      </c>
      <c r="H198" s="112">
        <v>101118</v>
      </c>
      <c r="I198" s="112">
        <v>5</v>
      </c>
      <c r="J198" s="124">
        <v>10607</v>
      </c>
      <c r="K198" s="124">
        <v>1221</v>
      </c>
      <c r="L198" s="124">
        <v>62</v>
      </c>
      <c r="M198" s="124">
        <v>18917</v>
      </c>
      <c r="N198" s="124">
        <v>898</v>
      </c>
      <c r="O198" s="124">
        <v>1</v>
      </c>
      <c r="P198" s="124">
        <v>0</v>
      </c>
      <c r="Q198" s="124">
        <v>0</v>
      </c>
    </row>
    <row r="199" spans="1:17">
      <c r="A199" s="138">
        <v>44449</v>
      </c>
      <c r="B199" s="142" t="str">
        <f t="shared" ref="B199:B262" si="12">"(" &amp; TEXT(A199,"aaa") &amp; ")"</f>
        <v>(金)</v>
      </c>
      <c r="C199" s="112">
        <f t="shared" si="11"/>
        <v>1263901</v>
      </c>
      <c r="D199" s="112">
        <v>467009</v>
      </c>
      <c r="E199" s="112">
        <v>181056</v>
      </c>
      <c r="F199" s="112">
        <v>1629</v>
      </c>
      <c r="G199" s="112">
        <v>517041</v>
      </c>
      <c r="H199" s="112">
        <v>97159</v>
      </c>
      <c r="I199" s="112">
        <v>7</v>
      </c>
      <c r="J199" s="124">
        <v>12151</v>
      </c>
      <c r="K199" s="124">
        <v>678</v>
      </c>
      <c r="L199" s="124">
        <v>88</v>
      </c>
      <c r="M199" s="124">
        <v>25922</v>
      </c>
      <c r="N199" s="124">
        <v>618</v>
      </c>
      <c r="O199" s="124">
        <v>0</v>
      </c>
      <c r="P199" s="124">
        <v>0</v>
      </c>
      <c r="Q199" s="124">
        <v>0</v>
      </c>
    </row>
    <row r="200" spans="1:17">
      <c r="A200" s="138">
        <v>44448</v>
      </c>
      <c r="B200" s="142" t="str">
        <f t="shared" si="12"/>
        <v>(木)</v>
      </c>
      <c r="C200" s="112">
        <f t="shared" si="11"/>
        <v>1128626</v>
      </c>
      <c r="D200" s="112">
        <v>424093</v>
      </c>
      <c r="E200" s="112">
        <v>159809</v>
      </c>
      <c r="F200" s="112">
        <v>1851</v>
      </c>
      <c r="G200" s="112">
        <v>448780</v>
      </c>
      <c r="H200" s="112">
        <v>94091</v>
      </c>
      <c r="I200" s="112">
        <v>2</v>
      </c>
      <c r="J200" s="124">
        <v>13918</v>
      </c>
      <c r="K200" s="124">
        <v>987</v>
      </c>
      <c r="L200" s="124">
        <v>110</v>
      </c>
      <c r="M200" s="124">
        <v>26051</v>
      </c>
      <c r="N200" s="124">
        <v>590</v>
      </c>
      <c r="O200" s="124">
        <v>0</v>
      </c>
      <c r="P200" s="124">
        <v>0</v>
      </c>
      <c r="Q200" s="124">
        <v>0</v>
      </c>
    </row>
    <row r="201" spans="1:17">
      <c r="A201" s="138">
        <v>44447</v>
      </c>
      <c r="B201" s="142" t="str">
        <f t="shared" si="12"/>
        <v>(水)</v>
      </c>
      <c r="C201" s="112">
        <f t="shared" si="11"/>
        <v>1152992</v>
      </c>
      <c r="D201" s="112">
        <v>446590</v>
      </c>
      <c r="E201" s="112">
        <v>150224</v>
      </c>
      <c r="F201" s="112">
        <v>1527</v>
      </c>
      <c r="G201" s="112">
        <v>463279</v>
      </c>
      <c r="H201" s="112">
        <v>91370</v>
      </c>
      <c r="I201" s="112">
        <v>2</v>
      </c>
      <c r="J201" s="124">
        <v>15334</v>
      </c>
      <c r="K201" s="124">
        <v>1022</v>
      </c>
      <c r="L201" s="124">
        <v>79</v>
      </c>
      <c r="M201" s="124">
        <v>29330</v>
      </c>
      <c r="N201" s="124">
        <v>730</v>
      </c>
      <c r="O201" s="124">
        <v>0</v>
      </c>
      <c r="P201" s="124">
        <v>0</v>
      </c>
      <c r="Q201" s="124">
        <v>0</v>
      </c>
    </row>
    <row r="202" spans="1:17">
      <c r="A202" s="138">
        <v>44446</v>
      </c>
      <c r="B202" s="142" t="str">
        <f t="shared" si="12"/>
        <v>(火)</v>
      </c>
      <c r="C202" s="112">
        <f t="shared" si="11"/>
        <v>1161007</v>
      </c>
      <c r="D202" s="112">
        <v>474874</v>
      </c>
      <c r="E202" s="112">
        <v>154927</v>
      </c>
      <c r="F202" s="112">
        <v>1744</v>
      </c>
      <c r="G202" s="112">
        <v>435033</v>
      </c>
      <c r="H202" s="112">
        <v>94427</v>
      </c>
      <c r="I202" s="112">
        <v>2</v>
      </c>
      <c r="J202" s="124">
        <v>17213</v>
      </c>
      <c r="K202" s="124">
        <v>916</v>
      </c>
      <c r="L202" s="124">
        <v>98</v>
      </c>
      <c r="M202" s="124">
        <v>32083</v>
      </c>
      <c r="N202" s="124">
        <v>837</v>
      </c>
      <c r="O202" s="124">
        <v>0</v>
      </c>
      <c r="P202" s="124">
        <v>0</v>
      </c>
      <c r="Q202" s="124">
        <v>0</v>
      </c>
    </row>
    <row r="203" spans="1:17">
      <c r="A203" s="138">
        <v>44445</v>
      </c>
      <c r="B203" s="142" t="str">
        <f t="shared" si="12"/>
        <v>(月)</v>
      </c>
      <c r="C203" s="112">
        <f t="shared" si="11"/>
        <v>1038670</v>
      </c>
      <c r="D203" s="112">
        <v>463620</v>
      </c>
      <c r="E203" s="112">
        <v>153470</v>
      </c>
      <c r="F203" s="112">
        <v>1516</v>
      </c>
      <c r="G203" s="112">
        <v>341405</v>
      </c>
      <c r="H203" s="112">
        <v>78654</v>
      </c>
      <c r="I203" s="112">
        <v>5</v>
      </c>
      <c r="J203" s="124">
        <v>16890</v>
      </c>
      <c r="K203" s="124">
        <v>900</v>
      </c>
      <c r="L203" s="124">
        <v>83</v>
      </c>
      <c r="M203" s="124">
        <v>25654</v>
      </c>
      <c r="N203" s="124">
        <v>629</v>
      </c>
      <c r="O203" s="124">
        <v>0</v>
      </c>
      <c r="P203" s="124">
        <v>0</v>
      </c>
      <c r="Q203" s="124">
        <v>0</v>
      </c>
    </row>
    <row r="204" spans="1:17">
      <c r="A204" s="138">
        <v>44444</v>
      </c>
      <c r="B204" s="142" t="str">
        <f t="shared" si="12"/>
        <v>(日)</v>
      </c>
      <c r="C204" s="112">
        <f t="shared" si="11"/>
        <v>1180858</v>
      </c>
      <c r="D204" s="112">
        <v>605770</v>
      </c>
      <c r="E204" s="112">
        <v>170350</v>
      </c>
      <c r="F204" s="112">
        <v>1579</v>
      </c>
      <c r="G204" s="112">
        <v>285742</v>
      </c>
      <c r="H204" s="112">
        <v>117413</v>
      </c>
      <c r="I204" s="112">
        <v>4</v>
      </c>
      <c r="J204" s="124">
        <v>11915</v>
      </c>
      <c r="K204" s="124">
        <v>1160</v>
      </c>
      <c r="L204" s="124">
        <v>59</v>
      </c>
      <c r="M204" s="124">
        <v>8791</v>
      </c>
      <c r="N204" s="124">
        <v>2021</v>
      </c>
      <c r="O204" s="124">
        <v>1</v>
      </c>
      <c r="P204" s="124">
        <v>0</v>
      </c>
      <c r="Q204" s="124">
        <v>0</v>
      </c>
    </row>
    <row r="205" spans="1:17">
      <c r="A205" s="138">
        <v>44443</v>
      </c>
      <c r="B205" s="142" t="str">
        <f t="shared" si="12"/>
        <v>(土)</v>
      </c>
      <c r="C205" s="112">
        <f t="shared" si="11"/>
        <v>1412570</v>
      </c>
      <c r="D205" s="112">
        <v>767410</v>
      </c>
      <c r="E205" s="112">
        <v>187894</v>
      </c>
      <c r="F205" s="112">
        <v>1941</v>
      </c>
      <c r="G205" s="112">
        <v>329966</v>
      </c>
      <c r="H205" s="112">
        <v>125355</v>
      </c>
      <c r="I205" s="112">
        <v>4</v>
      </c>
      <c r="J205" s="124">
        <v>15130</v>
      </c>
      <c r="K205" s="124">
        <v>988</v>
      </c>
      <c r="L205" s="124">
        <v>74</v>
      </c>
      <c r="M205" s="124">
        <v>11292</v>
      </c>
      <c r="N205" s="124">
        <v>2077</v>
      </c>
      <c r="O205" s="124">
        <v>1</v>
      </c>
      <c r="P205" s="124">
        <v>0</v>
      </c>
      <c r="Q205" s="124">
        <v>0</v>
      </c>
    </row>
    <row r="206" spans="1:17">
      <c r="A206" s="138">
        <v>44442</v>
      </c>
      <c r="B206" s="142" t="str">
        <f t="shared" si="12"/>
        <v>(金)</v>
      </c>
      <c r="C206" s="112">
        <f t="shared" si="11"/>
        <v>1162362</v>
      </c>
      <c r="D206" s="112">
        <v>576138</v>
      </c>
      <c r="E206" s="112">
        <v>163171</v>
      </c>
      <c r="F206" s="112">
        <v>2077</v>
      </c>
      <c r="G206" s="112">
        <v>289247</v>
      </c>
      <c r="H206" s="112">
        <v>131721</v>
      </c>
      <c r="I206" s="112">
        <v>8</v>
      </c>
      <c r="J206" s="124">
        <v>17213</v>
      </c>
      <c r="K206" s="124">
        <v>626</v>
      </c>
      <c r="L206" s="124">
        <v>73</v>
      </c>
      <c r="M206" s="124">
        <v>16289</v>
      </c>
      <c r="N206" s="124">
        <v>982</v>
      </c>
      <c r="O206" s="124">
        <v>1</v>
      </c>
      <c r="P206" s="124">
        <v>0</v>
      </c>
      <c r="Q206" s="124">
        <v>0</v>
      </c>
    </row>
    <row r="207" spans="1:17">
      <c r="A207" s="138">
        <v>44441</v>
      </c>
      <c r="B207" s="142" t="str">
        <f t="shared" si="12"/>
        <v>(木)</v>
      </c>
      <c r="C207" s="112">
        <f t="shared" si="11"/>
        <v>927798</v>
      </c>
      <c r="D207" s="112">
        <v>263000</v>
      </c>
      <c r="E207" s="112">
        <v>157428</v>
      </c>
      <c r="F207" s="112">
        <v>1997</v>
      </c>
      <c r="G207" s="112">
        <v>378485</v>
      </c>
      <c r="H207" s="112">
        <v>126885</v>
      </c>
      <c r="I207" s="112">
        <v>3</v>
      </c>
      <c r="J207" s="124">
        <v>7822</v>
      </c>
      <c r="K207" s="124">
        <v>810</v>
      </c>
      <c r="L207" s="124">
        <v>114</v>
      </c>
      <c r="M207" s="124">
        <v>25927</v>
      </c>
      <c r="N207" s="124">
        <v>1094</v>
      </c>
      <c r="O207" s="124">
        <v>0</v>
      </c>
      <c r="P207" s="124">
        <v>0</v>
      </c>
      <c r="Q207" s="124">
        <v>0</v>
      </c>
    </row>
    <row r="208" spans="1:17">
      <c r="A208" s="138">
        <v>44440</v>
      </c>
      <c r="B208" s="142" t="str">
        <f t="shared" si="12"/>
        <v>(水)</v>
      </c>
      <c r="C208" s="112">
        <f t="shared" si="11"/>
        <v>1142062</v>
      </c>
      <c r="D208" s="112">
        <v>497628</v>
      </c>
      <c r="E208" s="112">
        <v>146758</v>
      </c>
      <c r="F208" s="112">
        <v>1838</v>
      </c>
      <c r="G208" s="112">
        <v>378013</v>
      </c>
      <c r="H208" s="112">
        <v>117820</v>
      </c>
      <c r="I208" s="112">
        <v>5</v>
      </c>
      <c r="J208" s="124">
        <v>19928</v>
      </c>
      <c r="K208" s="124">
        <v>889</v>
      </c>
      <c r="L208" s="124">
        <v>106</v>
      </c>
      <c r="M208" s="124">
        <v>29146</v>
      </c>
      <c r="N208" s="124">
        <v>1236</v>
      </c>
      <c r="O208" s="124">
        <v>0</v>
      </c>
      <c r="P208" s="124">
        <v>0</v>
      </c>
      <c r="Q208" s="124">
        <v>0</v>
      </c>
    </row>
    <row r="209" spans="1:17">
      <c r="A209" s="138">
        <v>44439</v>
      </c>
      <c r="B209" s="142" t="str">
        <f t="shared" si="12"/>
        <v>(火)</v>
      </c>
      <c r="C209" s="112">
        <f t="shared" si="11"/>
        <v>1187758</v>
      </c>
      <c r="D209" s="112">
        <v>509425</v>
      </c>
      <c r="E209" s="112">
        <v>140676</v>
      </c>
      <c r="F209" s="112">
        <v>1626</v>
      </c>
      <c r="G209" s="112">
        <v>396423</v>
      </c>
      <c r="H209" s="112">
        <v>139607</v>
      </c>
      <c r="I209" s="112">
        <v>1</v>
      </c>
      <c r="J209" s="124">
        <v>22274</v>
      </c>
      <c r="K209" s="124">
        <v>795</v>
      </c>
      <c r="L209" s="124">
        <v>95</v>
      </c>
      <c r="M209" s="124">
        <v>35092</v>
      </c>
      <c r="N209" s="124">
        <v>1419</v>
      </c>
      <c r="O209" s="124">
        <v>0</v>
      </c>
      <c r="P209" s="124">
        <v>0</v>
      </c>
      <c r="Q209" s="124">
        <v>0</v>
      </c>
    </row>
    <row r="210" spans="1:17">
      <c r="A210" s="138">
        <v>44438</v>
      </c>
      <c r="B210" s="142" t="str">
        <f t="shared" si="12"/>
        <v>(月)</v>
      </c>
      <c r="C210" s="112">
        <f t="shared" si="11"/>
        <v>677775</v>
      </c>
      <c r="D210" s="112">
        <v>253397</v>
      </c>
      <c r="E210" s="112">
        <v>135598</v>
      </c>
      <c r="F210" s="112">
        <v>1330</v>
      </c>
      <c r="G210" s="112">
        <v>138363</v>
      </c>
      <c r="H210" s="112">
        <v>149087</v>
      </c>
      <c r="I210" s="112">
        <v>0</v>
      </c>
      <c r="J210" s="124">
        <v>9250</v>
      </c>
      <c r="K210" s="124">
        <v>717</v>
      </c>
      <c r="L210" s="124">
        <v>74</v>
      </c>
      <c r="M210" s="124">
        <v>9619</v>
      </c>
      <c r="N210" s="124">
        <v>1342</v>
      </c>
      <c r="O210" s="124">
        <v>0</v>
      </c>
      <c r="P210" s="124">
        <v>0</v>
      </c>
      <c r="Q210" s="124">
        <v>0</v>
      </c>
    </row>
    <row r="211" spans="1:17">
      <c r="A211" s="138">
        <v>44437</v>
      </c>
      <c r="B211" s="142" t="str">
        <f t="shared" si="12"/>
        <v>(日)</v>
      </c>
      <c r="C211" s="112">
        <f t="shared" si="11"/>
        <v>1231534</v>
      </c>
      <c r="D211" s="112">
        <v>474932</v>
      </c>
      <c r="E211" s="112">
        <v>123302</v>
      </c>
      <c r="F211" s="112">
        <v>1122</v>
      </c>
      <c r="G211" s="112">
        <v>503959</v>
      </c>
      <c r="H211" s="112">
        <v>128217</v>
      </c>
      <c r="I211" s="112">
        <v>2</v>
      </c>
      <c r="J211" s="124">
        <v>9964</v>
      </c>
      <c r="K211" s="124">
        <v>907</v>
      </c>
      <c r="L211" s="124">
        <v>50</v>
      </c>
      <c r="M211" s="124">
        <v>20589</v>
      </c>
      <c r="N211" s="124">
        <v>2788</v>
      </c>
      <c r="O211" s="124">
        <v>0</v>
      </c>
      <c r="P211" s="124">
        <v>0</v>
      </c>
      <c r="Q211" s="124">
        <v>0</v>
      </c>
    </row>
    <row r="212" spans="1:17">
      <c r="A212" s="138">
        <v>44436</v>
      </c>
      <c r="B212" s="142" t="str">
        <f t="shared" si="12"/>
        <v>(土)</v>
      </c>
      <c r="C212" s="112">
        <f t="shared" si="11"/>
        <v>1479432</v>
      </c>
      <c r="D212" s="112">
        <v>590396</v>
      </c>
      <c r="E212" s="112">
        <v>139292</v>
      </c>
      <c r="F212" s="112">
        <v>544</v>
      </c>
      <c r="G212" s="112">
        <v>605724</v>
      </c>
      <c r="H212" s="112">
        <v>143476</v>
      </c>
      <c r="I212" s="112">
        <v>0</v>
      </c>
      <c r="J212" s="124">
        <v>13915</v>
      </c>
      <c r="K212" s="124">
        <v>780</v>
      </c>
      <c r="L212" s="124">
        <v>13</v>
      </c>
      <c r="M212" s="124">
        <v>32822</v>
      </c>
      <c r="N212" s="124">
        <v>3381</v>
      </c>
      <c r="O212" s="124">
        <v>0</v>
      </c>
      <c r="P212" s="124">
        <v>0</v>
      </c>
      <c r="Q212" s="124">
        <v>0</v>
      </c>
    </row>
    <row r="213" spans="1:17">
      <c r="A213" s="138">
        <v>44435</v>
      </c>
      <c r="B213" s="142" t="str">
        <f t="shared" si="12"/>
        <v>(金)</v>
      </c>
      <c r="C213" s="112">
        <f t="shared" si="11"/>
        <v>1308876</v>
      </c>
      <c r="D213" s="112">
        <v>523465</v>
      </c>
      <c r="E213" s="112">
        <v>117205</v>
      </c>
      <c r="F213" s="112">
        <v>995</v>
      </c>
      <c r="G213" s="112">
        <v>489685</v>
      </c>
      <c r="H213" s="112">
        <v>177526</v>
      </c>
      <c r="I213" s="112">
        <v>0</v>
      </c>
      <c r="J213" s="124">
        <v>18745</v>
      </c>
      <c r="K213" s="124">
        <v>557</v>
      </c>
      <c r="L213" s="124">
        <v>23</v>
      </c>
      <c r="M213" s="124">
        <v>40261</v>
      </c>
      <c r="N213" s="124">
        <v>1662</v>
      </c>
      <c r="O213" s="124">
        <v>0</v>
      </c>
      <c r="P213" s="124">
        <v>0</v>
      </c>
      <c r="Q213" s="124">
        <v>0</v>
      </c>
    </row>
    <row r="214" spans="1:17">
      <c r="A214" s="138">
        <v>44434</v>
      </c>
      <c r="B214" s="142" t="str">
        <f t="shared" si="12"/>
        <v>(木)</v>
      </c>
      <c r="C214" s="112">
        <f t="shared" si="11"/>
        <v>1173656</v>
      </c>
      <c r="D214" s="112">
        <v>469013</v>
      </c>
      <c r="E214" s="112">
        <v>99369</v>
      </c>
      <c r="F214" s="112">
        <v>2037</v>
      </c>
      <c r="G214" s="112">
        <v>442075</v>
      </c>
      <c r="H214" s="112">
        <v>161160</v>
      </c>
      <c r="I214" s="112">
        <v>2</v>
      </c>
      <c r="J214" s="124">
        <v>19500</v>
      </c>
      <c r="K214" s="124">
        <v>678</v>
      </c>
      <c r="L214" s="124">
        <v>68</v>
      </c>
      <c r="M214" s="124">
        <v>41041</v>
      </c>
      <c r="N214" s="124">
        <v>1875</v>
      </c>
      <c r="O214" s="124">
        <v>0</v>
      </c>
      <c r="P214" s="124">
        <v>0</v>
      </c>
      <c r="Q214" s="124">
        <v>0</v>
      </c>
    </row>
    <row r="215" spans="1:17">
      <c r="A215" s="138">
        <v>44433</v>
      </c>
      <c r="B215" s="142" t="str">
        <f t="shared" si="12"/>
        <v>(水)</v>
      </c>
      <c r="C215" s="112">
        <f t="shared" si="11"/>
        <v>1241437</v>
      </c>
      <c r="D215" s="112">
        <v>480275</v>
      </c>
      <c r="E215" s="112">
        <v>122549</v>
      </c>
      <c r="F215" s="112">
        <v>1940</v>
      </c>
      <c r="G215" s="112">
        <v>457455</v>
      </c>
      <c r="H215" s="112">
        <v>179217</v>
      </c>
      <c r="I215" s="112">
        <v>1</v>
      </c>
      <c r="J215" s="124">
        <v>22094</v>
      </c>
      <c r="K215" s="124">
        <v>785</v>
      </c>
      <c r="L215" s="124">
        <v>64</v>
      </c>
      <c r="M215" s="124">
        <v>46122</v>
      </c>
      <c r="N215" s="124">
        <v>2143</v>
      </c>
      <c r="O215" s="124">
        <v>0</v>
      </c>
      <c r="P215" s="124">
        <v>0</v>
      </c>
      <c r="Q215" s="124">
        <v>0</v>
      </c>
    </row>
    <row r="216" spans="1:17">
      <c r="A216" s="138">
        <v>44432</v>
      </c>
      <c r="B216" s="142" t="str">
        <f t="shared" si="12"/>
        <v>(火)</v>
      </c>
      <c r="C216" s="112">
        <f t="shared" si="11"/>
        <v>1266940</v>
      </c>
      <c r="D216" s="112">
        <v>484250</v>
      </c>
      <c r="E216" s="112">
        <v>126988</v>
      </c>
      <c r="F216" s="112">
        <v>978</v>
      </c>
      <c r="G216" s="112">
        <v>465792</v>
      </c>
      <c r="H216" s="112">
        <v>188930</v>
      </c>
      <c r="I216" s="112">
        <v>2</v>
      </c>
      <c r="J216" s="124">
        <v>26016</v>
      </c>
      <c r="K216" s="124">
        <v>825</v>
      </c>
      <c r="L216" s="124">
        <v>47</v>
      </c>
      <c r="M216" s="124">
        <v>56093</v>
      </c>
      <c r="N216" s="124">
        <v>2392</v>
      </c>
      <c r="O216" s="124">
        <v>1</v>
      </c>
      <c r="P216" s="124">
        <v>0</v>
      </c>
      <c r="Q216" s="124">
        <v>0</v>
      </c>
    </row>
    <row r="217" spans="1:17">
      <c r="A217" s="138">
        <v>44431</v>
      </c>
      <c r="B217" s="142" t="str">
        <f t="shared" si="12"/>
        <v>(月)</v>
      </c>
      <c r="C217" s="112">
        <f t="shared" si="11"/>
        <v>1201006</v>
      </c>
      <c r="D217" s="112">
        <v>445449</v>
      </c>
      <c r="E217" s="112">
        <v>102511</v>
      </c>
      <c r="F217" s="112">
        <v>993</v>
      </c>
      <c r="G217" s="112">
        <v>445753</v>
      </c>
      <c r="H217" s="112">
        <v>206299</v>
      </c>
      <c r="I217" s="112">
        <v>1</v>
      </c>
      <c r="J217" s="124">
        <v>24512</v>
      </c>
      <c r="K217" s="124">
        <v>732</v>
      </c>
      <c r="L217" s="124">
        <v>54</v>
      </c>
      <c r="M217" s="124">
        <v>59347</v>
      </c>
      <c r="N217" s="124">
        <v>3154</v>
      </c>
      <c r="O217" s="125">
        <v>1</v>
      </c>
      <c r="P217" s="124">
        <v>0</v>
      </c>
      <c r="Q217" s="124">
        <v>0</v>
      </c>
    </row>
    <row r="218" spans="1:17">
      <c r="A218" s="138">
        <v>44430</v>
      </c>
      <c r="B218" s="142" t="str">
        <f t="shared" si="12"/>
        <v>(日)</v>
      </c>
      <c r="C218" s="112">
        <f t="shared" si="11"/>
        <v>1239675</v>
      </c>
      <c r="D218" s="112">
        <v>519476</v>
      </c>
      <c r="E218" s="112">
        <v>108481</v>
      </c>
      <c r="F218" s="112">
        <v>0</v>
      </c>
      <c r="G218" s="112">
        <v>450334</v>
      </c>
      <c r="H218" s="112">
        <v>161383</v>
      </c>
      <c r="I218" s="112">
        <v>1</v>
      </c>
      <c r="J218" s="124">
        <v>12066</v>
      </c>
      <c r="K218" s="124">
        <v>924</v>
      </c>
      <c r="L218" s="124">
        <v>0</v>
      </c>
      <c r="M218" s="124">
        <v>34984</v>
      </c>
      <c r="N218" s="124">
        <v>4628</v>
      </c>
      <c r="O218" s="125">
        <v>0</v>
      </c>
      <c r="P218" s="124">
        <v>0</v>
      </c>
      <c r="Q218" s="124">
        <v>0</v>
      </c>
    </row>
    <row r="219" spans="1:17">
      <c r="A219" s="138">
        <v>44429</v>
      </c>
      <c r="B219" s="142" t="str">
        <f t="shared" si="12"/>
        <v>(土)</v>
      </c>
      <c r="C219" s="112">
        <f t="shared" si="11"/>
        <v>1446541</v>
      </c>
      <c r="D219" s="111">
        <v>614159</v>
      </c>
      <c r="E219" s="112">
        <v>107251</v>
      </c>
      <c r="F219" s="112">
        <v>42</v>
      </c>
      <c r="G219" s="112">
        <v>539131</v>
      </c>
      <c r="H219" s="112">
        <v>185958</v>
      </c>
      <c r="I219" s="112">
        <v>0</v>
      </c>
      <c r="J219" s="124">
        <v>17620</v>
      </c>
      <c r="K219" s="124">
        <v>772</v>
      </c>
      <c r="L219" s="124">
        <v>3</v>
      </c>
      <c r="M219" s="124">
        <v>64366</v>
      </c>
      <c r="N219" s="124">
        <v>4883</v>
      </c>
      <c r="O219" s="125">
        <v>0</v>
      </c>
      <c r="P219" s="124">
        <v>0</v>
      </c>
      <c r="Q219" s="124">
        <v>0</v>
      </c>
    </row>
    <row r="220" spans="1:17">
      <c r="A220" s="138">
        <v>44428</v>
      </c>
      <c r="B220" s="142" t="str">
        <f t="shared" si="12"/>
        <v>(金)</v>
      </c>
      <c r="C220" s="112">
        <f t="shared" si="11"/>
        <v>1311161</v>
      </c>
      <c r="D220" s="112">
        <v>518672</v>
      </c>
      <c r="E220" s="112">
        <v>96710</v>
      </c>
      <c r="F220" s="112">
        <v>1</v>
      </c>
      <c r="G220" s="112">
        <v>480814</v>
      </c>
      <c r="H220" s="112">
        <v>214962</v>
      </c>
      <c r="I220" s="112">
        <v>2</v>
      </c>
      <c r="J220" s="124">
        <v>25160</v>
      </c>
      <c r="K220" s="124">
        <v>489</v>
      </c>
      <c r="L220" s="124">
        <v>0</v>
      </c>
      <c r="M220" s="124">
        <v>81623</v>
      </c>
      <c r="N220" s="124">
        <v>2811</v>
      </c>
      <c r="O220" s="125">
        <v>0</v>
      </c>
      <c r="P220" s="124">
        <v>0</v>
      </c>
      <c r="Q220" s="124">
        <v>0</v>
      </c>
    </row>
    <row r="221" spans="1:17">
      <c r="A221" s="138">
        <v>44427</v>
      </c>
      <c r="B221" s="142" t="str">
        <f t="shared" si="12"/>
        <v>(木)</v>
      </c>
      <c r="C221" s="112">
        <f t="shared" si="11"/>
        <v>1218533</v>
      </c>
      <c r="D221" s="112">
        <v>475426</v>
      </c>
      <c r="E221" s="112">
        <v>101348</v>
      </c>
      <c r="F221" s="112">
        <v>0</v>
      </c>
      <c r="G221" s="112">
        <v>435035</v>
      </c>
      <c r="H221" s="112">
        <v>206724</v>
      </c>
      <c r="I221" s="112">
        <v>0</v>
      </c>
      <c r="J221" s="124">
        <v>25484</v>
      </c>
      <c r="K221" s="124">
        <v>685</v>
      </c>
      <c r="L221" s="124">
        <v>0</v>
      </c>
      <c r="M221" s="124">
        <v>81425</v>
      </c>
      <c r="N221" s="124">
        <v>3633</v>
      </c>
      <c r="O221" s="125">
        <v>0</v>
      </c>
      <c r="P221" s="124">
        <v>0</v>
      </c>
      <c r="Q221" s="124">
        <v>0</v>
      </c>
    </row>
    <row r="222" spans="1:17">
      <c r="A222" s="138">
        <v>44426</v>
      </c>
      <c r="B222" s="142" t="str">
        <f t="shared" si="12"/>
        <v>(水)</v>
      </c>
      <c r="C222" s="112">
        <f t="shared" si="11"/>
        <v>1260517</v>
      </c>
      <c r="D222" s="112">
        <v>488019</v>
      </c>
      <c r="E222" s="112">
        <v>89460</v>
      </c>
      <c r="F222" s="112">
        <v>0</v>
      </c>
      <c r="G222" s="112">
        <v>444941</v>
      </c>
      <c r="H222" s="112">
        <v>238097</v>
      </c>
      <c r="I222" s="112">
        <v>0</v>
      </c>
      <c r="J222" s="124">
        <v>28572</v>
      </c>
      <c r="K222" s="124">
        <v>666</v>
      </c>
      <c r="L222" s="124">
        <v>0</v>
      </c>
      <c r="M222" s="124">
        <v>89028</v>
      </c>
      <c r="N222" s="124">
        <v>3200</v>
      </c>
      <c r="O222" s="124">
        <v>0</v>
      </c>
      <c r="P222" s="124">
        <v>0</v>
      </c>
      <c r="Q222" s="124">
        <v>0</v>
      </c>
    </row>
    <row r="223" spans="1:17">
      <c r="A223" s="138">
        <v>44425</v>
      </c>
      <c r="B223" s="142" t="str">
        <f t="shared" si="12"/>
        <v>(火)</v>
      </c>
      <c r="C223" s="112">
        <f t="shared" si="11"/>
        <v>1249826</v>
      </c>
      <c r="D223" s="112">
        <v>459687</v>
      </c>
      <c r="E223" s="112">
        <v>87166</v>
      </c>
      <c r="F223" s="112">
        <v>1</v>
      </c>
      <c r="G223" s="112">
        <v>457500</v>
      </c>
      <c r="H223" s="112">
        <v>245471</v>
      </c>
      <c r="I223" s="112">
        <v>1</v>
      </c>
      <c r="J223" s="124">
        <v>31452</v>
      </c>
      <c r="K223" s="124">
        <v>679</v>
      </c>
      <c r="L223" s="124">
        <v>0</v>
      </c>
      <c r="M223" s="124">
        <v>106251</v>
      </c>
      <c r="N223" s="124">
        <v>2995</v>
      </c>
      <c r="O223" s="124">
        <v>0</v>
      </c>
      <c r="P223" s="124">
        <v>0</v>
      </c>
      <c r="Q223" s="124">
        <v>0</v>
      </c>
    </row>
    <row r="224" spans="1:17">
      <c r="A224" s="138">
        <v>44424</v>
      </c>
      <c r="B224" s="142" t="str">
        <f t="shared" si="12"/>
        <v>(月)</v>
      </c>
      <c r="C224" s="112">
        <f t="shared" si="11"/>
        <v>1019995</v>
      </c>
      <c r="D224" s="112">
        <v>356013</v>
      </c>
      <c r="E224" s="112">
        <v>79218</v>
      </c>
      <c r="F224" s="112">
        <v>0</v>
      </c>
      <c r="G224" s="112">
        <v>369908</v>
      </c>
      <c r="H224" s="112">
        <v>214856</v>
      </c>
      <c r="I224" s="112">
        <v>0</v>
      </c>
      <c r="J224" s="124">
        <v>24841</v>
      </c>
      <c r="K224" s="124">
        <v>602</v>
      </c>
      <c r="L224" s="124">
        <v>0</v>
      </c>
      <c r="M224" s="124">
        <v>87620</v>
      </c>
      <c r="N224" s="124">
        <v>2877</v>
      </c>
      <c r="O224" s="124">
        <v>0</v>
      </c>
      <c r="P224" s="124">
        <v>0</v>
      </c>
      <c r="Q224" s="124">
        <v>0</v>
      </c>
    </row>
    <row r="225" spans="1:17">
      <c r="A225" s="138">
        <v>44423</v>
      </c>
      <c r="B225" s="142" t="str">
        <f t="shared" si="12"/>
        <v>(日)</v>
      </c>
      <c r="C225" s="112">
        <f t="shared" si="11"/>
        <v>748735</v>
      </c>
      <c r="D225" s="112">
        <v>280784</v>
      </c>
      <c r="E225" s="112">
        <v>88683</v>
      </c>
      <c r="F225" s="112">
        <v>0</v>
      </c>
      <c r="G225" s="112">
        <v>248206</v>
      </c>
      <c r="H225" s="112">
        <v>131062</v>
      </c>
      <c r="I225" s="112">
        <v>0</v>
      </c>
      <c r="J225" s="124">
        <v>7451</v>
      </c>
      <c r="K225" s="124">
        <v>1001</v>
      </c>
      <c r="L225" s="124">
        <v>0</v>
      </c>
      <c r="M225" s="124">
        <v>36676</v>
      </c>
      <c r="N225" s="124">
        <v>2440</v>
      </c>
      <c r="O225" s="124">
        <v>0</v>
      </c>
      <c r="P225" s="124">
        <v>0</v>
      </c>
      <c r="Q225" s="124">
        <v>0</v>
      </c>
    </row>
    <row r="226" spans="1:17">
      <c r="A226" s="138">
        <v>44422</v>
      </c>
      <c r="B226" s="142" t="str">
        <f t="shared" si="12"/>
        <v>(土)</v>
      </c>
      <c r="C226" s="112">
        <f t="shared" si="11"/>
        <v>765889</v>
      </c>
      <c r="D226" s="112">
        <v>269750</v>
      </c>
      <c r="E226" s="112">
        <v>84788</v>
      </c>
      <c r="F226" s="112">
        <v>0</v>
      </c>
      <c r="G226" s="112">
        <v>257401</v>
      </c>
      <c r="H226" s="112">
        <v>153950</v>
      </c>
      <c r="I226" s="112">
        <v>0</v>
      </c>
      <c r="J226" s="124">
        <v>8715</v>
      </c>
      <c r="K226" s="124">
        <v>857</v>
      </c>
      <c r="L226" s="124">
        <v>0</v>
      </c>
      <c r="M226" s="124">
        <v>44746</v>
      </c>
      <c r="N226" s="124">
        <v>2798</v>
      </c>
      <c r="O226" s="124">
        <v>0</v>
      </c>
      <c r="P226" s="124">
        <v>0</v>
      </c>
      <c r="Q226" s="124">
        <v>0</v>
      </c>
    </row>
    <row r="227" spans="1:17">
      <c r="A227" s="138">
        <v>44421</v>
      </c>
      <c r="B227" s="142" t="str">
        <f t="shared" si="12"/>
        <v>(金)</v>
      </c>
      <c r="C227" s="112">
        <f t="shared" si="11"/>
        <v>675216</v>
      </c>
      <c r="D227" s="112">
        <v>267697</v>
      </c>
      <c r="E227" s="112">
        <v>78102</v>
      </c>
      <c r="F227" s="112">
        <v>0</v>
      </c>
      <c r="G227" s="112">
        <v>139035</v>
      </c>
      <c r="H227" s="112">
        <v>190382</v>
      </c>
      <c r="I227" s="112">
        <v>0</v>
      </c>
      <c r="J227" s="124">
        <v>14499</v>
      </c>
      <c r="K227" s="124">
        <v>669</v>
      </c>
      <c r="L227" s="124">
        <v>0</v>
      </c>
      <c r="M227" s="124">
        <v>23754</v>
      </c>
      <c r="N227" s="124">
        <v>4021</v>
      </c>
      <c r="O227" s="124">
        <v>0</v>
      </c>
      <c r="P227" s="124">
        <v>0</v>
      </c>
      <c r="Q227" s="124">
        <v>0</v>
      </c>
    </row>
    <row r="228" spans="1:17">
      <c r="A228" s="138">
        <v>44420</v>
      </c>
      <c r="B228" s="142" t="str">
        <f t="shared" si="12"/>
        <v>(木)</v>
      </c>
      <c r="C228" s="112">
        <f t="shared" si="11"/>
        <v>928968</v>
      </c>
      <c r="D228" s="112">
        <v>403895</v>
      </c>
      <c r="E228" s="112">
        <v>88144</v>
      </c>
      <c r="F228" s="112">
        <v>0</v>
      </c>
      <c r="G228" s="112">
        <v>230563</v>
      </c>
      <c r="H228" s="112">
        <v>206366</v>
      </c>
      <c r="I228" s="112">
        <v>0</v>
      </c>
      <c r="J228" s="124">
        <v>24898</v>
      </c>
      <c r="K228" s="124">
        <v>840</v>
      </c>
      <c r="L228" s="124">
        <v>0</v>
      </c>
      <c r="M228" s="124">
        <v>50284</v>
      </c>
      <c r="N228" s="124">
        <v>3918</v>
      </c>
      <c r="O228" s="124">
        <v>0</v>
      </c>
      <c r="P228" s="124">
        <v>0</v>
      </c>
      <c r="Q228" s="124">
        <v>0</v>
      </c>
    </row>
    <row r="229" spans="1:17">
      <c r="A229" s="138">
        <v>44419</v>
      </c>
      <c r="B229" s="142" t="str">
        <f t="shared" si="12"/>
        <v>(水)</v>
      </c>
      <c r="C229" s="112">
        <f t="shared" si="11"/>
        <v>1240107</v>
      </c>
      <c r="D229" s="112">
        <v>409100</v>
      </c>
      <c r="E229" s="112">
        <v>89897</v>
      </c>
      <c r="F229" s="112">
        <v>0</v>
      </c>
      <c r="G229" s="112">
        <v>508486</v>
      </c>
      <c r="H229" s="112">
        <v>232624</v>
      </c>
      <c r="I229" s="112">
        <v>0</v>
      </c>
      <c r="J229" s="124">
        <v>27763</v>
      </c>
      <c r="K229" s="124">
        <v>782</v>
      </c>
      <c r="L229" s="124">
        <v>0</v>
      </c>
      <c r="M229" s="124">
        <v>141947</v>
      </c>
      <c r="N229" s="124">
        <v>2995</v>
      </c>
      <c r="O229" s="124">
        <v>0</v>
      </c>
      <c r="P229" s="124">
        <v>0</v>
      </c>
      <c r="Q229" s="124">
        <v>0</v>
      </c>
    </row>
    <row r="230" spans="1:17">
      <c r="A230" s="138">
        <v>44418</v>
      </c>
      <c r="B230" s="142" t="str">
        <f t="shared" si="12"/>
        <v>(火)</v>
      </c>
      <c r="C230" s="112">
        <f t="shared" si="11"/>
        <v>1324559</v>
      </c>
      <c r="D230" s="112">
        <v>397962</v>
      </c>
      <c r="E230" s="112">
        <v>90996</v>
      </c>
      <c r="F230" s="112">
        <v>0</v>
      </c>
      <c r="G230" s="112">
        <v>585751</v>
      </c>
      <c r="H230" s="112">
        <v>249850</v>
      </c>
      <c r="I230" s="112">
        <v>0</v>
      </c>
      <c r="J230" s="124">
        <v>31832</v>
      </c>
      <c r="K230" s="124">
        <v>782</v>
      </c>
      <c r="L230" s="124">
        <v>0</v>
      </c>
      <c r="M230" s="124">
        <v>180259</v>
      </c>
      <c r="N230" s="124">
        <v>3510</v>
      </c>
      <c r="O230" s="124">
        <v>0</v>
      </c>
      <c r="P230" s="124">
        <v>0</v>
      </c>
      <c r="Q230" s="124">
        <v>0</v>
      </c>
    </row>
    <row r="231" spans="1:17">
      <c r="A231" s="138">
        <v>44417</v>
      </c>
      <c r="B231" s="142" t="str">
        <f t="shared" si="12"/>
        <v>(月)</v>
      </c>
      <c r="C231" s="112">
        <f t="shared" si="11"/>
        <v>388922</v>
      </c>
      <c r="D231" s="112">
        <v>103655</v>
      </c>
      <c r="E231" s="112">
        <v>65458</v>
      </c>
      <c r="F231" s="112">
        <v>0</v>
      </c>
      <c r="G231" s="112">
        <v>103426</v>
      </c>
      <c r="H231" s="112">
        <v>116383</v>
      </c>
      <c r="I231" s="112">
        <v>0</v>
      </c>
      <c r="J231" s="124">
        <v>3533</v>
      </c>
      <c r="K231" s="124">
        <v>692</v>
      </c>
      <c r="L231" s="124">
        <v>0</v>
      </c>
      <c r="M231" s="124">
        <v>21617</v>
      </c>
      <c r="N231" s="124">
        <v>2283</v>
      </c>
      <c r="O231" s="124">
        <v>0</v>
      </c>
      <c r="P231" s="124">
        <v>0</v>
      </c>
      <c r="Q231" s="124">
        <v>0</v>
      </c>
    </row>
    <row r="232" spans="1:17">
      <c r="A232" s="138">
        <v>44416</v>
      </c>
      <c r="B232" s="142" t="str">
        <f t="shared" si="12"/>
        <v>(日)</v>
      </c>
      <c r="C232" s="112">
        <f t="shared" si="11"/>
        <v>1246107</v>
      </c>
      <c r="D232" s="112">
        <v>498023</v>
      </c>
      <c r="E232" s="112">
        <v>112278</v>
      </c>
      <c r="F232" s="112">
        <v>0</v>
      </c>
      <c r="G232" s="112">
        <v>447688</v>
      </c>
      <c r="H232" s="112">
        <v>188118</v>
      </c>
      <c r="I232" s="112">
        <v>0</v>
      </c>
      <c r="J232" s="124">
        <v>17711</v>
      </c>
      <c r="K232" s="124">
        <v>1997</v>
      </c>
      <c r="L232" s="124">
        <v>0</v>
      </c>
      <c r="M232" s="124">
        <v>102398</v>
      </c>
      <c r="N232" s="124">
        <v>2841</v>
      </c>
      <c r="O232" s="124">
        <v>0</v>
      </c>
      <c r="P232" s="124">
        <v>0</v>
      </c>
      <c r="Q232" s="124">
        <v>0</v>
      </c>
    </row>
    <row r="233" spans="1:17">
      <c r="A233" s="138">
        <v>44415</v>
      </c>
      <c r="B233" s="142" t="str">
        <f t="shared" si="12"/>
        <v>(土)</v>
      </c>
      <c r="C233" s="112">
        <f t="shared" si="11"/>
        <v>1590719</v>
      </c>
      <c r="D233" s="112">
        <v>589561</v>
      </c>
      <c r="E233" s="112">
        <v>110243</v>
      </c>
      <c r="F233" s="112">
        <v>0</v>
      </c>
      <c r="G233" s="112">
        <v>641217</v>
      </c>
      <c r="H233" s="112">
        <v>249698</v>
      </c>
      <c r="I233" s="112">
        <v>0</v>
      </c>
      <c r="J233" s="124">
        <v>27884</v>
      </c>
      <c r="K233" s="124">
        <v>2045</v>
      </c>
      <c r="L233" s="124">
        <v>0</v>
      </c>
      <c r="M233" s="124">
        <v>166843</v>
      </c>
      <c r="N233" s="124">
        <v>3127</v>
      </c>
      <c r="O233" s="124">
        <v>0</v>
      </c>
      <c r="P233" s="124">
        <v>0</v>
      </c>
      <c r="Q233" s="124">
        <v>0</v>
      </c>
    </row>
    <row r="234" spans="1:17">
      <c r="A234" s="138">
        <v>44414</v>
      </c>
      <c r="B234" s="142" t="str">
        <f t="shared" si="12"/>
        <v>(金)</v>
      </c>
      <c r="C234" s="112">
        <f t="shared" si="11"/>
        <v>1528506</v>
      </c>
      <c r="D234" s="112">
        <v>474112</v>
      </c>
      <c r="E234" s="112">
        <v>109483</v>
      </c>
      <c r="F234" s="112">
        <v>0</v>
      </c>
      <c r="G234" s="112">
        <v>629279</v>
      </c>
      <c r="H234" s="112">
        <v>315632</v>
      </c>
      <c r="I234" s="112">
        <v>0</v>
      </c>
      <c r="J234" s="124">
        <v>36440</v>
      </c>
      <c r="K234" s="124">
        <v>795</v>
      </c>
      <c r="L234" s="124">
        <v>0</v>
      </c>
      <c r="M234" s="124">
        <v>219826</v>
      </c>
      <c r="N234" s="124">
        <v>3537</v>
      </c>
      <c r="O234" s="124">
        <v>0</v>
      </c>
      <c r="P234" s="124">
        <v>0</v>
      </c>
      <c r="Q234" s="124">
        <v>0</v>
      </c>
    </row>
    <row r="235" spans="1:17">
      <c r="A235" s="138">
        <v>44413</v>
      </c>
      <c r="B235" s="142" t="str">
        <f t="shared" si="12"/>
        <v>(木)</v>
      </c>
      <c r="C235" s="112">
        <f t="shared" si="11"/>
        <v>1450540</v>
      </c>
      <c r="D235" s="112">
        <v>446159</v>
      </c>
      <c r="E235" s="112">
        <v>117134</v>
      </c>
      <c r="F235" s="112">
        <v>0</v>
      </c>
      <c r="G235" s="112">
        <v>593329</v>
      </c>
      <c r="H235" s="112">
        <v>293918</v>
      </c>
      <c r="I235" s="112">
        <v>0</v>
      </c>
      <c r="J235" s="124">
        <v>37112</v>
      </c>
      <c r="K235" s="124">
        <v>1013</v>
      </c>
      <c r="L235" s="124">
        <v>0</v>
      </c>
      <c r="M235" s="124">
        <v>225368</v>
      </c>
      <c r="N235" s="124">
        <v>3700</v>
      </c>
      <c r="O235" s="124">
        <v>0</v>
      </c>
      <c r="P235" s="124">
        <v>0</v>
      </c>
      <c r="Q235" s="124">
        <v>0</v>
      </c>
    </row>
    <row r="236" spans="1:17">
      <c r="A236" s="138">
        <v>44412</v>
      </c>
      <c r="B236" s="142" t="str">
        <f t="shared" si="12"/>
        <v>(水)</v>
      </c>
      <c r="C236" s="112">
        <f t="shared" si="11"/>
        <v>1441165</v>
      </c>
      <c r="D236" s="112">
        <v>460802</v>
      </c>
      <c r="E236" s="112">
        <v>115033</v>
      </c>
      <c r="F236" s="112">
        <v>0</v>
      </c>
      <c r="G236" s="112">
        <v>604531</v>
      </c>
      <c r="H236" s="112">
        <v>260799</v>
      </c>
      <c r="I236" s="112">
        <v>0</v>
      </c>
      <c r="J236" s="124">
        <v>41093</v>
      </c>
      <c r="K236" s="124">
        <v>1030</v>
      </c>
      <c r="L236" s="124">
        <v>0</v>
      </c>
      <c r="M236" s="124">
        <v>244023</v>
      </c>
      <c r="N236" s="124">
        <v>3767</v>
      </c>
      <c r="O236" s="124">
        <v>0</v>
      </c>
      <c r="P236" s="124">
        <v>0</v>
      </c>
      <c r="Q236" s="124">
        <v>0</v>
      </c>
    </row>
    <row r="237" spans="1:17">
      <c r="A237" s="138">
        <v>44411</v>
      </c>
      <c r="B237" s="142" t="str">
        <f t="shared" si="12"/>
        <v>(火)</v>
      </c>
      <c r="C237" s="112">
        <f t="shared" si="11"/>
        <v>1457943</v>
      </c>
      <c r="D237" s="112">
        <v>465545</v>
      </c>
      <c r="E237" s="112">
        <v>122352</v>
      </c>
      <c r="F237" s="112">
        <v>0</v>
      </c>
      <c r="G237" s="112">
        <v>611077</v>
      </c>
      <c r="H237" s="112">
        <v>258969</v>
      </c>
      <c r="I237" s="112">
        <v>0</v>
      </c>
      <c r="J237" s="124">
        <v>50091</v>
      </c>
      <c r="K237" s="124">
        <v>1099</v>
      </c>
      <c r="L237" s="124">
        <v>0</v>
      </c>
      <c r="M237" s="124">
        <v>272897</v>
      </c>
      <c r="N237" s="124">
        <v>3515</v>
      </c>
      <c r="O237" s="124">
        <v>0</v>
      </c>
      <c r="P237" s="124">
        <v>0</v>
      </c>
      <c r="Q237" s="124">
        <v>0</v>
      </c>
    </row>
    <row r="238" spans="1:17">
      <c r="A238" s="138">
        <v>44410</v>
      </c>
      <c r="B238" s="142" t="str">
        <f t="shared" si="12"/>
        <v>(月)</v>
      </c>
      <c r="C238" s="112">
        <f t="shared" si="11"/>
        <v>1389500</v>
      </c>
      <c r="D238" s="112">
        <v>442999</v>
      </c>
      <c r="E238" s="112">
        <v>127226</v>
      </c>
      <c r="F238" s="112">
        <v>0</v>
      </c>
      <c r="G238" s="112">
        <v>574028</v>
      </c>
      <c r="H238" s="112">
        <v>245247</v>
      </c>
      <c r="I238" s="112">
        <v>0</v>
      </c>
      <c r="J238" s="124">
        <v>53066</v>
      </c>
      <c r="K238" s="124">
        <v>1080</v>
      </c>
      <c r="L238" s="124">
        <v>0</v>
      </c>
      <c r="M238" s="124">
        <v>263533</v>
      </c>
      <c r="N238" s="124">
        <v>3723</v>
      </c>
      <c r="O238" s="124">
        <v>0</v>
      </c>
      <c r="P238" s="124">
        <v>0</v>
      </c>
      <c r="Q238" s="124">
        <v>0</v>
      </c>
    </row>
    <row r="239" spans="1:17">
      <c r="A239" s="138">
        <v>44409</v>
      </c>
      <c r="B239" s="142" t="str">
        <f t="shared" si="12"/>
        <v>(日)</v>
      </c>
      <c r="C239" s="112">
        <f t="shared" si="11"/>
        <v>1261994</v>
      </c>
      <c r="D239" s="112">
        <v>437485</v>
      </c>
      <c r="E239" s="112">
        <v>123706</v>
      </c>
      <c r="F239" s="112">
        <v>0</v>
      </c>
      <c r="G239" s="112">
        <v>545322</v>
      </c>
      <c r="H239" s="112">
        <v>155481</v>
      </c>
      <c r="I239" s="112">
        <v>0</v>
      </c>
      <c r="J239" s="124">
        <v>27376</v>
      </c>
      <c r="K239" s="124">
        <v>2673</v>
      </c>
      <c r="L239" s="124">
        <v>0</v>
      </c>
      <c r="M239" s="124">
        <v>215355</v>
      </c>
      <c r="N239" s="124">
        <v>6257</v>
      </c>
      <c r="O239" s="124">
        <v>0</v>
      </c>
      <c r="P239" s="124">
        <v>0</v>
      </c>
      <c r="Q239" s="124">
        <v>0</v>
      </c>
    </row>
    <row r="240" spans="1:17">
      <c r="A240" s="138">
        <v>44408</v>
      </c>
      <c r="B240" s="142" t="str">
        <f t="shared" si="12"/>
        <v>(土)</v>
      </c>
      <c r="C240" s="112">
        <f t="shared" si="11"/>
        <v>1646295</v>
      </c>
      <c r="D240" s="112">
        <v>503862</v>
      </c>
      <c r="E240" s="112">
        <v>137632</v>
      </c>
      <c r="F240" s="112">
        <v>0</v>
      </c>
      <c r="G240" s="112">
        <v>805465</v>
      </c>
      <c r="H240" s="112">
        <v>199336</v>
      </c>
      <c r="I240" s="112">
        <v>0</v>
      </c>
      <c r="J240" s="124">
        <v>54913</v>
      </c>
      <c r="K240" s="124">
        <v>3410</v>
      </c>
      <c r="L240" s="124">
        <v>0</v>
      </c>
      <c r="M240" s="124">
        <v>407439</v>
      </c>
      <c r="N240" s="124">
        <v>12265</v>
      </c>
      <c r="O240" s="124">
        <v>0</v>
      </c>
      <c r="P240" s="124">
        <v>0</v>
      </c>
      <c r="Q240" s="124">
        <v>0</v>
      </c>
    </row>
    <row r="241" spans="1:17">
      <c r="A241" s="138">
        <v>44407</v>
      </c>
      <c r="B241" s="142" t="str">
        <f t="shared" si="12"/>
        <v>(金)</v>
      </c>
      <c r="C241" s="112">
        <f t="shared" si="11"/>
        <v>1641438</v>
      </c>
      <c r="D241" s="112">
        <v>463693</v>
      </c>
      <c r="E241" s="112">
        <v>171485</v>
      </c>
      <c r="F241" s="112">
        <v>0</v>
      </c>
      <c r="G241" s="112">
        <v>758616</v>
      </c>
      <c r="H241" s="112">
        <v>247644</v>
      </c>
      <c r="I241" s="112">
        <v>0</v>
      </c>
      <c r="J241" s="124">
        <v>75572</v>
      </c>
      <c r="K241" s="124">
        <v>1579</v>
      </c>
      <c r="L241" s="124">
        <v>0</v>
      </c>
      <c r="M241" s="124">
        <v>423807</v>
      </c>
      <c r="N241" s="124">
        <v>10297</v>
      </c>
      <c r="O241" s="124">
        <v>0</v>
      </c>
      <c r="P241" s="124">
        <v>0</v>
      </c>
      <c r="Q241" s="124">
        <v>0</v>
      </c>
    </row>
    <row r="242" spans="1:17">
      <c r="A242" s="138">
        <v>44406</v>
      </c>
      <c r="B242" s="142" t="str">
        <f t="shared" si="12"/>
        <v>(木)</v>
      </c>
      <c r="C242" s="112">
        <f t="shared" si="11"/>
        <v>1577346</v>
      </c>
      <c r="D242" s="112">
        <v>433694</v>
      </c>
      <c r="E242" s="112">
        <v>173049</v>
      </c>
      <c r="F242" s="112">
        <v>0</v>
      </c>
      <c r="G242" s="112">
        <v>759320</v>
      </c>
      <c r="H242" s="112">
        <v>211283</v>
      </c>
      <c r="I242" s="112">
        <v>0</v>
      </c>
      <c r="J242" s="124">
        <v>74212</v>
      </c>
      <c r="K242" s="124">
        <v>1594</v>
      </c>
      <c r="L242" s="124">
        <v>0</v>
      </c>
      <c r="M242" s="124">
        <v>471373</v>
      </c>
      <c r="N242" s="124">
        <v>10140</v>
      </c>
      <c r="O242" s="124">
        <v>0</v>
      </c>
      <c r="P242" s="124">
        <v>0</v>
      </c>
      <c r="Q242" s="124">
        <v>0</v>
      </c>
    </row>
    <row r="243" spans="1:17">
      <c r="A243" s="138">
        <v>44405</v>
      </c>
      <c r="B243" s="142" t="str">
        <f t="shared" si="12"/>
        <v>(水)</v>
      </c>
      <c r="C243" s="112">
        <f t="shared" si="11"/>
        <v>1585806</v>
      </c>
      <c r="D243" s="112">
        <v>434403</v>
      </c>
      <c r="E243" s="112">
        <v>167669</v>
      </c>
      <c r="F243" s="112">
        <v>0</v>
      </c>
      <c r="G243" s="112">
        <v>775793</v>
      </c>
      <c r="H243" s="112">
        <v>207941</v>
      </c>
      <c r="I243" s="112">
        <v>0</v>
      </c>
      <c r="J243" s="124">
        <v>80166</v>
      </c>
      <c r="K243" s="124">
        <v>1580</v>
      </c>
      <c r="L243" s="124">
        <v>0</v>
      </c>
      <c r="M243" s="124">
        <v>498592</v>
      </c>
      <c r="N243" s="124">
        <v>14141</v>
      </c>
      <c r="O243" s="124">
        <v>0</v>
      </c>
      <c r="P243" s="124">
        <v>0</v>
      </c>
      <c r="Q243" s="124">
        <v>0</v>
      </c>
    </row>
    <row r="244" spans="1:17">
      <c r="A244" s="138">
        <v>44404</v>
      </c>
      <c r="B244" s="142" t="str">
        <f t="shared" si="12"/>
        <v>(火)</v>
      </c>
      <c r="C244" s="112">
        <f t="shared" si="11"/>
        <v>1560021</v>
      </c>
      <c r="D244" s="112">
        <v>440179</v>
      </c>
      <c r="E244" s="112">
        <v>168909</v>
      </c>
      <c r="F244" s="112">
        <v>0</v>
      </c>
      <c r="G244" s="112">
        <v>761683</v>
      </c>
      <c r="H244" s="112">
        <v>189250</v>
      </c>
      <c r="I244" s="112">
        <v>0</v>
      </c>
      <c r="J244" s="124">
        <v>94244</v>
      </c>
      <c r="K244" s="124">
        <v>1603</v>
      </c>
      <c r="L244" s="124">
        <v>0</v>
      </c>
      <c r="M244" s="124">
        <v>502241</v>
      </c>
      <c r="N244" s="124">
        <v>13628</v>
      </c>
      <c r="O244" s="124">
        <v>0</v>
      </c>
      <c r="P244" s="124">
        <v>0</v>
      </c>
      <c r="Q244" s="124">
        <v>0</v>
      </c>
    </row>
    <row r="245" spans="1:17">
      <c r="A245" s="138">
        <v>44403</v>
      </c>
      <c r="B245" s="142" t="str">
        <f t="shared" si="12"/>
        <v>(月)</v>
      </c>
      <c r="C245" s="112">
        <f t="shared" si="11"/>
        <v>1485413</v>
      </c>
      <c r="D245" s="112">
        <v>370887</v>
      </c>
      <c r="E245" s="112">
        <v>188385</v>
      </c>
      <c r="F245" s="112">
        <v>0</v>
      </c>
      <c r="G245" s="112">
        <v>744350</v>
      </c>
      <c r="H245" s="112">
        <v>181791</v>
      </c>
      <c r="I245" s="112">
        <v>0</v>
      </c>
      <c r="J245" s="124">
        <v>81696</v>
      </c>
      <c r="K245" s="124">
        <v>1894</v>
      </c>
      <c r="L245" s="124">
        <v>0</v>
      </c>
      <c r="M245" s="124">
        <v>506070</v>
      </c>
      <c r="N245" s="124">
        <v>15781</v>
      </c>
      <c r="O245" s="124">
        <v>0</v>
      </c>
      <c r="P245" s="124">
        <v>0</v>
      </c>
      <c r="Q245" s="124">
        <v>0</v>
      </c>
    </row>
    <row r="246" spans="1:17">
      <c r="A246" s="138">
        <v>44402</v>
      </c>
      <c r="B246" s="142" t="str">
        <f t="shared" si="12"/>
        <v>(日)</v>
      </c>
      <c r="C246" s="112">
        <f t="shared" si="11"/>
        <v>1210021</v>
      </c>
      <c r="D246" s="112">
        <v>272776</v>
      </c>
      <c r="E246" s="112">
        <v>147585</v>
      </c>
      <c r="F246" s="112">
        <v>0</v>
      </c>
      <c r="G246" s="112">
        <v>692411</v>
      </c>
      <c r="H246" s="112">
        <v>97249</v>
      </c>
      <c r="I246" s="112">
        <v>0</v>
      </c>
      <c r="J246" s="124">
        <v>39757</v>
      </c>
      <c r="K246" s="124">
        <v>4597</v>
      </c>
      <c r="L246" s="124">
        <v>0</v>
      </c>
      <c r="M246" s="124">
        <v>470864</v>
      </c>
      <c r="N246" s="124">
        <v>17834</v>
      </c>
      <c r="O246" s="124">
        <v>0</v>
      </c>
      <c r="P246" s="124">
        <v>0</v>
      </c>
      <c r="Q246" s="124">
        <v>0</v>
      </c>
    </row>
    <row r="247" spans="1:17">
      <c r="A247" s="138">
        <v>44401</v>
      </c>
      <c r="B247" s="142" t="str">
        <f t="shared" si="12"/>
        <v>(土)</v>
      </c>
      <c r="C247" s="112">
        <f t="shared" si="11"/>
        <v>1318743</v>
      </c>
      <c r="D247" s="112">
        <v>304325</v>
      </c>
      <c r="E247" s="112">
        <v>161962</v>
      </c>
      <c r="F247" s="112">
        <v>0</v>
      </c>
      <c r="G247" s="112">
        <v>749368</v>
      </c>
      <c r="H247" s="112">
        <v>103088</v>
      </c>
      <c r="I247" s="112">
        <v>0</v>
      </c>
      <c r="J247" s="124">
        <v>51044</v>
      </c>
      <c r="K247" s="124">
        <v>4865</v>
      </c>
      <c r="L247" s="124">
        <v>0</v>
      </c>
      <c r="M247" s="124">
        <v>520070</v>
      </c>
      <c r="N247" s="124">
        <v>22969</v>
      </c>
      <c r="O247" s="124">
        <v>0</v>
      </c>
      <c r="P247" s="124">
        <v>0</v>
      </c>
      <c r="Q247" s="124">
        <v>0</v>
      </c>
    </row>
    <row r="248" spans="1:17">
      <c r="A248" s="138">
        <v>44400</v>
      </c>
      <c r="B248" s="142" t="str">
        <f t="shared" si="12"/>
        <v>(金)</v>
      </c>
      <c r="C248" s="112">
        <f t="shared" si="11"/>
        <v>527678</v>
      </c>
      <c r="D248" s="112">
        <v>128388</v>
      </c>
      <c r="E248" s="112">
        <v>124626</v>
      </c>
      <c r="F248" s="112">
        <v>0</v>
      </c>
      <c r="G248" s="112">
        <v>199656</v>
      </c>
      <c r="H248" s="112">
        <v>75008</v>
      </c>
      <c r="I248" s="112">
        <v>0</v>
      </c>
      <c r="J248" s="124">
        <v>16471</v>
      </c>
      <c r="K248" s="124">
        <v>2300</v>
      </c>
      <c r="L248" s="124">
        <v>0</v>
      </c>
      <c r="M248" s="124">
        <v>137308</v>
      </c>
      <c r="N248" s="124">
        <v>18619</v>
      </c>
      <c r="O248" s="124">
        <v>0</v>
      </c>
      <c r="P248" s="124">
        <v>0</v>
      </c>
      <c r="Q248" s="124">
        <v>0</v>
      </c>
    </row>
    <row r="249" spans="1:17">
      <c r="A249" s="138">
        <v>44399</v>
      </c>
      <c r="B249" s="142" t="str">
        <f t="shared" si="12"/>
        <v>(木)</v>
      </c>
      <c r="C249" s="112">
        <f t="shared" si="11"/>
        <v>670585</v>
      </c>
      <c r="D249" s="112">
        <v>188316</v>
      </c>
      <c r="E249" s="112">
        <v>135355</v>
      </c>
      <c r="F249" s="112">
        <v>0</v>
      </c>
      <c r="G249" s="112">
        <v>279858</v>
      </c>
      <c r="H249" s="112">
        <v>67056</v>
      </c>
      <c r="I249" s="112">
        <v>0</v>
      </c>
      <c r="J249" s="124">
        <v>30510</v>
      </c>
      <c r="K249" s="124">
        <v>3312</v>
      </c>
      <c r="L249" s="124">
        <v>0</v>
      </c>
      <c r="M249" s="124">
        <v>213443</v>
      </c>
      <c r="N249" s="124">
        <v>19838</v>
      </c>
      <c r="O249" s="124">
        <v>0</v>
      </c>
      <c r="P249" s="124">
        <v>0</v>
      </c>
      <c r="Q249" s="124">
        <v>0</v>
      </c>
    </row>
    <row r="250" spans="1:17">
      <c r="A250" s="138">
        <v>44398</v>
      </c>
      <c r="B250" s="142" t="str">
        <f t="shared" si="12"/>
        <v>(水)</v>
      </c>
      <c r="C250" s="112">
        <f t="shared" si="11"/>
        <v>1518124</v>
      </c>
      <c r="D250" s="112">
        <v>500205</v>
      </c>
      <c r="E250" s="112">
        <v>244115</v>
      </c>
      <c r="F250" s="112">
        <v>0</v>
      </c>
      <c r="G250" s="112">
        <v>663967</v>
      </c>
      <c r="H250" s="112">
        <v>109837</v>
      </c>
      <c r="I250" s="112">
        <v>0</v>
      </c>
      <c r="J250" s="124">
        <v>128008</v>
      </c>
      <c r="K250" s="124">
        <v>3034</v>
      </c>
      <c r="L250" s="124">
        <v>0</v>
      </c>
      <c r="M250" s="124">
        <v>516967</v>
      </c>
      <c r="N250" s="124">
        <v>21134</v>
      </c>
      <c r="O250" s="124">
        <v>0</v>
      </c>
      <c r="P250" s="124">
        <v>0</v>
      </c>
      <c r="Q250" s="124">
        <v>0</v>
      </c>
    </row>
    <row r="251" spans="1:17">
      <c r="A251" s="138">
        <v>44397</v>
      </c>
      <c r="B251" s="142" t="str">
        <f t="shared" si="12"/>
        <v>(火)</v>
      </c>
      <c r="C251" s="112">
        <f t="shared" si="11"/>
        <v>1502310</v>
      </c>
      <c r="D251" s="112">
        <v>537306</v>
      </c>
      <c r="E251" s="112">
        <v>239088</v>
      </c>
      <c r="F251" s="112">
        <v>0</v>
      </c>
      <c r="G251" s="112">
        <v>626601</v>
      </c>
      <c r="H251" s="112">
        <v>99315</v>
      </c>
      <c r="I251" s="112">
        <v>0</v>
      </c>
      <c r="J251" s="124">
        <v>154494</v>
      </c>
      <c r="K251" s="124">
        <v>2907</v>
      </c>
      <c r="L251" s="124">
        <v>0</v>
      </c>
      <c r="M251" s="124">
        <v>501513</v>
      </c>
      <c r="N251" s="124">
        <v>24696</v>
      </c>
      <c r="O251" s="124">
        <v>0</v>
      </c>
      <c r="P251" s="124">
        <v>0</v>
      </c>
      <c r="Q251" s="124">
        <v>0</v>
      </c>
    </row>
    <row r="252" spans="1:17">
      <c r="A252" s="138">
        <v>44396</v>
      </c>
      <c r="B252" s="142" t="str">
        <f t="shared" si="12"/>
        <v>(月)</v>
      </c>
      <c r="C252" s="112">
        <f t="shared" si="11"/>
        <v>1160876</v>
      </c>
      <c r="D252" s="112">
        <v>274898</v>
      </c>
      <c r="E252" s="112">
        <v>224848</v>
      </c>
      <c r="F252" s="112">
        <v>0</v>
      </c>
      <c r="G252" s="112">
        <v>575332</v>
      </c>
      <c r="H252" s="112">
        <v>85798</v>
      </c>
      <c r="I252" s="112">
        <v>0</v>
      </c>
      <c r="J252" s="124">
        <v>69354</v>
      </c>
      <c r="K252" s="124">
        <v>3394</v>
      </c>
      <c r="L252" s="124">
        <v>0</v>
      </c>
      <c r="M252" s="124">
        <v>465860</v>
      </c>
      <c r="N252" s="124">
        <v>24137</v>
      </c>
      <c r="O252" s="124">
        <v>0</v>
      </c>
      <c r="P252" s="124">
        <v>0</v>
      </c>
      <c r="Q252" s="124">
        <v>0</v>
      </c>
    </row>
    <row r="253" spans="1:17">
      <c r="A253" s="138">
        <v>44395</v>
      </c>
      <c r="B253" s="142" t="str">
        <f t="shared" si="12"/>
        <v>(日)</v>
      </c>
      <c r="C253" s="112">
        <f t="shared" si="11"/>
        <v>1334818</v>
      </c>
      <c r="D253" s="112">
        <v>463114</v>
      </c>
      <c r="E253" s="112">
        <v>153072</v>
      </c>
      <c r="F253" s="112">
        <v>0</v>
      </c>
      <c r="G253" s="112">
        <v>665909</v>
      </c>
      <c r="H253" s="112">
        <v>52723</v>
      </c>
      <c r="I253" s="112">
        <v>0</v>
      </c>
      <c r="J253" s="124">
        <v>98321</v>
      </c>
      <c r="K253" s="124">
        <v>3503</v>
      </c>
      <c r="L253" s="124">
        <v>0</v>
      </c>
      <c r="M253" s="124">
        <v>552349</v>
      </c>
      <c r="N253" s="124">
        <v>29824</v>
      </c>
      <c r="O253" s="124">
        <v>0</v>
      </c>
      <c r="P253" s="124">
        <v>0</v>
      </c>
      <c r="Q253" s="124">
        <v>0</v>
      </c>
    </row>
    <row r="254" spans="1:17">
      <c r="A254" s="138">
        <v>44394</v>
      </c>
      <c r="B254" s="142" t="str">
        <f t="shared" si="12"/>
        <v>(土)</v>
      </c>
      <c r="C254" s="112">
        <f t="shared" si="11"/>
        <v>1526063</v>
      </c>
      <c r="D254" s="112">
        <v>634507</v>
      </c>
      <c r="E254" s="112">
        <v>194789</v>
      </c>
      <c r="F254" s="112">
        <v>0</v>
      </c>
      <c r="G254" s="112">
        <v>649795</v>
      </c>
      <c r="H254" s="112">
        <v>46972</v>
      </c>
      <c r="I254" s="112">
        <v>0</v>
      </c>
      <c r="J254" s="124">
        <v>159611</v>
      </c>
      <c r="K254" s="124">
        <v>3199</v>
      </c>
      <c r="L254" s="124">
        <v>0</v>
      </c>
      <c r="M254" s="124">
        <v>540051</v>
      </c>
      <c r="N254" s="124">
        <v>30926</v>
      </c>
      <c r="O254" s="124">
        <v>0</v>
      </c>
      <c r="P254" s="124">
        <v>0</v>
      </c>
      <c r="Q254" s="124">
        <v>0</v>
      </c>
    </row>
    <row r="255" spans="1:17">
      <c r="A255" s="138">
        <v>44393</v>
      </c>
      <c r="B255" s="142" t="str">
        <f t="shared" si="12"/>
        <v>(金)</v>
      </c>
      <c r="C255" s="112">
        <f t="shared" si="11"/>
        <v>1527275</v>
      </c>
      <c r="D255" s="112">
        <v>622311</v>
      </c>
      <c r="E255" s="112">
        <v>249057</v>
      </c>
      <c r="F255" s="112">
        <v>0</v>
      </c>
      <c r="G255" s="112">
        <v>612508</v>
      </c>
      <c r="H255" s="112">
        <v>43399</v>
      </c>
      <c r="I255" s="112">
        <v>0</v>
      </c>
      <c r="J255" s="124">
        <v>209329</v>
      </c>
      <c r="K255" s="124">
        <v>2437</v>
      </c>
      <c r="L255" s="124">
        <v>0</v>
      </c>
      <c r="M255" s="124">
        <v>510608</v>
      </c>
      <c r="N255" s="124">
        <v>25643</v>
      </c>
      <c r="O255" s="124">
        <v>0</v>
      </c>
      <c r="P255" s="124">
        <v>0</v>
      </c>
      <c r="Q255" s="124">
        <v>0</v>
      </c>
    </row>
    <row r="256" spans="1:17">
      <c r="A256" s="138">
        <v>44392</v>
      </c>
      <c r="B256" s="142" t="str">
        <f t="shared" si="12"/>
        <v>(木)</v>
      </c>
      <c r="C256" s="112">
        <f t="shared" si="11"/>
        <v>1509952</v>
      </c>
      <c r="D256" s="112">
        <v>596648</v>
      </c>
      <c r="E256" s="112">
        <v>244318</v>
      </c>
      <c r="F256" s="112">
        <v>0</v>
      </c>
      <c r="G256" s="112">
        <v>625459</v>
      </c>
      <c r="H256" s="112">
        <v>43527</v>
      </c>
      <c r="I256" s="112">
        <v>0</v>
      </c>
      <c r="J256" s="124">
        <v>215040</v>
      </c>
      <c r="K256" s="124">
        <v>5537</v>
      </c>
      <c r="L256" s="124">
        <v>0</v>
      </c>
      <c r="M256" s="124">
        <v>544044</v>
      </c>
      <c r="N256" s="124">
        <v>29810</v>
      </c>
      <c r="O256" s="124">
        <v>0</v>
      </c>
      <c r="P256" s="124">
        <v>0</v>
      </c>
      <c r="Q256" s="124">
        <v>0</v>
      </c>
    </row>
    <row r="257" spans="1:17">
      <c r="A257" s="138">
        <v>44391</v>
      </c>
      <c r="B257" s="142" t="str">
        <f t="shared" si="12"/>
        <v>(水)</v>
      </c>
      <c r="C257" s="112">
        <f t="shared" si="11"/>
        <v>1544044</v>
      </c>
      <c r="D257" s="112">
        <v>611638</v>
      </c>
      <c r="E257" s="112">
        <v>248457</v>
      </c>
      <c r="F257" s="112">
        <v>0</v>
      </c>
      <c r="G257" s="112">
        <v>642452</v>
      </c>
      <c r="H257" s="112">
        <v>41497</v>
      </c>
      <c r="I257" s="112">
        <v>0</v>
      </c>
      <c r="J257" s="124">
        <v>237390</v>
      </c>
      <c r="K257" s="124">
        <v>2215</v>
      </c>
      <c r="L257" s="124">
        <v>0</v>
      </c>
      <c r="M257" s="124">
        <v>563764</v>
      </c>
      <c r="N257" s="124">
        <v>29492</v>
      </c>
      <c r="O257" s="124">
        <v>0</v>
      </c>
      <c r="P257" s="124">
        <v>0</v>
      </c>
      <c r="Q257" s="124">
        <v>0</v>
      </c>
    </row>
    <row r="258" spans="1:17">
      <c r="A258" s="138">
        <v>44390</v>
      </c>
      <c r="B258" s="142" t="str">
        <f t="shared" si="12"/>
        <v>(火)</v>
      </c>
      <c r="C258" s="112">
        <f t="shared" si="11"/>
        <v>1547485</v>
      </c>
      <c r="D258" s="112">
        <v>613448</v>
      </c>
      <c r="E258" s="112">
        <v>258978</v>
      </c>
      <c r="F258" s="112">
        <v>0</v>
      </c>
      <c r="G258" s="112">
        <v>635352</v>
      </c>
      <c r="H258" s="112">
        <v>39707</v>
      </c>
      <c r="I258" s="112">
        <v>0</v>
      </c>
      <c r="J258" s="124">
        <v>264779</v>
      </c>
      <c r="K258" s="124">
        <v>2593</v>
      </c>
      <c r="L258" s="124">
        <v>0</v>
      </c>
      <c r="M258" s="124">
        <v>563580</v>
      </c>
      <c r="N258" s="124">
        <v>29798</v>
      </c>
      <c r="O258" s="124">
        <v>0</v>
      </c>
      <c r="P258" s="124">
        <v>0</v>
      </c>
      <c r="Q258" s="124">
        <v>0</v>
      </c>
    </row>
    <row r="259" spans="1:17">
      <c r="A259" s="138">
        <v>44389</v>
      </c>
      <c r="B259" s="142" t="str">
        <f t="shared" si="12"/>
        <v>(月)</v>
      </c>
      <c r="C259" s="112">
        <f t="shared" si="11"/>
        <v>1455518</v>
      </c>
      <c r="D259" s="112">
        <v>576178</v>
      </c>
      <c r="E259" s="112">
        <v>226603</v>
      </c>
      <c r="F259" s="112">
        <v>0</v>
      </c>
      <c r="G259" s="112">
        <v>614390</v>
      </c>
      <c r="H259" s="112">
        <v>38347</v>
      </c>
      <c r="I259" s="112">
        <v>0</v>
      </c>
      <c r="J259" s="124">
        <v>258882</v>
      </c>
      <c r="K259" s="124">
        <v>2143</v>
      </c>
      <c r="L259" s="124">
        <v>0</v>
      </c>
      <c r="M259" s="124">
        <v>553637</v>
      </c>
      <c r="N259" s="124">
        <v>29993</v>
      </c>
      <c r="O259" s="124">
        <v>0</v>
      </c>
      <c r="P259" s="124">
        <v>0</v>
      </c>
      <c r="Q259" s="124">
        <v>0</v>
      </c>
    </row>
    <row r="260" spans="1:17">
      <c r="A260" s="138">
        <v>44388</v>
      </c>
      <c r="B260" s="142" t="str">
        <f t="shared" si="12"/>
        <v>(日)</v>
      </c>
      <c r="C260" s="112">
        <f t="shared" si="11"/>
        <v>1438350</v>
      </c>
      <c r="D260" s="112">
        <v>569756</v>
      </c>
      <c r="E260" s="112">
        <v>197157</v>
      </c>
      <c r="F260" s="112">
        <v>0</v>
      </c>
      <c r="G260" s="112">
        <v>632073</v>
      </c>
      <c r="H260" s="112">
        <v>39364</v>
      </c>
      <c r="I260" s="112">
        <v>0</v>
      </c>
      <c r="J260" s="124">
        <v>217039</v>
      </c>
      <c r="K260" s="124">
        <v>3656</v>
      </c>
      <c r="L260" s="124">
        <v>0</v>
      </c>
      <c r="M260" s="124">
        <v>570531</v>
      </c>
      <c r="N260" s="124">
        <v>31694</v>
      </c>
      <c r="O260" s="124">
        <v>0</v>
      </c>
      <c r="P260" s="124">
        <v>0</v>
      </c>
      <c r="Q260" s="124">
        <v>0</v>
      </c>
    </row>
    <row r="261" spans="1:17">
      <c r="A261" s="138">
        <v>44387</v>
      </c>
      <c r="B261" s="142" t="str">
        <f t="shared" si="12"/>
        <v>(土)</v>
      </c>
      <c r="C261" s="112">
        <f t="shared" ref="C261:C324" si="13">SUM(D261:I261)</f>
        <v>1703851</v>
      </c>
      <c r="D261" s="112">
        <v>778551</v>
      </c>
      <c r="E261" s="112">
        <v>262887</v>
      </c>
      <c r="F261" s="112">
        <v>0</v>
      </c>
      <c r="G261" s="112">
        <v>623315</v>
      </c>
      <c r="H261" s="112">
        <v>39098</v>
      </c>
      <c r="I261" s="112">
        <v>0</v>
      </c>
      <c r="J261" s="124">
        <v>379377</v>
      </c>
      <c r="K261" s="124">
        <v>4045</v>
      </c>
      <c r="L261" s="124">
        <v>0</v>
      </c>
      <c r="M261" s="124">
        <v>565240</v>
      </c>
      <c r="N261" s="124">
        <v>31650</v>
      </c>
      <c r="O261" s="124">
        <v>0</v>
      </c>
      <c r="P261" s="124">
        <v>0</v>
      </c>
      <c r="Q261" s="124">
        <v>0</v>
      </c>
    </row>
    <row r="262" spans="1:17">
      <c r="A262" s="138">
        <v>44386</v>
      </c>
      <c r="B262" s="142" t="str">
        <f t="shared" si="12"/>
        <v>(金)</v>
      </c>
      <c r="C262" s="112">
        <f t="shared" si="13"/>
        <v>1676284</v>
      </c>
      <c r="D262" s="112">
        <v>729843</v>
      </c>
      <c r="E262" s="112">
        <v>307582</v>
      </c>
      <c r="F262" s="112">
        <v>0</v>
      </c>
      <c r="G262" s="112">
        <v>602765</v>
      </c>
      <c r="H262" s="112">
        <v>36094</v>
      </c>
      <c r="I262" s="112">
        <v>0</v>
      </c>
      <c r="J262" s="124">
        <v>396613</v>
      </c>
      <c r="K262" s="124">
        <v>3669</v>
      </c>
      <c r="L262" s="124">
        <v>0</v>
      </c>
      <c r="M262" s="124">
        <v>544939</v>
      </c>
      <c r="N262" s="124">
        <v>27962</v>
      </c>
      <c r="O262" s="124">
        <v>0</v>
      </c>
      <c r="P262" s="124">
        <v>0</v>
      </c>
      <c r="Q262" s="124">
        <v>0</v>
      </c>
    </row>
    <row r="263" spans="1:17">
      <c r="A263" s="138">
        <v>44385</v>
      </c>
      <c r="B263" s="142" t="str">
        <f t="shared" ref="B263:B326" si="14">"(" &amp; TEXT(A263,"aaa") &amp; ")"</f>
        <v>(木)</v>
      </c>
      <c r="C263" s="112">
        <f t="shared" si="13"/>
        <v>1661731</v>
      </c>
      <c r="D263" s="112">
        <v>728936</v>
      </c>
      <c r="E263" s="112">
        <v>296981</v>
      </c>
      <c r="F263" s="112">
        <v>0</v>
      </c>
      <c r="G263" s="112">
        <v>603070</v>
      </c>
      <c r="H263" s="112">
        <v>32744</v>
      </c>
      <c r="I263" s="112">
        <v>0</v>
      </c>
      <c r="J263" s="124">
        <v>439748</v>
      </c>
      <c r="K263" s="124">
        <v>3677</v>
      </c>
      <c r="L263" s="124">
        <v>0</v>
      </c>
      <c r="M263" s="124">
        <v>555579</v>
      </c>
      <c r="N263" s="124">
        <v>27474</v>
      </c>
      <c r="O263" s="124">
        <v>0</v>
      </c>
      <c r="P263" s="124">
        <v>0</v>
      </c>
      <c r="Q263" s="124">
        <v>0</v>
      </c>
    </row>
    <row r="264" spans="1:17">
      <c r="A264" s="138">
        <v>44384</v>
      </c>
      <c r="B264" s="142" t="str">
        <f t="shared" si="14"/>
        <v>(水)</v>
      </c>
      <c r="C264" s="112">
        <f t="shared" si="13"/>
        <v>1662665</v>
      </c>
      <c r="D264" s="112">
        <v>755929</v>
      </c>
      <c r="E264" s="112">
        <v>268545</v>
      </c>
      <c r="F264" s="112">
        <v>0</v>
      </c>
      <c r="G264" s="112">
        <v>607069</v>
      </c>
      <c r="H264" s="112">
        <v>31122</v>
      </c>
      <c r="I264" s="112">
        <v>0</v>
      </c>
      <c r="J264" s="124">
        <v>475859</v>
      </c>
      <c r="K264" s="124">
        <v>3838</v>
      </c>
      <c r="L264" s="124">
        <v>0</v>
      </c>
      <c r="M264" s="124">
        <v>559913</v>
      </c>
      <c r="N264" s="124">
        <v>26289</v>
      </c>
      <c r="O264" s="124">
        <v>0</v>
      </c>
      <c r="P264" s="124">
        <v>0</v>
      </c>
      <c r="Q264" s="124">
        <v>0</v>
      </c>
    </row>
    <row r="265" spans="1:17">
      <c r="A265" s="138">
        <v>44383</v>
      </c>
      <c r="B265" s="142" t="str">
        <f t="shared" si="14"/>
        <v>(火)</v>
      </c>
      <c r="C265" s="112">
        <f t="shared" si="13"/>
        <v>1654132</v>
      </c>
      <c r="D265" s="112">
        <v>727169</v>
      </c>
      <c r="E265" s="112">
        <v>269276</v>
      </c>
      <c r="F265" s="112">
        <v>0</v>
      </c>
      <c r="G265" s="112">
        <v>625202</v>
      </c>
      <c r="H265" s="112">
        <v>32485</v>
      </c>
      <c r="I265" s="112">
        <v>0</v>
      </c>
      <c r="J265" s="124">
        <v>468759</v>
      </c>
      <c r="K265" s="124">
        <v>3586</v>
      </c>
      <c r="L265" s="124">
        <v>0</v>
      </c>
      <c r="M265" s="124">
        <v>582335</v>
      </c>
      <c r="N265" s="124">
        <v>28194</v>
      </c>
      <c r="O265" s="124">
        <v>0</v>
      </c>
      <c r="P265" s="124">
        <v>0</v>
      </c>
      <c r="Q265" s="124">
        <v>0</v>
      </c>
    </row>
    <row r="266" spans="1:17">
      <c r="A266" s="138">
        <v>44382</v>
      </c>
      <c r="B266" s="142" t="str">
        <f t="shared" si="14"/>
        <v>(月)</v>
      </c>
      <c r="C266" s="112">
        <f t="shared" si="13"/>
        <v>1550672</v>
      </c>
      <c r="D266" s="112">
        <v>686644</v>
      </c>
      <c r="E266" s="112">
        <v>254507</v>
      </c>
      <c r="F266" s="112">
        <v>0</v>
      </c>
      <c r="G266" s="112">
        <v>580526</v>
      </c>
      <c r="H266" s="112">
        <v>28995</v>
      </c>
      <c r="I266" s="112">
        <v>0</v>
      </c>
      <c r="J266" s="124">
        <v>458246</v>
      </c>
      <c r="K266" s="124">
        <v>3729</v>
      </c>
      <c r="L266" s="124">
        <v>0</v>
      </c>
      <c r="M266" s="124">
        <v>543371</v>
      </c>
      <c r="N266" s="124">
        <v>27853</v>
      </c>
      <c r="O266" s="124">
        <v>0</v>
      </c>
      <c r="P266" s="124">
        <v>0</v>
      </c>
      <c r="Q266" s="124">
        <v>0</v>
      </c>
    </row>
    <row r="267" spans="1:17">
      <c r="A267" s="138">
        <v>44381</v>
      </c>
      <c r="B267" s="142" t="str">
        <f t="shared" si="14"/>
        <v>(日)</v>
      </c>
      <c r="C267" s="112">
        <f t="shared" si="13"/>
        <v>1410165</v>
      </c>
      <c r="D267" s="112">
        <v>687780</v>
      </c>
      <c r="E267" s="112">
        <v>154520</v>
      </c>
      <c r="F267" s="112">
        <v>0</v>
      </c>
      <c r="G267" s="112">
        <v>545455</v>
      </c>
      <c r="H267" s="112">
        <v>22410</v>
      </c>
      <c r="I267" s="112">
        <v>0</v>
      </c>
      <c r="J267" s="124">
        <v>460067</v>
      </c>
      <c r="K267" s="124">
        <v>5467</v>
      </c>
      <c r="L267" s="124">
        <v>0</v>
      </c>
      <c r="M267" s="124">
        <v>517875</v>
      </c>
      <c r="N267" s="124">
        <v>21932</v>
      </c>
      <c r="O267" s="124">
        <v>0</v>
      </c>
      <c r="P267" s="124">
        <v>0</v>
      </c>
      <c r="Q267" s="124">
        <v>0</v>
      </c>
    </row>
    <row r="268" spans="1:17">
      <c r="A268" s="138">
        <v>44380</v>
      </c>
      <c r="B268" s="142" t="str">
        <f t="shared" si="14"/>
        <v>(土)</v>
      </c>
      <c r="C268" s="112">
        <f t="shared" si="13"/>
        <v>1525720</v>
      </c>
      <c r="D268" s="112">
        <v>691101</v>
      </c>
      <c r="E268" s="112">
        <v>200057</v>
      </c>
      <c r="F268" s="112">
        <v>0</v>
      </c>
      <c r="G268" s="112">
        <v>614861</v>
      </c>
      <c r="H268" s="112">
        <v>19701</v>
      </c>
      <c r="I268" s="112">
        <v>0</v>
      </c>
      <c r="J268" s="124">
        <v>468336</v>
      </c>
      <c r="K268" s="124">
        <v>10813</v>
      </c>
      <c r="L268" s="124">
        <v>0</v>
      </c>
      <c r="M268" s="124">
        <v>580909</v>
      </c>
      <c r="N268" s="124">
        <v>19310</v>
      </c>
      <c r="O268" s="124">
        <v>0</v>
      </c>
      <c r="P268" s="124">
        <v>0</v>
      </c>
      <c r="Q268" s="124">
        <v>0</v>
      </c>
    </row>
    <row r="269" spans="1:17">
      <c r="A269" s="138">
        <v>44379</v>
      </c>
      <c r="B269" s="142" t="str">
        <f t="shared" si="14"/>
        <v>(金)</v>
      </c>
      <c r="C269" s="112">
        <f t="shared" si="13"/>
        <v>1290749</v>
      </c>
      <c r="D269" s="112">
        <v>358695</v>
      </c>
      <c r="E269" s="112">
        <v>240142</v>
      </c>
      <c r="F269" s="112">
        <v>0</v>
      </c>
      <c r="G269" s="112">
        <v>672476</v>
      </c>
      <c r="H269" s="112">
        <v>19436</v>
      </c>
      <c r="I269" s="112">
        <v>0</v>
      </c>
      <c r="J269" s="124">
        <v>241463</v>
      </c>
      <c r="K269" s="124">
        <v>8359</v>
      </c>
      <c r="L269" s="124">
        <v>0</v>
      </c>
      <c r="M269" s="124">
        <v>628491</v>
      </c>
      <c r="N269" s="124">
        <v>18995</v>
      </c>
      <c r="O269" s="124">
        <v>0</v>
      </c>
      <c r="P269" s="124">
        <v>0</v>
      </c>
      <c r="Q269" s="124">
        <v>0</v>
      </c>
    </row>
    <row r="270" spans="1:17">
      <c r="A270" s="138">
        <v>44378</v>
      </c>
      <c r="B270" s="142" t="str">
        <f t="shared" si="14"/>
        <v>(木)</v>
      </c>
      <c r="C270" s="112">
        <f t="shared" si="13"/>
        <v>1316808</v>
      </c>
      <c r="D270" s="112">
        <v>419240</v>
      </c>
      <c r="E270" s="112">
        <v>218331</v>
      </c>
      <c r="F270" s="112">
        <v>0</v>
      </c>
      <c r="G270" s="112">
        <v>659776</v>
      </c>
      <c r="H270" s="112">
        <v>19461</v>
      </c>
      <c r="I270" s="112">
        <v>0</v>
      </c>
      <c r="J270" s="124">
        <v>312332</v>
      </c>
      <c r="K270" s="124">
        <v>8469</v>
      </c>
      <c r="L270" s="124">
        <v>0</v>
      </c>
      <c r="M270" s="124">
        <v>620626</v>
      </c>
      <c r="N270" s="124">
        <v>19029</v>
      </c>
      <c r="O270" s="124">
        <v>0</v>
      </c>
      <c r="P270" s="124">
        <v>0</v>
      </c>
      <c r="Q270" s="124">
        <v>0</v>
      </c>
    </row>
    <row r="271" spans="1:17">
      <c r="A271" s="138">
        <v>44377</v>
      </c>
      <c r="B271" s="142" t="str">
        <f t="shared" si="14"/>
        <v>(水)</v>
      </c>
      <c r="C271" s="112">
        <f t="shared" si="13"/>
        <v>1541277</v>
      </c>
      <c r="D271" s="112">
        <v>629128</v>
      </c>
      <c r="E271" s="112">
        <v>202948</v>
      </c>
      <c r="F271" s="112">
        <v>0</v>
      </c>
      <c r="G271" s="112">
        <v>690324</v>
      </c>
      <c r="H271" s="112">
        <v>18877</v>
      </c>
      <c r="I271" s="112">
        <v>0</v>
      </c>
      <c r="J271" s="124">
        <v>490449</v>
      </c>
      <c r="K271" s="124">
        <v>12561</v>
      </c>
      <c r="L271" s="124">
        <v>0</v>
      </c>
      <c r="M271" s="124">
        <v>647672</v>
      </c>
      <c r="N271" s="124">
        <v>18562</v>
      </c>
      <c r="O271" s="124">
        <v>0</v>
      </c>
      <c r="P271" s="124">
        <v>0</v>
      </c>
      <c r="Q271" s="124">
        <v>0</v>
      </c>
    </row>
    <row r="272" spans="1:17">
      <c r="A272" s="138">
        <v>44376</v>
      </c>
      <c r="B272" s="142" t="str">
        <f t="shared" si="14"/>
        <v>(火)</v>
      </c>
      <c r="C272" s="112">
        <f t="shared" si="13"/>
        <v>1501741</v>
      </c>
      <c r="D272" s="112">
        <v>610761</v>
      </c>
      <c r="E272" s="112">
        <v>178554</v>
      </c>
      <c r="F272" s="112">
        <v>0</v>
      </c>
      <c r="G272" s="112">
        <v>693636</v>
      </c>
      <c r="H272" s="112">
        <v>18790</v>
      </c>
      <c r="I272" s="112">
        <v>0</v>
      </c>
      <c r="J272" s="124">
        <v>483406</v>
      </c>
      <c r="K272" s="124">
        <v>11596</v>
      </c>
      <c r="L272" s="124">
        <v>0</v>
      </c>
      <c r="M272" s="124">
        <v>654350</v>
      </c>
      <c r="N272" s="124">
        <v>18400</v>
      </c>
      <c r="O272" s="124">
        <v>0</v>
      </c>
      <c r="P272" s="124">
        <v>0</v>
      </c>
      <c r="Q272" s="124">
        <v>0</v>
      </c>
    </row>
    <row r="273" spans="1:17">
      <c r="A273" s="138">
        <v>44375</v>
      </c>
      <c r="B273" s="142" t="str">
        <f t="shared" si="14"/>
        <v>(月)</v>
      </c>
      <c r="C273" s="112">
        <f t="shared" si="13"/>
        <v>1382928</v>
      </c>
      <c r="D273" s="112">
        <v>570114</v>
      </c>
      <c r="E273" s="112">
        <v>163541</v>
      </c>
      <c r="F273" s="112">
        <v>0</v>
      </c>
      <c r="G273" s="112">
        <v>630964</v>
      </c>
      <c r="H273" s="112">
        <v>18309</v>
      </c>
      <c r="I273" s="112">
        <v>0</v>
      </c>
      <c r="J273" s="124">
        <v>458567</v>
      </c>
      <c r="K273" s="124">
        <v>13380</v>
      </c>
      <c r="L273" s="124">
        <v>0</v>
      </c>
      <c r="M273" s="124">
        <v>598228</v>
      </c>
      <c r="N273" s="124">
        <v>17900</v>
      </c>
      <c r="O273" s="124">
        <v>0</v>
      </c>
      <c r="P273" s="124">
        <v>0</v>
      </c>
      <c r="Q273" s="124">
        <v>0</v>
      </c>
    </row>
    <row r="274" spans="1:17">
      <c r="A274" s="138">
        <v>44374</v>
      </c>
      <c r="B274" s="142" t="str">
        <f t="shared" si="14"/>
        <v>(日)</v>
      </c>
      <c r="C274" s="112">
        <f t="shared" si="13"/>
        <v>1334945</v>
      </c>
      <c r="D274" s="112">
        <v>679033</v>
      </c>
      <c r="E274" s="112">
        <v>107437</v>
      </c>
      <c r="F274" s="112">
        <v>0</v>
      </c>
      <c r="G274" s="112">
        <v>543830</v>
      </c>
      <c r="H274" s="112">
        <v>4645</v>
      </c>
      <c r="I274" s="112">
        <v>0</v>
      </c>
      <c r="J274" s="124">
        <v>554350</v>
      </c>
      <c r="K274" s="124">
        <v>16429</v>
      </c>
      <c r="L274" s="124">
        <v>0</v>
      </c>
      <c r="M274" s="124">
        <v>522364</v>
      </c>
      <c r="N274" s="124">
        <v>4580</v>
      </c>
      <c r="O274" s="124">
        <v>0</v>
      </c>
      <c r="P274" s="124">
        <v>0</v>
      </c>
      <c r="Q274" s="124">
        <v>0</v>
      </c>
    </row>
    <row r="275" spans="1:17">
      <c r="A275" s="138">
        <v>44373</v>
      </c>
      <c r="B275" s="142" t="str">
        <f t="shared" si="14"/>
        <v>(土)</v>
      </c>
      <c r="C275" s="112">
        <f t="shared" si="13"/>
        <v>1354757</v>
      </c>
      <c r="D275" s="112">
        <v>647886</v>
      </c>
      <c r="E275" s="112">
        <v>111504</v>
      </c>
      <c r="F275" s="112">
        <v>0</v>
      </c>
      <c r="G275" s="112">
        <v>591509</v>
      </c>
      <c r="H275" s="112">
        <v>3858</v>
      </c>
      <c r="I275" s="112">
        <v>0</v>
      </c>
      <c r="J275" s="124">
        <v>528193</v>
      </c>
      <c r="K275" s="124">
        <v>20372</v>
      </c>
      <c r="L275" s="124">
        <v>0</v>
      </c>
      <c r="M275" s="124">
        <v>564885</v>
      </c>
      <c r="N275" s="124">
        <v>3718</v>
      </c>
      <c r="O275" s="124">
        <v>0</v>
      </c>
      <c r="P275" s="124">
        <v>0</v>
      </c>
      <c r="Q275" s="124">
        <v>0</v>
      </c>
    </row>
    <row r="276" spans="1:17">
      <c r="A276" s="138">
        <v>44372</v>
      </c>
      <c r="B276" s="142" t="str">
        <f t="shared" si="14"/>
        <v>(金)</v>
      </c>
      <c r="C276" s="112">
        <f t="shared" si="13"/>
        <v>1356858</v>
      </c>
      <c r="D276" s="112">
        <v>600206</v>
      </c>
      <c r="E276" s="112">
        <v>120017</v>
      </c>
      <c r="F276" s="112">
        <v>0</v>
      </c>
      <c r="G276" s="112">
        <v>632874</v>
      </c>
      <c r="H276" s="112">
        <v>3761</v>
      </c>
      <c r="I276" s="112">
        <v>0</v>
      </c>
      <c r="J276" s="124">
        <v>495314</v>
      </c>
      <c r="K276" s="124">
        <v>15212</v>
      </c>
      <c r="L276" s="124">
        <v>0</v>
      </c>
      <c r="M276" s="124">
        <v>594287</v>
      </c>
      <c r="N276" s="124">
        <v>3637</v>
      </c>
      <c r="O276" s="124">
        <v>0</v>
      </c>
      <c r="P276" s="124">
        <v>0</v>
      </c>
      <c r="Q276" s="124">
        <v>0</v>
      </c>
    </row>
    <row r="277" spans="1:17">
      <c r="A277" s="138">
        <v>44371</v>
      </c>
      <c r="B277" s="142" t="str">
        <f t="shared" si="14"/>
        <v>(木)</v>
      </c>
      <c r="C277" s="112">
        <f t="shared" si="13"/>
        <v>1374430</v>
      </c>
      <c r="D277" s="112">
        <v>621127</v>
      </c>
      <c r="E277" s="112">
        <v>110572</v>
      </c>
      <c r="F277" s="112">
        <v>0</v>
      </c>
      <c r="G277" s="112">
        <v>639381</v>
      </c>
      <c r="H277" s="112">
        <v>3350</v>
      </c>
      <c r="I277" s="112">
        <v>0</v>
      </c>
      <c r="J277" s="124">
        <v>532814</v>
      </c>
      <c r="K277" s="124">
        <v>15331</v>
      </c>
      <c r="L277" s="124">
        <v>0</v>
      </c>
      <c r="M277" s="124">
        <v>601498</v>
      </c>
      <c r="N277" s="124">
        <v>3244</v>
      </c>
      <c r="O277" s="124">
        <v>0</v>
      </c>
      <c r="P277" s="124">
        <v>0</v>
      </c>
      <c r="Q277" s="124">
        <v>0</v>
      </c>
    </row>
    <row r="278" spans="1:17">
      <c r="A278" s="138">
        <v>44370</v>
      </c>
      <c r="B278" s="142" t="str">
        <f t="shared" si="14"/>
        <v>(水)</v>
      </c>
      <c r="C278" s="112">
        <f t="shared" si="13"/>
        <v>1396469</v>
      </c>
      <c r="D278" s="112">
        <v>635764</v>
      </c>
      <c r="E278" s="112">
        <v>118332</v>
      </c>
      <c r="F278" s="112">
        <v>0</v>
      </c>
      <c r="G278" s="112">
        <v>638951</v>
      </c>
      <c r="H278" s="112">
        <v>3422</v>
      </c>
      <c r="I278" s="112">
        <v>0</v>
      </c>
      <c r="J278" s="124">
        <v>553471</v>
      </c>
      <c r="K278" s="124">
        <v>16075</v>
      </c>
      <c r="L278" s="124">
        <v>0</v>
      </c>
      <c r="M278" s="124">
        <v>601841</v>
      </c>
      <c r="N278" s="124">
        <v>3313</v>
      </c>
      <c r="O278" s="124">
        <v>0</v>
      </c>
      <c r="P278" s="124">
        <v>0</v>
      </c>
      <c r="Q278" s="124">
        <v>0</v>
      </c>
    </row>
    <row r="279" spans="1:17">
      <c r="A279" s="138">
        <v>44369</v>
      </c>
      <c r="B279" s="142" t="str">
        <f t="shared" si="14"/>
        <v>(火)</v>
      </c>
      <c r="C279" s="112">
        <f t="shared" si="13"/>
        <v>1362427</v>
      </c>
      <c r="D279" s="112">
        <v>631517</v>
      </c>
      <c r="E279" s="112">
        <v>110700</v>
      </c>
      <c r="F279" s="112">
        <v>0</v>
      </c>
      <c r="G279" s="112">
        <v>617464</v>
      </c>
      <c r="H279" s="112">
        <v>2746</v>
      </c>
      <c r="I279" s="112">
        <v>0</v>
      </c>
      <c r="J279" s="124">
        <v>556049</v>
      </c>
      <c r="K279" s="124">
        <v>19743</v>
      </c>
      <c r="L279" s="124">
        <v>0</v>
      </c>
      <c r="M279" s="124">
        <v>582975</v>
      </c>
      <c r="N279" s="124">
        <v>2662</v>
      </c>
      <c r="O279" s="124">
        <v>0</v>
      </c>
      <c r="P279" s="124">
        <v>0</v>
      </c>
      <c r="Q279" s="124">
        <v>0</v>
      </c>
    </row>
    <row r="280" spans="1:17">
      <c r="A280" s="138">
        <v>44368</v>
      </c>
      <c r="B280" s="142" t="str">
        <f t="shared" si="14"/>
        <v>(月)</v>
      </c>
      <c r="C280" s="112">
        <f t="shared" si="13"/>
        <v>1216150</v>
      </c>
      <c r="D280" s="112">
        <v>607868</v>
      </c>
      <c r="E280" s="112">
        <v>97924</v>
      </c>
      <c r="F280" s="112">
        <v>0</v>
      </c>
      <c r="G280" s="112">
        <v>507095</v>
      </c>
      <c r="H280" s="112">
        <v>3263</v>
      </c>
      <c r="I280" s="112">
        <v>0</v>
      </c>
      <c r="J280" s="124">
        <v>545161</v>
      </c>
      <c r="K280" s="124">
        <v>19818</v>
      </c>
      <c r="L280" s="124">
        <v>0</v>
      </c>
      <c r="M280" s="124">
        <v>480575</v>
      </c>
      <c r="N280" s="124">
        <v>3189</v>
      </c>
      <c r="O280" s="124">
        <v>0</v>
      </c>
      <c r="P280" s="124">
        <v>0</v>
      </c>
      <c r="Q280" s="124">
        <v>0</v>
      </c>
    </row>
    <row r="281" spans="1:17">
      <c r="A281" s="138">
        <v>44367</v>
      </c>
      <c r="B281" s="142" t="str">
        <f t="shared" si="14"/>
        <v>(日)</v>
      </c>
      <c r="C281" s="112">
        <f t="shared" si="13"/>
        <v>1117407</v>
      </c>
      <c r="D281" s="112">
        <v>625186</v>
      </c>
      <c r="E281" s="112">
        <v>50436</v>
      </c>
      <c r="F281" s="112">
        <v>0</v>
      </c>
      <c r="G281" s="112">
        <v>441785</v>
      </c>
      <c r="H281" s="112">
        <v>0</v>
      </c>
      <c r="I281" s="112">
        <v>0</v>
      </c>
      <c r="J281" s="124">
        <v>560158</v>
      </c>
      <c r="K281" s="124">
        <v>24630</v>
      </c>
      <c r="L281" s="124">
        <v>0</v>
      </c>
      <c r="M281" s="124">
        <v>426710</v>
      </c>
      <c r="N281" s="124">
        <v>0</v>
      </c>
      <c r="O281" s="124">
        <v>0</v>
      </c>
      <c r="P281" s="124">
        <v>0</v>
      </c>
      <c r="Q281" s="124">
        <v>0</v>
      </c>
    </row>
    <row r="282" spans="1:17">
      <c r="A282" s="138">
        <v>44366</v>
      </c>
      <c r="B282" s="142" t="str">
        <f t="shared" si="14"/>
        <v>(土)</v>
      </c>
      <c r="C282" s="112">
        <f t="shared" si="13"/>
        <v>1123229</v>
      </c>
      <c r="D282" s="112">
        <v>627582</v>
      </c>
      <c r="E282" s="112">
        <v>47468</v>
      </c>
      <c r="F282" s="112">
        <v>0</v>
      </c>
      <c r="G282" s="112">
        <v>448179</v>
      </c>
      <c r="H282" s="112">
        <v>0</v>
      </c>
      <c r="I282" s="112">
        <v>0</v>
      </c>
      <c r="J282" s="124">
        <v>565119</v>
      </c>
      <c r="K282" s="124">
        <v>25941</v>
      </c>
      <c r="L282" s="124">
        <v>0</v>
      </c>
      <c r="M282" s="124">
        <v>426042</v>
      </c>
      <c r="N282" s="124">
        <v>0</v>
      </c>
      <c r="O282" s="124">
        <v>0</v>
      </c>
      <c r="P282" s="124">
        <v>0</v>
      </c>
      <c r="Q282" s="124">
        <v>0</v>
      </c>
    </row>
    <row r="283" spans="1:17">
      <c r="A283" s="138">
        <v>44365</v>
      </c>
      <c r="B283" s="142" t="str">
        <f t="shared" si="14"/>
        <v>(金)</v>
      </c>
      <c r="C283" s="112">
        <f t="shared" si="13"/>
        <v>1146259</v>
      </c>
      <c r="D283" s="112">
        <v>598652</v>
      </c>
      <c r="E283" s="112">
        <v>40032</v>
      </c>
      <c r="F283" s="112">
        <v>0</v>
      </c>
      <c r="G283" s="112">
        <v>507575</v>
      </c>
      <c r="H283" s="112">
        <v>0</v>
      </c>
      <c r="I283" s="112">
        <v>0</v>
      </c>
      <c r="J283" s="124">
        <v>539654</v>
      </c>
      <c r="K283" s="124">
        <v>20862</v>
      </c>
      <c r="L283" s="124">
        <v>0</v>
      </c>
      <c r="M283" s="124">
        <v>473542</v>
      </c>
      <c r="N283" s="124">
        <v>0</v>
      </c>
      <c r="O283" s="124">
        <v>0</v>
      </c>
      <c r="P283" s="124">
        <v>0</v>
      </c>
      <c r="Q283" s="124">
        <v>0</v>
      </c>
    </row>
    <row r="284" spans="1:17">
      <c r="A284" s="138">
        <v>44364</v>
      </c>
      <c r="B284" s="142" t="str">
        <f t="shared" si="14"/>
        <v>(木)</v>
      </c>
      <c r="C284" s="112">
        <f t="shared" si="13"/>
        <v>1186340</v>
      </c>
      <c r="D284" s="112">
        <v>615189</v>
      </c>
      <c r="E284" s="112">
        <v>41258</v>
      </c>
      <c r="F284" s="112">
        <v>0</v>
      </c>
      <c r="G284" s="112">
        <v>529893</v>
      </c>
      <c r="H284" s="112">
        <v>0</v>
      </c>
      <c r="I284" s="112">
        <v>0</v>
      </c>
      <c r="J284" s="124">
        <v>562604</v>
      </c>
      <c r="K284" s="124">
        <v>25252</v>
      </c>
      <c r="L284" s="124">
        <v>0</v>
      </c>
      <c r="M284" s="124">
        <v>494482</v>
      </c>
      <c r="N284" s="124">
        <v>0</v>
      </c>
      <c r="O284" s="124">
        <v>0</v>
      </c>
      <c r="P284" s="124">
        <v>0</v>
      </c>
      <c r="Q284" s="124">
        <v>0</v>
      </c>
    </row>
    <row r="285" spans="1:17">
      <c r="A285" s="138">
        <v>44363</v>
      </c>
      <c r="B285" s="142" t="str">
        <f t="shared" si="14"/>
        <v>(水)</v>
      </c>
      <c r="C285" s="112">
        <f t="shared" si="13"/>
        <v>1193198</v>
      </c>
      <c r="D285" s="112">
        <v>608610</v>
      </c>
      <c r="E285" s="112">
        <v>41003</v>
      </c>
      <c r="F285" s="112">
        <v>0</v>
      </c>
      <c r="G285" s="112">
        <v>543585</v>
      </c>
      <c r="H285" s="112">
        <v>0</v>
      </c>
      <c r="I285" s="112">
        <v>0</v>
      </c>
      <c r="J285" s="124">
        <v>558498</v>
      </c>
      <c r="K285" s="124">
        <v>26907</v>
      </c>
      <c r="L285" s="124">
        <v>0</v>
      </c>
      <c r="M285" s="124">
        <v>507000</v>
      </c>
      <c r="N285" s="124">
        <v>0</v>
      </c>
      <c r="O285" s="124">
        <v>0</v>
      </c>
      <c r="P285" s="124">
        <v>0</v>
      </c>
      <c r="Q285" s="124">
        <v>0</v>
      </c>
    </row>
    <row r="286" spans="1:17">
      <c r="A286" s="138">
        <v>44362</v>
      </c>
      <c r="B286" s="142" t="str">
        <f t="shared" si="14"/>
        <v>(火)</v>
      </c>
      <c r="C286" s="112">
        <f t="shared" si="13"/>
        <v>1159872</v>
      </c>
      <c r="D286" s="113">
        <v>629514</v>
      </c>
      <c r="E286" s="113">
        <v>39587</v>
      </c>
      <c r="F286" s="112">
        <v>0</v>
      </c>
      <c r="G286" s="113">
        <v>490771</v>
      </c>
      <c r="H286" s="112">
        <v>0</v>
      </c>
      <c r="I286" s="112">
        <v>0</v>
      </c>
      <c r="J286" s="126">
        <v>583477</v>
      </c>
      <c r="K286" s="126">
        <v>27300</v>
      </c>
      <c r="L286" s="124">
        <v>0</v>
      </c>
      <c r="M286" s="126">
        <v>456033</v>
      </c>
      <c r="N286" s="124">
        <v>0</v>
      </c>
      <c r="O286" s="124">
        <v>0</v>
      </c>
      <c r="P286" s="124">
        <v>0</v>
      </c>
      <c r="Q286" s="124">
        <v>0</v>
      </c>
    </row>
    <row r="287" spans="1:17">
      <c r="A287" s="138">
        <v>44361</v>
      </c>
      <c r="B287" s="142" t="str">
        <f t="shared" si="14"/>
        <v>(月)</v>
      </c>
      <c r="C287" s="112">
        <f t="shared" si="13"/>
        <v>1041622</v>
      </c>
      <c r="D287" s="113">
        <v>580825</v>
      </c>
      <c r="E287" s="113">
        <v>38360</v>
      </c>
      <c r="F287" s="112">
        <v>0</v>
      </c>
      <c r="G287" s="113">
        <v>422437</v>
      </c>
      <c r="H287" s="112">
        <v>0</v>
      </c>
      <c r="I287" s="112">
        <v>0</v>
      </c>
      <c r="J287" s="126">
        <v>541422</v>
      </c>
      <c r="K287" s="126">
        <v>28085</v>
      </c>
      <c r="L287" s="124">
        <v>0</v>
      </c>
      <c r="M287" s="126">
        <v>395376</v>
      </c>
      <c r="N287" s="124">
        <v>0</v>
      </c>
      <c r="O287" s="124">
        <v>0</v>
      </c>
      <c r="P287" s="124">
        <v>0</v>
      </c>
      <c r="Q287" s="124">
        <v>0</v>
      </c>
    </row>
    <row r="288" spans="1:17">
      <c r="A288" s="138">
        <v>44360</v>
      </c>
      <c r="B288" s="142" t="str">
        <f t="shared" si="14"/>
        <v>(日)</v>
      </c>
      <c r="C288" s="112">
        <f t="shared" si="13"/>
        <v>929115</v>
      </c>
      <c r="D288" s="113">
        <v>570152</v>
      </c>
      <c r="E288" s="113">
        <v>40413</v>
      </c>
      <c r="F288" s="112">
        <v>0</v>
      </c>
      <c r="G288" s="113">
        <v>318550</v>
      </c>
      <c r="H288" s="112">
        <v>0</v>
      </c>
      <c r="I288" s="112">
        <v>0</v>
      </c>
      <c r="J288" s="126">
        <v>539350</v>
      </c>
      <c r="K288" s="126">
        <v>32065</v>
      </c>
      <c r="L288" s="124">
        <v>0</v>
      </c>
      <c r="M288" s="126">
        <v>306717</v>
      </c>
      <c r="N288" s="124">
        <v>0</v>
      </c>
      <c r="O288" s="124">
        <v>0</v>
      </c>
      <c r="P288" s="124">
        <v>0</v>
      </c>
      <c r="Q288" s="124">
        <v>0</v>
      </c>
    </row>
    <row r="289" spans="1:17">
      <c r="A289" s="138">
        <v>44359</v>
      </c>
      <c r="B289" s="142" t="str">
        <f t="shared" si="14"/>
        <v>(土)</v>
      </c>
      <c r="C289" s="112">
        <f t="shared" si="13"/>
        <v>949811</v>
      </c>
      <c r="D289" s="113">
        <v>631667</v>
      </c>
      <c r="E289" s="113">
        <v>39445</v>
      </c>
      <c r="F289" s="112">
        <v>0</v>
      </c>
      <c r="G289" s="113">
        <v>278699</v>
      </c>
      <c r="H289" s="112">
        <v>0</v>
      </c>
      <c r="I289" s="112">
        <v>0</v>
      </c>
      <c r="J289" s="126">
        <v>596618</v>
      </c>
      <c r="K289" s="126">
        <v>32088</v>
      </c>
      <c r="L289" s="124">
        <v>0</v>
      </c>
      <c r="M289" s="126">
        <v>260888</v>
      </c>
      <c r="N289" s="124">
        <v>0</v>
      </c>
      <c r="O289" s="124">
        <v>0</v>
      </c>
      <c r="P289" s="124">
        <v>0</v>
      </c>
      <c r="Q289" s="124">
        <v>0</v>
      </c>
    </row>
    <row r="290" spans="1:17">
      <c r="A290" s="138">
        <v>44358</v>
      </c>
      <c r="B290" s="142" t="str">
        <f t="shared" si="14"/>
        <v>(金)</v>
      </c>
      <c r="C290" s="112">
        <f t="shared" si="13"/>
        <v>989570</v>
      </c>
      <c r="D290" s="113">
        <v>678893</v>
      </c>
      <c r="E290" s="113">
        <v>37141</v>
      </c>
      <c r="F290" s="112">
        <v>0</v>
      </c>
      <c r="G290" s="113">
        <v>273536</v>
      </c>
      <c r="H290" s="112">
        <v>0</v>
      </c>
      <c r="I290" s="112">
        <v>0</v>
      </c>
      <c r="J290" s="126">
        <v>633252</v>
      </c>
      <c r="K290" s="126">
        <v>28575</v>
      </c>
      <c r="L290" s="124">
        <v>0</v>
      </c>
      <c r="M290" s="126">
        <v>244812</v>
      </c>
      <c r="N290" s="124">
        <v>0</v>
      </c>
      <c r="O290" s="124">
        <v>0</v>
      </c>
      <c r="P290" s="124">
        <v>0</v>
      </c>
      <c r="Q290" s="124">
        <v>0</v>
      </c>
    </row>
    <row r="291" spans="1:17">
      <c r="A291" s="138">
        <v>44357</v>
      </c>
      <c r="B291" s="142" t="str">
        <f t="shared" si="14"/>
        <v>(木)</v>
      </c>
      <c r="C291" s="112">
        <f t="shared" si="13"/>
        <v>1018672</v>
      </c>
      <c r="D291" s="113">
        <v>674119</v>
      </c>
      <c r="E291" s="113">
        <v>33667</v>
      </c>
      <c r="F291" s="112">
        <v>0</v>
      </c>
      <c r="G291" s="113">
        <v>310886</v>
      </c>
      <c r="H291" s="112">
        <v>0</v>
      </c>
      <c r="I291" s="112">
        <v>0</v>
      </c>
      <c r="J291" s="126">
        <v>632129</v>
      </c>
      <c r="K291" s="126">
        <v>28303</v>
      </c>
      <c r="L291" s="124">
        <v>0</v>
      </c>
      <c r="M291" s="126">
        <v>279895</v>
      </c>
      <c r="N291" s="124">
        <v>0</v>
      </c>
      <c r="O291" s="124">
        <v>0</v>
      </c>
      <c r="P291" s="124">
        <v>0</v>
      </c>
      <c r="Q291" s="124">
        <v>0</v>
      </c>
    </row>
    <row r="292" spans="1:17">
      <c r="A292" s="138">
        <v>44356</v>
      </c>
      <c r="B292" s="142" t="str">
        <f t="shared" si="14"/>
        <v>(水)</v>
      </c>
      <c r="C292" s="112">
        <f t="shared" si="13"/>
        <v>1019155</v>
      </c>
      <c r="D292" s="113">
        <v>693961</v>
      </c>
      <c r="E292" s="113">
        <v>31303</v>
      </c>
      <c r="F292" s="112">
        <v>0</v>
      </c>
      <c r="G292" s="113">
        <v>293891</v>
      </c>
      <c r="H292" s="112">
        <v>0</v>
      </c>
      <c r="I292" s="112">
        <v>0</v>
      </c>
      <c r="J292" s="126">
        <v>649097</v>
      </c>
      <c r="K292" s="126">
        <v>26908</v>
      </c>
      <c r="L292" s="124">
        <v>0</v>
      </c>
      <c r="M292" s="126">
        <v>265408</v>
      </c>
      <c r="N292" s="124">
        <v>0</v>
      </c>
      <c r="O292" s="124">
        <v>0</v>
      </c>
      <c r="P292" s="124">
        <v>0</v>
      </c>
      <c r="Q292" s="124">
        <v>0</v>
      </c>
    </row>
    <row r="293" spans="1:17">
      <c r="A293" s="138">
        <v>44355</v>
      </c>
      <c r="B293" s="142" t="str">
        <f t="shared" si="14"/>
        <v>(火)</v>
      </c>
      <c r="C293" s="112">
        <f t="shared" si="13"/>
        <v>978249</v>
      </c>
      <c r="D293" s="113">
        <v>706682</v>
      </c>
      <c r="E293" s="113">
        <v>32748</v>
      </c>
      <c r="F293" s="112">
        <v>0</v>
      </c>
      <c r="G293" s="113">
        <v>238819</v>
      </c>
      <c r="H293" s="112">
        <v>0</v>
      </c>
      <c r="I293" s="112">
        <v>0</v>
      </c>
      <c r="J293" s="126">
        <v>665031</v>
      </c>
      <c r="K293" s="126">
        <v>28958</v>
      </c>
      <c r="L293" s="124">
        <v>0</v>
      </c>
      <c r="M293" s="126">
        <v>214071</v>
      </c>
      <c r="N293" s="124">
        <v>0</v>
      </c>
      <c r="O293" s="124">
        <v>0</v>
      </c>
      <c r="P293" s="124">
        <v>0</v>
      </c>
      <c r="Q293" s="124">
        <v>0</v>
      </c>
    </row>
    <row r="294" spans="1:17">
      <c r="A294" s="138">
        <v>44354</v>
      </c>
      <c r="B294" s="142" t="str">
        <f t="shared" si="14"/>
        <v>(月)</v>
      </c>
      <c r="C294" s="112">
        <f t="shared" si="13"/>
        <v>871034</v>
      </c>
      <c r="D294" s="113">
        <v>645796</v>
      </c>
      <c r="E294" s="113">
        <v>29621</v>
      </c>
      <c r="F294" s="112">
        <v>0</v>
      </c>
      <c r="G294" s="113">
        <v>195617</v>
      </c>
      <c r="H294" s="112">
        <v>0</v>
      </c>
      <c r="I294" s="112">
        <v>0</v>
      </c>
      <c r="J294" s="126">
        <v>610493</v>
      </c>
      <c r="K294" s="126">
        <v>28628</v>
      </c>
      <c r="L294" s="124">
        <v>0</v>
      </c>
      <c r="M294" s="126">
        <v>176315</v>
      </c>
      <c r="N294" s="124">
        <v>0</v>
      </c>
      <c r="O294" s="124">
        <v>0</v>
      </c>
      <c r="P294" s="124">
        <v>0</v>
      </c>
      <c r="Q294" s="124">
        <v>0</v>
      </c>
    </row>
    <row r="295" spans="1:17">
      <c r="A295" s="138">
        <v>44353</v>
      </c>
      <c r="B295" s="142" t="str">
        <f t="shared" si="14"/>
        <v>(日)</v>
      </c>
      <c r="C295" s="112">
        <f t="shared" si="13"/>
        <v>753014</v>
      </c>
      <c r="D295" s="113">
        <v>546944</v>
      </c>
      <c r="E295" s="113">
        <v>23195</v>
      </c>
      <c r="F295" s="112">
        <v>0</v>
      </c>
      <c r="G295" s="113">
        <v>182875</v>
      </c>
      <c r="H295" s="112">
        <v>0</v>
      </c>
      <c r="I295" s="112">
        <v>0</v>
      </c>
      <c r="J295" s="126">
        <v>523838</v>
      </c>
      <c r="K295" s="126">
        <v>22677</v>
      </c>
      <c r="L295" s="124">
        <v>0</v>
      </c>
      <c r="M295" s="126">
        <v>173749</v>
      </c>
      <c r="N295" s="124">
        <v>0</v>
      </c>
      <c r="O295" s="124">
        <v>0</v>
      </c>
      <c r="P295" s="124">
        <v>0</v>
      </c>
      <c r="Q295" s="124">
        <v>0</v>
      </c>
    </row>
    <row r="296" spans="1:17">
      <c r="A296" s="138">
        <v>44352</v>
      </c>
      <c r="B296" s="142" t="str">
        <f t="shared" si="14"/>
        <v>(土)</v>
      </c>
      <c r="C296" s="112">
        <f t="shared" si="13"/>
        <v>756936</v>
      </c>
      <c r="D296" s="113">
        <v>605311</v>
      </c>
      <c r="E296" s="113">
        <v>20650</v>
      </c>
      <c r="F296" s="112">
        <v>0</v>
      </c>
      <c r="G296" s="113">
        <v>130975</v>
      </c>
      <c r="H296" s="112">
        <v>0</v>
      </c>
      <c r="I296" s="112">
        <v>0</v>
      </c>
      <c r="J296" s="126">
        <v>576897</v>
      </c>
      <c r="K296" s="126">
        <v>20214</v>
      </c>
      <c r="L296" s="124">
        <v>0</v>
      </c>
      <c r="M296" s="126">
        <v>117576</v>
      </c>
      <c r="N296" s="124">
        <v>0</v>
      </c>
      <c r="O296" s="124">
        <v>0</v>
      </c>
      <c r="P296" s="124">
        <v>0</v>
      </c>
      <c r="Q296" s="124">
        <v>0</v>
      </c>
    </row>
    <row r="297" spans="1:17">
      <c r="A297" s="138">
        <v>44351</v>
      </c>
      <c r="B297" s="142" t="str">
        <f t="shared" si="14"/>
        <v>(金)</v>
      </c>
      <c r="C297" s="112">
        <f t="shared" si="13"/>
        <v>792861</v>
      </c>
      <c r="D297" s="113">
        <v>646932</v>
      </c>
      <c r="E297" s="113">
        <v>20413</v>
      </c>
      <c r="F297" s="112">
        <v>0</v>
      </c>
      <c r="G297" s="113">
        <v>125516</v>
      </c>
      <c r="H297" s="112">
        <v>0</v>
      </c>
      <c r="I297" s="112">
        <v>0</v>
      </c>
      <c r="J297" s="126">
        <v>607623</v>
      </c>
      <c r="K297" s="126">
        <v>20035</v>
      </c>
      <c r="L297" s="124">
        <v>0</v>
      </c>
      <c r="M297" s="126">
        <v>103226</v>
      </c>
      <c r="N297" s="124">
        <v>0</v>
      </c>
      <c r="O297" s="124">
        <v>0</v>
      </c>
      <c r="P297" s="124">
        <v>0</v>
      </c>
      <c r="Q297" s="124">
        <v>0</v>
      </c>
    </row>
    <row r="298" spans="1:17">
      <c r="A298" s="138">
        <v>44350</v>
      </c>
      <c r="B298" s="142" t="str">
        <f t="shared" si="14"/>
        <v>(木)</v>
      </c>
      <c r="C298" s="112">
        <f t="shared" si="13"/>
        <v>833470</v>
      </c>
      <c r="D298" s="113">
        <v>665416</v>
      </c>
      <c r="E298" s="113">
        <v>20248</v>
      </c>
      <c r="F298" s="112">
        <v>0</v>
      </c>
      <c r="G298" s="113">
        <v>147806</v>
      </c>
      <c r="H298" s="112">
        <v>0</v>
      </c>
      <c r="I298" s="112">
        <v>0</v>
      </c>
      <c r="J298" s="126">
        <v>623823</v>
      </c>
      <c r="K298" s="126">
        <v>19880</v>
      </c>
      <c r="L298" s="124">
        <v>0</v>
      </c>
      <c r="M298" s="126">
        <v>125179</v>
      </c>
      <c r="N298" s="124">
        <v>0</v>
      </c>
      <c r="O298" s="124">
        <v>0</v>
      </c>
      <c r="P298" s="124">
        <v>0</v>
      </c>
      <c r="Q298" s="124">
        <v>0</v>
      </c>
    </row>
    <row r="299" spans="1:17">
      <c r="A299" s="138">
        <v>44349</v>
      </c>
      <c r="B299" s="142" t="str">
        <f t="shared" si="14"/>
        <v>(水)</v>
      </c>
      <c r="C299" s="112">
        <f t="shared" si="13"/>
        <v>830408</v>
      </c>
      <c r="D299" s="113">
        <v>661455</v>
      </c>
      <c r="E299" s="113">
        <v>19781</v>
      </c>
      <c r="F299" s="112">
        <v>0</v>
      </c>
      <c r="G299" s="113">
        <v>149172</v>
      </c>
      <c r="H299" s="112">
        <v>0</v>
      </c>
      <c r="I299" s="112">
        <v>0</v>
      </c>
      <c r="J299" s="126">
        <v>621269</v>
      </c>
      <c r="K299" s="126">
        <v>19480</v>
      </c>
      <c r="L299" s="124">
        <v>0</v>
      </c>
      <c r="M299" s="126">
        <v>126294</v>
      </c>
      <c r="N299" s="124">
        <v>0</v>
      </c>
      <c r="O299" s="124">
        <v>0</v>
      </c>
      <c r="P299" s="124">
        <v>0</v>
      </c>
      <c r="Q299" s="124">
        <v>0</v>
      </c>
    </row>
    <row r="300" spans="1:17">
      <c r="A300" s="138">
        <v>44348</v>
      </c>
      <c r="B300" s="142" t="str">
        <f t="shared" si="14"/>
        <v>(火)</v>
      </c>
      <c r="C300" s="112">
        <f t="shared" si="13"/>
        <v>781418</v>
      </c>
      <c r="D300" s="113">
        <v>640112</v>
      </c>
      <c r="E300" s="113">
        <v>19434</v>
      </c>
      <c r="F300" s="112">
        <v>0</v>
      </c>
      <c r="G300" s="113">
        <v>121872</v>
      </c>
      <c r="H300" s="112">
        <v>0</v>
      </c>
      <c r="I300" s="112">
        <v>0</v>
      </c>
      <c r="J300" s="126">
        <v>602436</v>
      </c>
      <c r="K300" s="126">
        <v>19135</v>
      </c>
      <c r="L300" s="124">
        <v>0</v>
      </c>
      <c r="M300" s="126">
        <v>99953</v>
      </c>
      <c r="N300" s="124">
        <v>0</v>
      </c>
      <c r="O300" s="124">
        <v>0</v>
      </c>
      <c r="P300" s="124">
        <v>0</v>
      </c>
      <c r="Q300" s="124">
        <v>0</v>
      </c>
    </row>
    <row r="301" spans="1:17">
      <c r="A301" s="138">
        <v>44347</v>
      </c>
      <c r="B301" s="142" t="str">
        <f t="shared" si="14"/>
        <v>(月)</v>
      </c>
      <c r="C301" s="112">
        <f t="shared" si="13"/>
        <v>633846</v>
      </c>
      <c r="D301" s="113">
        <v>520251</v>
      </c>
      <c r="E301" s="113">
        <v>18181</v>
      </c>
      <c r="F301" s="112">
        <v>0</v>
      </c>
      <c r="G301" s="113">
        <v>95414</v>
      </c>
      <c r="H301" s="112">
        <v>0</v>
      </c>
      <c r="I301" s="112">
        <v>0</v>
      </c>
      <c r="J301" s="126">
        <v>492044</v>
      </c>
      <c r="K301" s="126">
        <v>17926</v>
      </c>
      <c r="L301" s="124">
        <v>0</v>
      </c>
      <c r="M301" s="126">
        <v>76664</v>
      </c>
      <c r="N301" s="124">
        <v>0</v>
      </c>
      <c r="O301" s="124">
        <v>0</v>
      </c>
      <c r="P301" s="124">
        <v>0</v>
      </c>
      <c r="Q301" s="124">
        <v>0</v>
      </c>
    </row>
    <row r="302" spans="1:17">
      <c r="A302" s="138">
        <v>44346</v>
      </c>
      <c r="B302" s="142" t="str">
        <f t="shared" si="14"/>
        <v>(日)</v>
      </c>
      <c r="C302" s="112">
        <f t="shared" si="13"/>
        <v>532999</v>
      </c>
      <c r="D302" s="113">
        <v>449526</v>
      </c>
      <c r="E302" s="113">
        <v>15709</v>
      </c>
      <c r="F302" s="112">
        <v>0</v>
      </c>
      <c r="G302" s="113">
        <v>67764</v>
      </c>
      <c r="H302" s="112">
        <v>0</v>
      </c>
      <c r="I302" s="112">
        <v>0</v>
      </c>
      <c r="J302" s="126">
        <v>433504</v>
      </c>
      <c r="K302" s="126">
        <v>15460</v>
      </c>
      <c r="L302" s="124">
        <v>0</v>
      </c>
      <c r="M302" s="126">
        <v>59976</v>
      </c>
      <c r="N302" s="124">
        <v>0</v>
      </c>
      <c r="O302" s="124">
        <v>0</v>
      </c>
      <c r="P302" s="124">
        <v>0</v>
      </c>
      <c r="Q302" s="124">
        <v>0</v>
      </c>
    </row>
    <row r="303" spans="1:17">
      <c r="A303" s="138">
        <v>44345</v>
      </c>
      <c r="B303" s="142" t="str">
        <f t="shared" si="14"/>
        <v>(土)</v>
      </c>
      <c r="C303" s="112">
        <f t="shared" si="13"/>
        <v>538552</v>
      </c>
      <c r="D303" s="113">
        <v>463570</v>
      </c>
      <c r="E303" s="113">
        <v>15168</v>
      </c>
      <c r="F303" s="112">
        <v>0</v>
      </c>
      <c r="G303" s="113">
        <v>59814</v>
      </c>
      <c r="H303" s="112">
        <v>0</v>
      </c>
      <c r="I303" s="112">
        <v>0</v>
      </c>
      <c r="J303" s="126">
        <v>440522</v>
      </c>
      <c r="K303" s="126">
        <v>14917</v>
      </c>
      <c r="L303" s="124">
        <v>0</v>
      </c>
      <c r="M303" s="126">
        <v>46727</v>
      </c>
      <c r="N303" s="124">
        <v>0</v>
      </c>
      <c r="O303" s="124">
        <v>0</v>
      </c>
      <c r="P303" s="124">
        <v>0</v>
      </c>
      <c r="Q303" s="124">
        <v>0</v>
      </c>
    </row>
    <row r="304" spans="1:17">
      <c r="A304" s="138">
        <v>44344</v>
      </c>
      <c r="B304" s="142" t="str">
        <f t="shared" si="14"/>
        <v>(金)</v>
      </c>
      <c r="C304" s="112">
        <f t="shared" si="13"/>
        <v>585117</v>
      </c>
      <c r="D304" s="113">
        <v>523266</v>
      </c>
      <c r="E304" s="113">
        <v>13885</v>
      </c>
      <c r="F304" s="112">
        <v>0</v>
      </c>
      <c r="G304" s="113">
        <v>47966</v>
      </c>
      <c r="H304" s="112">
        <v>0</v>
      </c>
      <c r="I304" s="112">
        <v>0</v>
      </c>
      <c r="J304" s="126">
        <v>487866</v>
      </c>
      <c r="K304" s="126">
        <v>13712</v>
      </c>
      <c r="L304" s="124">
        <v>0</v>
      </c>
      <c r="M304" s="126">
        <v>29476</v>
      </c>
      <c r="N304" s="124">
        <v>0</v>
      </c>
      <c r="O304" s="124">
        <v>0</v>
      </c>
      <c r="P304" s="124">
        <v>0</v>
      </c>
      <c r="Q304" s="124">
        <v>0</v>
      </c>
    </row>
    <row r="305" spans="1:17">
      <c r="A305" s="138">
        <v>44343</v>
      </c>
      <c r="B305" s="142" t="str">
        <f t="shared" si="14"/>
        <v>(木)</v>
      </c>
      <c r="C305" s="112">
        <f t="shared" si="13"/>
        <v>607949</v>
      </c>
      <c r="D305" s="113">
        <v>550660</v>
      </c>
      <c r="E305" s="113">
        <v>12189</v>
      </c>
      <c r="F305" s="112">
        <v>0</v>
      </c>
      <c r="G305" s="113">
        <v>45100</v>
      </c>
      <c r="H305" s="112">
        <v>0</v>
      </c>
      <c r="I305" s="112">
        <v>0</v>
      </c>
      <c r="J305" s="126">
        <v>512152</v>
      </c>
      <c r="K305" s="126">
        <v>12020</v>
      </c>
      <c r="L305" s="124">
        <v>0</v>
      </c>
      <c r="M305" s="126">
        <v>31310</v>
      </c>
      <c r="N305" s="124">
        <v>0</v>
      </c>
      <c r="O305" s="124">
        <v>0</v>
      </c>
      <c r="P305" s="124">
        <v>0</v>
      </c>
      <c r="Q305" s="124">
        <v>0</v>
      </c>
    </row>
    <row r="306" spans="1:17">
      <c r="A306" s="138">
        <v>44342</v>
      </c>
      <c r="B306" s="142" t="str">
        <f t="shared" si="14"/>
        <v>(水)</v>
      </c>
      <c r="C306" s="112">
        <f t="shared" si="13"/>
        <v>594156</v>
      </c>
      <c r="D306" s="113">
        <v>570283</v>
      </c>
      <c r="E306" s="113">
        <v>11250</v>
      </c>
      <c r="F306" s="112">
        <v>0</v>
      </c>
      <c r="G306" s="113">
        <v>12623</v>
      </c>
      <c r="H306" s="112">
        <v>0</v>
      </c>
      <c r="I306" s="112">
        <v>0</v>
      </c>
      <c r="J306" s="126">
        <v>529815</v>
      </c>
      <c r="K306" s="126">
        <v>11090</v>
      </c>
      <c r="L306" s="124">
        <v>0</v>
      </c>
      <c r="M306" s="126">
        <v>8861</v>
      </c>
      <c r="N306" s="124">
        <v>0</v>
      </c>
      <c r="O306" s="124">
        <v>0</v>
      </c>
      <c r="P306" s="124">
        <v>0</v>
      </c>
      <c r="Q306" s="124">
        <v>0</v>
      </c>
    </row>
    <row r="307" spans="1:17">
      <c r="A307" s="138">
        <v>44341</v>
      </c>
      <c r="B307" s="142" t="str">
        <f t="shared" si="14"/>
        <v>(火)</v>
      </c>
      <c r="C307" s="112">
        <f t="shared" si="13"/>
        <v>536037</v>
      </c>
      <c r="D307" s="113">
        <v>515672</v>
      </c>
      <c r="E307" s="113">
        <v>9401</v>
      </c>
      <c r="F307" s="112">
        <v>0</v>
      </c>
      <c r="G307" s="113">
        <v>10964</v>
      </c>
      <c r="H307" s="112">
        <v>0</v>
      </c>
      <c r="I307" s="112">
        <v>0</v>
      </c>
      <c r="J307" s="126">
        <v>477984</v>
      </c>
      <c r="K307" s="126">
        <v>9276</v>
      </c>
      <c r="L307" s="124">
        <v>0</v>
      </c>
      <c r="M307" s="126">
        <v>7336</v>
      </c>
      <c r="N307" s="124">
        <v>0</v>
      </c>
      <c r="O307" s="124">
        <v>0</v>
      </c>
      <c r="P307" s="124">
        <v>0</v>
      </c>
      <c r="Q307" s="124">
        <v>0</v>
      </c>
    </row>
    <row r="308" spans="1:17">
      <c r="A308" s="138">
        <v>44340</v>
      </c>
      <c r="B308" s="142" t="str">
        <f t="shared" si="14"/>
        <v>(月)</v>
      </c>
      <c r="C308" s="112">
        <f t="shared" si="13"/>
        <v>464328</v>
      </c>
      <c r="D308" s="113">
        <v>443974</v>
      </c>
      <c r="E308" s="113">
        <v>10094</v>
      </c>
      <c r="F308" s="112">
        <v>0</v>
      </c>
      <c r="G308" s="113">
        <v>10260</v>
      </c>
      <c r="H308" s="112">
        <v>0</v>
      </c>
      <c r="I308" s="112">
        <v>0</v>
      </c>
      <c r="J308" s="126">
        <v>414721</v>
      </c>
      <c r="K308" s="126">
        <v>9921</v>
      </c>
      <c r="L308" s="124">
        <v>0</v>
      </c>
      <c r="M308" s="126">
        <v>6642</v>
      </c>
      <c r="N308" s="124">
        <v>0</v>
      </c>
      <c r="O308" s="124">
        <v>0</v>
      </c>
      <c r="P308" s="124">
        <v>0</v>
      </c>
      <c r="Q308" s="124">
        <v>0</v>
      </c>
    </row>
    <row r="309" spans="1:17">
      <c r="A309" s="138">
        <v>44339</v>
      </c>
      <c r="B309" s="142" t="str">
        <f t="shared" si="14"/>
        <v>(日)</v>
      </c>
      <c r="C309" s="112">
        <f t="shared" si="13"/>
        <v>355483</v>
      </c>
      <c r="D309" s="113">
        <v>327473</v>
      </c>
      <c r="E309" s="113">
        <v>0</v>
      </c>
      <c r="F309" s="112">
        <v>0</v>
      </c>
      <c r="G309" s="113">
        <v>28010</v>
      </c>
      <c r="H309" s="112">
        <v>0</v>
      </c>
      <c r="I309" s="112">
        <v>0</v>
      </c>
      <c r="J309" s="126">
        <v>314845</v>
      </c>
      <c r="K309" s="126">
        <v>0</v>
      </c>
      <c r="L309" s="124">
        <v>0</v>
      </c>
      <c r="M309" s="126">
        <v>20914</v>
      </c>
      <c r="N309" s="124">
        <v>0</v>
      </c>
      <c r="O309" s="124">
        <v>0</v>
      </c>
      <c r="P309" s="124">
        <v>0</v>
      </c>
      <c r="Q309" s="124">
        <v>0</v>
      </c>
    </row>
    <row r="310" spans="1:17">
      <c r="A310" s="138">
        <v>44338</v>
      </c>
      <c r="B310" s="142" t="str">
        <f t="shared" si="14"/>
        <v>(土)</v>
      </c>
      <c r="C310" s="112">
        <f t="shared" si="13"/>
        <v>330448</v>
      </c>
      <c r="D310" s="113">
        <v>287968</v>
      </c>
      <c r="E310" s="113">
        <v>0</v>
      </c>
      <c r="F310" s="112">
        <v>0</v>
      </c>
      <c r="G310" s="113">
        <v>42480</v>
      </c>
      <c r="H310" s="112">
        <v>0</v>
      </c>
      <c r="I310" s="112">
        <v>0</v>
      </c>
      <c r="J310" s="126">
        <v>269378</v>
      </c>
      <c r="K310" s="126">
        <v>0</v>
      </c>
      <c r="L310" s="124">
        <v>0</v>
      </c>
      <c r="M310" s="126">
        <v>22725</v>
      </c>
      <c r="N310" s="124">
        <v>0</v>
      </c>
      <c r="O310" s="124">
        <v>0</v>
      </c>
      <c r="P310" s="124">
        <v>0</v>
      </c>
      <c r="Q310" s="124">
        <v>0</v>
      </c>
    </row>
    <row r="311" spans="1:17">
      <c r="A311" s="138">
        <v>44337</v>
      </c>
      <c r="B311" s="142" t="str">
        <f t="shared" si="14"/>
        <v>(金)</v>
      </c>
      <c r="C311" s="112">
        <f t="shared" si="13"/>
        <v>344156</v>
      </c>
      <c r="D311" s="113">
        <v>284286</v>
      </c>
      <c r="E311" s="113">
        <v>0</v>
      </c>
      <c r="F311" s="112">
        <v>0</v>
      </c>
      <c r="G311" s="113">
        <v>59870</v>
      </c>
      <c r="H311" s="112">
        <v>0</v>
      </c>
      <c r="I311" s="112">
        <v>0</v>
      </c>
      <c r="J311" s="126">
        <v>254813</v>
      </c>
      <c r="K311" s="126">
        <v>0</v>
      </c>
      <c r="L311" s="124">
        <v>0</v>
      </c>
      <c r="M311" s="126">
        <v>24696</v>
      </c>
      <c r="N311" s="124">
        <v>0</v>
      </c>
      <c r="O311" s="124">
        <v>0</v>
      </c>
      <c r="P311" s="124">
        <v>0</v>
      </c>
      <c r="Q311" s="124">
        <v>0</v>
      </c>
    </row>
    <row r="312" spans="1:17">
      <c r="A312" s="138">
        <v>44336</v>
      </c>
      <c r="B312" s="142" t="str">
        <f t="shared" si="14"/>
        <v>(木)</v>
      </c>
      <c r="C312" s="112">
        <f t="shared" si="13"/>
        <v>354554</v>
      </c>
      <c r="D312" s="113">
        <v>326607</v>
      </c>
      <c r="E312" s="113">
        <v>0</v>
      </c>
      <c r="F312" s="112">
        <v>0</v>
      </c>
      <c r="G312" s="113">
        <v>27947</v>
      </c>
      <c r="H312" s="112">
        <v>0</v>
      </c>
      <c r="I312" s="112">
        <v>0</v>
      </c>
      <c r="J312" s="126">
        <v>293363</v>
      </c>
      <c r="K312" s="126">
        <v>0</v>
      </c>
      <c r="L312" s="124">
        <v>0</v>
      </c>
      <c r="M312" s="126">
        <v>13745</v>
      </c>
      <c r="N312" s="124">
        <v>0</v>
      </c>
      <c r="O312" s="124">
        <v>0</v>
      </c>
      <c r="P312" s="124">
        <v>0</v>
      </c>
      <c r="Q312" s="124">
        <v>0</v>
      </c>
    </row>
    <row r="313" spans="1:17">
      <c r="A313" s="138">
        <v>44335</v>
      </c>
      <c r="B313" s="142" t="str">
        <f t="shared" si="14"/>
        <v>(水)</v>
      </c>
      <c r="C313" s="112">
        <f t="shared" si="13"/>
        <v>383830</v>
      </c>
      <c r="D313" s="113">
        <v>312791</v>
      </c>
      <c r="E313" s="113">
        <v>0</v>
      </c>
      <c r="F313" s="112">
        <v>0</v>
      </c>
      <c r="G313" s="113">
        <v>71039</v>
      </c>
      <c r="H313" s="112">
        <v>0</v>
      </c>
      <c r="I313" s="112">
        <v>0</v>
      </c>
      <c r="J313" s="126">
        <v>282400</v>
      </c>
      <c r="K313" s="126">
        <v>0</v>
      </c>
      <c r="L313" s="124">
        <v>0</v>
      </c>
      <c r="M313" s="126">
        <v>33102</v>
      </c>
      <c r="N313" s="124">
        <v>0</v>
      </c>
      <c r="O313" s="124">
        <v>0</v>
      </c>
      <c r="P313" s="124">
        <v>0</v>
      </c>
      <c r="Q313" s="124">
        <v>0</v>
      </c>
    </row>
    <row r="314" spans="1:17">
      <c r="A314" s="138">
        <v>44334</v>
      </c>
      <c r="B314" s="142" t="str">
        <f t="shared" si="14"/>
        <v>(火)</v>
      </c>
      <c r="C314" s="112">
        <f t="shared" si="13"/>
        <v>324898</v>
      </c>
      <c r="D314" s="113">
        <v>257562</v>
      </c>
      <c r="E314" s="113">
        <v>0</v>
      </c>
      <c r="F314" s="112">
        <v>0</v>
      </c>
      <c r="G314" s="113">
        <v>67336</v>
      </c>
      <c r="H314" s="112">
        <v>0</v>
      </c>
      <c r="I314" s="112">
        <v>0</v>
      </c>
      <c r="J314" s="126">
        <v>230750</v>
      </c>
      <c r="K314" s="126">
        <v>0</v>
      </c>
      <c r="L314" s="124">
        <v>0</v>
      </c>
      <c r="M314" s="126">
        <v>33878</v>
      </c>
      <c r="N314" s="124">
        <v>0</v>
      </c>
      <c r="O314" s="124">
        <v>0</v>
      </c>
      <c r="P314" s="124">
        <v>0</v>
      </c>
      <c r="Q314" s="124">
        <v>0</v>
      </c>
    </row>
    <row r="315" spans="1:17">
      <c r="A315" s="138">
        <v>44333</v>
      </c>
      <c r="B315" s="142" t="str">
        <f t="shared" si="14"/>
        <v>(月)</v>
      </c>
      <c r="C315" s="112">
        <f t="shared" si="13"/>
        <v>263035</v>
      </c>
      <c r="D315" s="113">
        <v>211490</v>
      </c>
      <c r="E315" s="113">
        <v>0</v>
      </c>
      <c r="F315" s="112">
        <v>0</v>
      </c>
      <c r="G315" s="113">
        <v>51545</v>
      </c>
      <c r="H315" s="112">
        <v>0</v>
      </c>
      <c r="I315" s="112">
        <v>0</v>
      </c>
      <c r="J315" s="126">
        <v>190443</v>
      </c>
      <c r="K315" s="126">
        <v>0</v>
      </c>
      <c r="L315" s="124">
        <v>0</v>
      </c>
      <c r="M315" s="126">
        <v>25352</v>
      </c>
      <c r="N315" s="124">
        <v>0</v>
      </c>
      <c r="O315" s="124">
        <v>0</v>
      </c>
      <c r="P315" s="124">
        <v>0</v>
      </c>
      <c r="Q315" s="124">
        <v>0</v>
      </c>
    </row>
    <row r="316" spans="1:17">
      <c r="A316" s="138">
        <v>44332</v>
      </c>
      <c r="B316" s="142" t="str">
        <f t="shared" si="14"/>
        <v>(日)</v>
      </c>
      <c r="C316" s="112">
        <f t="shared" si="13"/>
        <v>214371</v>
      </c>
      <c r="D316" s="113">
        <v>190189</v>
      </c>
      <c r="E316" s="113">
        <v>0</v>
      </c>
      <c r="F316" s="112">
        <v>0</v>
      </c>
      <c r="G316" s="113">
        <v>24182</v>
      </c>
      <c r="H316" s="112">
        <v>0</v>
      </c>
      <c r="I316" s="112">
        <v>0</v>
      </c>
      <c r="J316" s="126">
        <v>180586</v>
      </c>
      <c r="K316" s="126">
        <v>0</v>
      </c>
      <c r="L316" s="124">
        <v>0</v>
      </c>
      <c r="M316" s="126">
        <v>15307</v>
      </c>
      <c r="N316" s="124">
        <v>0</v>
      </c>
      <c r="O316" s="124">
        <v>0</v>
      </c>
      <c r="P316" s="124">
        <v>0</v>
      </c>
      <c r="Q316" s="124">
        <v>0</v>
      </c>
    </row>
    <row r="317" spans="1:17">
      <c r="A317" s="138">
        <v>44331</v>
      </c>
      <c r="B317" s="142" t="str">
        <f t="shared" si="14"/>
        <v>(土)</v>
      </c>
      <c r="C317" s="112">
        <f t="shared" si="13"/>
        <v>174243</v>
      </c>
      <c r="D317" s="113">
        <v>139591</v>
      </c>
      <c r="E317" s="113">
        <v>0</v>
      </c>
      <c r="F317" s="112">
        <v>0</v>
      </c>
      <c r="G317" s="113">
        <v>34652</v>
      </c>
      <c r="H317" s="112">
        <v>0</v>
      </c>
      <c r="I317" s="112">
        <v>0</v>
      </c>
      <c r="J317" s="126">
        <v>126217</v>
      </c>
      <c r="K317" s="126">
        <v>0</v>
      </c>
      <c r="L317" s="124">
        <v>0</v>
      </c>
      <c r="M317" s="126">
        <v>15891</v>
      </c>
      <c r="N317" s="124">
        <v>0</v>
      </c>
      <c r="O317" s="124">
        <v>0</v>
      </c>
      <c r="P317" s="124">
        <v>0</v>
      </c>
      <c r="Q317" s="124">
        <v>0</v>
      </c>
    </row>
    <row r="318" spans="1:17">
      <c r="A318" s="138">
        <v>44330</v>
      </c>
      <c r="B318" s="142" t="str">
        <f t="shared" si="14"/>
        <v>(金)</v>
      </c>
      <c r="C318" s="112">
        <f t="shared" si="13"/>
        <v>186219</v>
      </c>
      <c r="D318" s="113">
        <v>136201</v>
      </c>
      <c r="E318" s="113">
        <v>0</v>
      </c>
      <c r="F318" s="112">
        <v>0</v>
      </c>
      <c r="G318" s="113">
        <v>50018</v>
      </c>
      <c r="H318" s="112">
        <v>0</v>
      </c>
      <c r="I318" s="112">
        <v>0</v>
      </c>
      <c r="J318" s="126">
        <v>112739</v>
      </c>
      <c r="K318" s="126">
        <v>0</v>
      </c>
      <c r="L318" s="124">
        <v>0</v>
      </c>
      <c r="M318" s="126">
        <v>17962</v>
      </c>
      <c r="N318" s="124">
        <v>0</v>
      </c>
      <c r="O318" s="124">
        <v>0</v>
      </c>
      <c r="P318" s="124">
        <v>0</v>
      </c>
      <c r="Q318" s="124">
        <v>0</v>
      </c>
    </row>
    <row r="319" spans="1:17">
      <c r="A319" s="138">
        <v>44329</v>
      </c>
      <c r="B319" s="142" t="str">
        <f t="shared" si="14"/>
        <v>(木)</v>
      </c>
      <c r="C319" s="112">
        <f t="shared" si="13"/>
        <v>211113</v>
      </c>
      <c r="D319" s="113">
        <v>159672</v>
      </c>
      <c r="E319" s="113">
        <v>0</v>
      </c>
      <c r="F319" s="112">
        <v>0</v>
      </c>
      <c r="G319" s="113">
        <v>51441</v>
      </c>
      <c r="H319" s="112">
        <v>0</v>
      </c>
      <c r="I319" s="112">
        <v>0</v>
      </c>
      <c r="J319" s="126">
        <v>135546</v>
      </c>
      <c r="K319" s="126">
        <v>0</v>
      </c>
      <c r="L319" s="124">
        <v>0</v>
      </c>
      <c r="M319" s="126">
        <v>23859</v>
      </c>
      <c r="N319" s="124">
        <v>0</v>
      </c>
      <c r="O319" s="124">
        <v>0</v>
      </c>
      <c r="P319" s="124">
        <v>0</v>
      </c>
      <c r="Q319" s="124">
        <v>0</v>
      </c>
    </row>
    <row r="320" spans="1:17">
      <c r="A320" s="138">
        <v>44328</v>
      </c>
      <c r="B320" s="142" t="str">
        <f t="shared" si="14"/>
        <v>(水)</v>
      </c>
      <c r="C320" s="112">
        <f t="shared" si="13"/>
        <v>215745</v>
      </c>
      <c r="D320" s="113">
        <v>162981</v>
      </c>
      <c r="E320" s="113">
        <v>0</v>
      </c>
      <c r="F320" s="112">
        <v>0</v>
      </c>
      <c r="G320" s="113">
        <v>52764</v>
      </c>
      <c r="H320" s="112">
        <v>0</v>
      </c>
      <c r="I320" s="112">
        <v>0</v>
      </c>
      <c r="J320" s="126">
        <v>138333</v>
      </c>
      <c r="K320" s="126">
        <v>0</v>
      </c>
      <c r="L320" s="124">
        <v>0</v>
      </c>
      <c r="M320" s="126">
        <v>24934</v>
      </c>
      <c r="N320" s="124">
        <v>0</v>
      </c>
      <c r="O320" s="124">
        <v>0</v>
      </c>
      <c r="P320" s="124">
        <v>0</v>
      </c>
      <c r="Q320" s="124">
        <v>0</v>
      </c>
    </row>
    <row r="321" spans="1:17">
      <c r="A321" s="138">
        <v>44327</v>
      </c>
      <c r="B321" s="142" t="str">
        <f t="shared" si="14"/>
        <v>(火)</v>
      </c>
      <c r="C321" s="112">
        <f t="shared" si="13"/>
        <v>177386</v>
      </c>
      <c r="D321" s="113">
        <v>132990</v>
      </c>
      <c r="E321" s="113">
        <v>0</v>
      </c>
      <c r="F321" s="112">
        <v>0</v>
      </c>
      <c r="G321" s="113">
        <v>44396</v>
      </c>
      <c r="H321" s="112">
        <v>0</v>
      </c>
      <c r="I321" s="112">
        <v>0</v>
      </c>
      <c r="J321" s="126">
        <v>108840</v>
      </c>
      <c r="K321" s="126">
        <v>0</v>
      </c>
      <c r="L321" s="124">
        <v>0</v>
      </c>
      <c r="M321" s="126">
        <v>20978</v>
      </c>
      <c r="N321" s="124">
        <v>0</v>
      </c>
      <c r="O321" s="124">
        <v>0</v>
      </c>
      <c r="P321" s="124">
        <v>0</v>
      </c>
      <c r="Q321" s="124">
        <v>0</v>
      </c>
    </row>
    <row r="322" spans="1:17">
      <c r="A322" s="138">
        <v>44326</v>
      </c>
      <c r="B322" s="142" t="str">
        <f t="shared" si="14"/>
        <v>(月)</v>
      </c>
      <c r="C322" s="112">
        <f t="shared" si="13"/>
        <v>133979</v>
      </c>
      <c r="D322" s="113">
        <v>105616</v>
      </c>
      <c r="E322" s="113">
        <v>0</v>
      </c>
      <c r="F322" s="112">
        <v>0</v>
      </c>
      <c r="G322" s="113">
        <v>28363</v>
      </c>
      <c r="H322" s="112">
        <v>0</v>
      </c>
      <c r="I322" s="112">
        <v>0</v>
      </c>
      <c r="J322" s="126">
        <v>85131</v>
      </c>
      <c r="K322" s="126">
        <v>0</v>
      </c>
      <c r="L322" s="124">
        <v>0</v>
      </c>
      <c r="M322" s="126">
        <v>13179</v>
      </c>
      <c r="N322" s="124">
        <v>0</v>
      </c>
      <c r="O322" s="124">
        <v>0</v>
      </c>
      <c r="P322" s="124">
        <v>0</v>
      </c>
      <c r="Q322" s="124">
        <v>0</v>
      </c>
    </row>
    <row r="323" spans="1:17">
      <c r="A323" s="138">
        <v>44325</v>
      </c>
      <c r="B323" s="142" t="str">
        <f t="shared" si="14"/>
        <v>(日)</v>
      </c>
      <c r="C323" s="112">
        <f t="shared" si="13"/>
        <v>84039</v>
      </c>
      <c r="D323" s="113">
        <v>75849</v>
      </c>
      <c r="E323" s="113">
        <v>0</v>
      </c>
      <c r="F323" s="112">
        <v>0</v>
      </c>
      <c r="G323" s="113">
        <v>8190</v>
      </c>
      <c r="H323" s="112">
        <v>0</v>
      </c>
      <c r="I323" s="112">
        <v>0</v>
      </c>
      <c r="J323" s="126">
        <v>67417</v>
      </c>
      <c r="K323" s="126">
        <v>0</v>
      </c>
      <c r="L323" s="124">
        <v>0</v>
      </c>
      <c r="M323" s="126">
        <v>5814</v>
      </c>
      <c r="N323" s="124">
        <v>0</v>
      </c>
      <c r="O323" s="124">
        <v>0</v>
      </c>
      <c r="P323" s="124">
        <v>0</v>
      </c>
      <c r="Q323" s="124">
        <v>0</v>
      </c>
    </row>
    <row r="324" spans="1:17">
      <c r="A324" s="138">
        <v>44324</v>
      </c>
      <c r="B324" s="142" t="str">
        <f t="shared" si="14"/>
        <v>(土)</v>
      </c>
      <c r="C324" s="112">
        <f t="shared" si="13"/>
        <v>70533</v>
      </c>
      <c r="D324" s="113">
        <v>62893</v>
      </c>
      <c r="E324" s="113">
        <v>0</v>
      </c>
      <c r="F324" s="112">
        <v>0</v>
      </c>
      <c r="G324" s="113">
        <v>7640</v>
      </c>
      <c r="H324" s="112">
        <v>0</v>
      </c>
      <c r="I324" s="112">
        <v>0</v>
      </c>
      <c r="J324" s="126">
        <v>49687</v>
      </c>
      <c r="K324" s="126">
        <v>0</v>
      </c>
      <c r="L324" s="124">
        <v>0</v>
      </c>
      <c r="M324" s="126">
        <v>3911</v>
      </c>
      <c r="N324" s="124">
        <v>0</v>
      </c>
      <c r="O324" s="124">
        <v>0</v>
      </c>
      <c r="P324" s="124">
        <v>0</v>
      </c>
      <c r="Q324" s="124">
        <v>0</v>
      </c>
    </row>
    <row r="325" spans="1:17">
      <c r="A325" s="138">
        <v>44323</v>
      </c>
      <c r="B325" s="142" t="str">
        <f t="shared" si="14"/>
        <v>(金)</v>
      </c>
      <c r="C325" s="112">
        <f t="shared" ref="C325:C350" si="15">SUM(D325:I325)</f>
        <v>61923</v>
      </c>
      <c r="D325" s="113">
        <v>50372</v>
      </c>
      <c r="E325" s="113">
        <v>0</v>
      </c>
      <c r="F325" s="112">
        <v>0</v>
      </c>
      <c r="G325" s="113">
        <v>11551</v>
      </c>
      <c r="H325" s="112">
        <v>0</v>
      </c>
      <c r="I325" s="112">
        <v>0</v>
      </c>
      <c r="J325" s="126">
        <v>31999</v>
      </c>
      <c r="K325" s="126">
        <v>0</v>
      </c>
      <c r="L325" s="124">
        <v>0</v>
      </c>
      <c r="M325" s="126">
        <v>4464</v>
      </c>
      <c r="N325" s="124">
        <v>0</v>
      </c>
      <c r="O325" s="124">
        <v>0</v>
      </c>
      <c r="P325" s="124">
        <v>0</v>
      </c>
      <c r="Q325" s="124">
        <v>0</v>
      </c>
    </row>
    <row r="326" spans="1:17">
      <c r="A326" s="138">
        <v>44322</v>
      </c>
      <c r="B326" s="142" t="str">
        <f t="shared" si="14"/>
        <v>(木)</v>
      </c>
      <c r="C326" s="112">
        <f t="shared" si="15"/>
        <v>56653</v>
      </c>
      <c r="D326" s="113">
        <v>47560</v>
      </c>
      <c r="E326" s="113">
        <v>0</v>
      </c>
      <c r="F326" s="112">
        <v>0</v>
      </c>
      <c r="G326" s="113">
        <v>9093</v>
      </c>
      <c r="H326" s="112">
        <v>0</v>
      </c>
      <c r="I326" s="112">
        <v>0</v>
      </c>
      <c r="J326" s="126">
        <v>33472</v>
      </c>
      <c r="K326" s="126">
        <v>0</v>
      </c>
      <c r="L326" s="124">
        <v>0</v>
      </c>
      <c r="M326" s="126">
        <v>4906</v>
      </c>
      <c r="N326" s="124">
        <v>0</v>
      </c>
      <c r="O326" s="124">
        <v>0</v>
      </c>
      <c r="P326" s="124">
        <v>0</v>
      </c>
      <c r="Q326" s="124">
        <v>0</v>
      </c>
    </row>
    <row r="327" spans="1:17">
      <c r="A327" s="138">
        <v>44321</v>
      </c>
      <c r="B327" s="142" t="str">
        <f t="shared" ref="B327:B382" si="16">"(" &amp; TEXT(A327,"aaa") &amp; ")"</f>
        <v>(水)</v>
      </c>
      <c r="C327" s="112">
        <f t="shared" si="15"/>
        <v>10761</v>
      </c>
      <c r="D327" s="113">
        <v>9861</v>
      </c>
      <c r="E327" s="113">
        <v>0</v>
      </c>
      <c r="F327" s="112">
        <v>0</v>
      </c>
      <c r="G327" s="113">
        <v>900</v>
      </c>
      <c r="H327" s="112">
        <v>0</v>
      </c>
      <c r="I327" s="112">
        <v>0</v>
      </c>
      <c r="J327" s="126">
        <v>8185</v>
      </c>
      <c r="K327" s="126">
        <v>0</v>
      </c>
      <c r="L327" s="124">
        <v>0</v>
      </c>
      <c r="M327" s="126">
        <v>674</v>
      </c>
      <c r="N327" s="124">
        <v>0</v>
      </c>
      <c r="O327" s="124">
        <v>0</v>
      </c>
      <c r="P327" s="124">
        <v>0</v>
      </c>
      <c r="Q327" s="124">
        <v>0</v>
      </c>
    </row>
    <row r="328" spans="1:17">
      <c r="A328" s="138">
        <v>44320</v>
      </c>
      <c r="B328" s="142" t="str">
        <f t="shared" si="16"/>
        <v>(火)</v>
      </c>
      <c r="C328" s="112">
        <f t="shared" si="15"/>
        <v>9207</v>
      </c>
      <c r="D328" s="113">
        <v>8511</v>
      </c>
      <c r="E328" s="113">
        <v>0</v>
      </c>
      <c r="F328" s="112">
        <v>0</v>
      </c>
      <c r="G328" s="113">
        <v>696</v>
      </c>
      <c r="H328" s="112">
        <v>0</v>
      </c>
      <c r="I328" s="112">
        <v>0</v>
      </c>
      <c r="J328" s="126">
        <v>6786</v>
      </c>
      <c r="K328" s="126">
        <v>0</v>
      </c>
      <c r="L328" s="124">
        <v>0</v>
      </c>
      <c r="M328" s="126">
        <v>477</v>
      </c>
      <c r="N328" s="124">
        <v>0</v>
      </c>
      <c r="O328" s="124">
        <v>0</v>
      </c>
      <c r="P328" s="124">
        <v>0</v>
      </c>
      <c r="Q328" s="124">
        <v>0</v>
      </c>
    </row>
    <row r="329" spans="1:17">
      <c r="A329" s="138">
        <v>44319</v>
      </c>
      <c r="B329" s="142" t="str">
        <f t="shared" si="16"/>
        <v>(月)</v>
      </c>
      <c r="C329" s="112">
        <f t="shared" si="15"/>
        <v>8235</v>
      </c>
      <c r="D329" s="113">
        <v>7445</v>
      </c>
      <c r="E329" s="113">
        <v>0</v>
      </c>
      <c r="F329" s="112">
        <v>0</v>
      </c>
      <c r="G329" s="113">
        <v>790</v>
      </c>
      <c r="H329" s="112">
        <v>0</v>
      </c>
      <c r="I329" s="112">
        <v>0</v>
      </c>
      <c r="J329" s="126">
        <v>5690</v>
      </c>
      <c r="K329" s="126">
        <v>0</v>
      </c>
      <c r="L329" s="124">
        <v>0</v>
      </c>
      <c r="M329" s="126">
        <v>693</v>
      </c>
      <c r="N329" s="124">
        <v>0</v>
      </c>
      <c r="O329" s="124">
        <v>0</v>
      </c>
      <c r="P329" s="124">
        <v>0</v>
      </c>
      <c r="Q329" s="124">
        <v>0</v>
      </c>
    </row>
    <row r="330" spans="1:17">
      <c r="A330" s="138">
        <v>44318</v>
      </c>
      <c r="B330" s="142" t="str">
        <f t="shared" si="16"/>
        <v>(日)</v>
      </c>
      <c r="C330" s="112">
        <f t="shared" si="15"/>
        <v>27297</v>
      </c>
      <c r="D330" s="113">
        <v>27297</v>
      </c>
      <c r="E330" s="113">
        <v>0</v>
      </c>
      <c r="F330" s="112">
        <v>0</v>
      </c>
      <c r="G330" s="113">
        <v>0</v>
      </c>
      <c r="H330" s="112">
        <v>0</v>
      </c>
      <c r="I330" s="112">
        <v>0</v>
      </c>
      <c r="J330" s="126">
        <v>20799</v>
      </c>
      <c r="K330" s="126">
        <v>0</v>
      </c>
      <c r="L330" s="124">
        <v>0</v>
      </c>
      <c r="M330" s="126">
        <v>0</v>
      </c>
      <c r="N330" s="124">
        <v>0</v>
      </c>
      <c r="O330" s="124">
        <v>0</v>
      </c>
      <c r="P330" s="124">
        <v>0</v>
      </c>
      <c r="Q330" s="124">
        <v>0</v>
      </c>
    </row>
    <row r="331" spans="1:17">
      <c r="A331" s="138">
        <v>44317</v>
      </c>
      <c r="B331" s="142" t="str">
        <f t="shared" si="16"/>
        <v>(土)</v>
      </c>
      <c r="C331" s="112">
        <f t="shared" si="15"/>
        <v>40149</v>
      </c>
      <c r="D331" s="113">
        <v>40149</v>
      </c>
      <c r="E331" s="113">
        <v>0</v>
      </c>
      <c r="F331" s="112">
        <v>0</v>
      </c>
      <c r="G331" s="113">
        <v>0</v>
      </c>
      <c r="H331" s="112">
        <v>0</v>
      </c>
      <c r="I331" s="112">
        <v>0</v>
      </c>
      <c r="J331" s="126">
        <v>21814</v>
      </c>
      <c r="K331" s="126">
        <v>0</v>
      </c>
      <c r="L331" s="124">
        <v>0</v>
      </c>
      <c r="M331" s="126">
        <v>0</v>
      </c>
      <c r="N331" s="124">
        <v>0</v>
      </c>
      <c r="O331" s="124">
        <v>0</v>
      </c>
      <c r="P331" s="124">
        <v>0</v>
      </c>
      <c r="Q331" s="124">
        <v>0</v>
      </c>
    </row>
    <row r="332" spans="1:17">
      <c r="A332" s="138">
        <v>44316</v>
      </c>
      <c r="B332" s="142" t="str">
        <f t="shared" si="16"/>
        <v>(金)</v>
      </c>
      <c r="C332" s="112">
        <f t="shared" si="15"/>
        <v>60392</v>
      </c>
      <c r="D332" s="113">
        <v>60392</v>
      </c>
      <c r="E332" s="113">
        <v>0</v>
      </c>
      <c r="F332" s="112">
        <v>0</v>
      </c>
      <c r="G332" s="113">
        <v>0</v>
      </c>
      <c r="H332" s="112">
        <v>0</v>
      </c>
      <c r="I332" s="112">
        <v>0</v>
      </c>
      <c r="J332" s="126">
        <v>26365</v>
      </c>
      <c r="K332" s="126">
        <v>0</v>
      </c>
      <c r="L332" s="124">
        <v>0</v>
      </c>
      <c r="M332" s="126">
        <v>0</v>
      </c>
      <c r="N332" s="124">
        <v>0</v>
      </c>
      <c r="O332" s="124">
        <v>0</v>
      </c>
      <c r="P332" s="124">
        <v>0</v>
      </c>
      <c r="Q332" s="124">
        <v>0</v>
      </c>
    </row>
    <row r="333" spans="1:17">
      <c r="A333" s="138">
        <v>44315</v>
      </c>
      <c r="B333" s="142" t="str">
        <f t="shared" si="16"/>
        <v>(木)</v>
      </c>
      <c r="C333" s="112">
        <f t="shared" si="15"/>
        <v>20179</v>
      </c>
      <c r="D333" s="113">
        <v>20179</v>
      </c>
      <c r="E333" s="113">
        <v>0</v>
      </c>
      <c r="F333" s="112">
        <v>0</v>
      </c>
      <c r="G333" s="113">
        <v>0</v>
      </c>
      <c r="H333" s="112">
        <v>0</v>
      </c>
      <c r="I333" s="112">
        <v>0</v>
      </c>
      <c r="J333" s="126">
        <v>12780</v>
      </c>
      <c r="K333" s="126">
        <v>0</v>
      </c>
      <c r="L333" s="124">
        <v>0</v>
      </c>
      <c r="M333" s="126">
        <v>0</v>
      </c>
      <c r="N333" s="124">
        <v>0</v>
      </c>
      <c r="O333" s="124">
        <v>0</v>
      </c>
      <c r="P333" s="124">
        <v>0</v>
      </c>
      <c r="Q333" s="124">
        <v>0</v>
      </c>
    </row>
    <row r="334" spans="1:17">
      <c r="A334" s="138">
        <v>44314</v>
      </c>
      <c r="B334" s="142" t="str">
        <f t="shared" si="16"/>
        <v>(水)</v>
      </c>
      <c r="C334" s="112">
        <f t="shared" si="15"/>
        <v>79938</v>
      </c>
      <c r="D334" s="113">
        <v>79938</v>
      </c>
      <c r="E334" s="113">
        <v>0</v>
      </c>
      <c r="F334" s="112">
        <v>0</v>
      </c>
      <c r="G334" s="113">
        <v>0</v>
      </c>
      <c r="H334" s="112">
        <v>0</v>
      </c>
      <c r="I334" s="112">
        <v>0</v>
      </c>
      <c r="J334" s="126">
        <v>36168</v>
      </c>
      <c r="K334" s="126">
        <v>0</v>
      </c>
      <c r="L334" s="124">
        <v>0</v>
      </c>
      <c r="M334" s="126">
        <v>0</v>
      </c>
      <c r="N334" s="124">
        <v>0</v>
      </c>
      <c r="O334" s="124">
        <v>0</v>
      </c>
      <c r="P334" s="124">
        <v>0</v>
      </c>
      <c r="Q334" s="124">
        <v>0</v>
      </c>
    </row>
    <row r="335" spans="1:17">
      <c r="A335" s="138">
        <v>44313</v>
      </c>
      <c r="B335" s="142" t="str">
        <f t="shared" si="16"/>
        <v>(火)</v>
      </c>
      <c r="C335" s="112">
        <f t="shared" si="15"/>
        <v>73675</v>
      </c>
      <c r="D335" s="113">
        <v>73675</v>
      </c>
      <c r="E335" s="113">
        <v>0</v>
      </c>
      <c r="F335" s="112">
        <v>0</v>
      </c>
      <c r="G335" s="113">
        <v>0</v>
      </c>
      <c r="H335" s="112">
        <v>0</v>
      </c>
      <c r="I335" s="112">
        <v>0</v>
      </c>
      <c r="J335" s="126">
        <v>36085</v>
      </c>
      <c r="K335" s="126">
        <v>0</v>
      </c>
      <c r="L335" s="124">
        <v>0</v>
      </c>
      <c r="M335" s="126">
        <v>0</v>
      </c>
      <c r="N335" s="124">
        <v>0</v>
      </c>
      <c r="O335" s="124">
        <v>0</v>
      </c>
      <c r="P335" s="124">
        <v>0</v>
      </c>
      <c r="Q335" s="124">
        <v>0</v>
      </c>
    </row>
    <row r="336" spans="1:17">
      <c r="A336" s="138">
        <v>44312</v>
      </c>
      <c r="B336" s="142" t="str">
        <f t="shared" si="16"/>
        <v>(月)</v>
      </c>
      <c r="C336" s="112">
        <f t="shared" si="15"/>
        <v>55231</v>
      </c>
      <c r="D336" s="113">
        <v>55231</v>
      </c>
      <c r="E336" s="113">
        <v>0</v>
      </c>
      <c r="F336" s="112">
        <v>0</v>
      </c>
      <c r="G336" s="113">
        <v>0</v>
      </c>
      <c r="H336" s="112">
        <v>0</v>
      </c>
      <c r="I336" s="112">
        <v>0</v>
      </c>
      <c r="J336" s="126">
        <v>26665</v>
      </c>
      <c r="K336" s="126">
        <v>0</v>
      </c>
      <c r="L336" s="124">
        <v>0</v>
      </c>
      <c r="M336" s="126">
        <v>0</v>
      </c>
      <c r="N336" s="124">
        <v>0</v>
      </c>
      <c r="O336" s="124">
        <v>0</v>
      </c>
      <c r="P336" s="124">
        <v>0</v>
      </c>
      <c r="Q336" s="124">
        <v>0</v>
      </c>
    </row>
    <row r="337" spans="1:17">
      <c r="A337" s="138">
        <v>44311</v>
      </c>
      <c r="B337" s="142" t="str">
        <f t="shared" si="16"/>
        <v>(日)</v>
      </c>
      <c r="C337" s="112">
        <f t="shared" si="15"/>
        <v>25463</v>
      </c>
      <c r="D337" s="113">
        <v>25463</v>
      </c>
      <c r="E337" s="113">
        <v>0</v>
      </c>
      <c r="F337" s="112">
        <v>0</v>
      </c>
      <c r="G337" s="113">
        <v>0</v>
      </c>
      <c r="H337" s="112">
        <v>0</v>
      </c>
      <c r="I337" s="112">
        <v>0</v>
      </c>
      <c r="J337" s="126">
        <v>15761</v>
      </c>
      <c r="K337" s="126">
        <v>0</v>
      </c>
      <c r="L337" s="124">
        <v>0</v>
      </c>
      <c r="M337" s="126">
        <v>0</v>
      </c>
      <c r="N337" s="124">
        <v>0</v>
      </c>
      <c r="O337" s="124">
        <v>0</v>
      </c>
      <c r="P337" s="124">
        <v>0</v>
      </c>
      <c r="Q337" s="124">
        <v>0</v>
      </c>
    </row>
    <row r="338" spans="1:17">
      <c r="A338" s="138">
        <v>44310</v>
      </c>
      <c r="B338" s="142" t="str">
        <f t="shared" si="16"/>
        <v>(土)</v>
      </c>
      <c r="C338" s="112">
        <f t="shared" si="15"/>
        <v>35148</v>
      </c>
      <c r="D338" s="113">
        <v>35148</v>
      </c>
      <c r="E338" s="113">
        <v>0</v>
      </c>
      <c r="F338" s="112">
        <v>0</v>
      </c>
      <c r="G338" s="113">
        <v>0</v>
      </c>
      <c r="H338" s="112">
        <v>0</v>
      </c>
      <c r="I338" s="112">
        <v>0</v>
      </c>
      <c r="J338" s="126">
        <v>16494</v>
      </c>
      <c r="K338" s="126">
        <v>0</v>
      </c>
      <c r="L338" s="124">
        <v>0</v>
      </c>
      <c r="M338" s="126">
        <v>0</v>
      </c>
      <c r="N338" s="124">
        <v>0</v>
      </c>
      <c r="O338" s="124">
        <v>0</v>
      </c>
      <c r="P338" s="124">
        <v>0</v>
      </c>
      <c r="Q338" s="124">
        <v>0</v>
      </c>
    </row>
    <row r="339" spans="1:17">
      <c r="A339" s="138">
        <v>44309</v>
      </c>
      <c r="B339" s="142" t="str">
        <f t="shared" si="16"/>
        <v>(金)</v>
      </c>
      <c r="C339" s="112">
        <f t="shared" si="15"/>
        <v>50818</v>
      </c>
      <c r="D339" s="113">
        <v>50818</v>
      </c>
      <c r="E339" s="113">
        <v>0</v>
      </c>
      <c r="F339" s="112">
        <v>0</v>
      </c>
      <c r="G339" s="113">
        <v>0</v>
      </c>
      <c r="H339" s="112">
        <v>0</v>
      </c>
      <c r="I339" s="112">
        <v>0</v>
      </c>
      <c r="J339" s="126">
        <v>18332</v>
      </c>
      <c r="K339" s="126">
        <v>0</v>
      </c>
      <c r="L339" s="124">
        <v>0</v>
      </c>
      <c r="M339" s="126">
        <v>0</v>
      </c>
      <c r="N339" s="124">
        <v>0</v>
      </c>
      <c r="O339" s="124">
        <v>0</v>
      </c>
      <c r="P339" s="124">
        <v>0</v>
      </c>
      <c r="Q339" s="124">
        <v>0</v>
      </c>
    </row>
    <row r="340" spans="1:17">
      <c r="A340" s="138">
        <v>44308</v>
      </c>
      <c r="B340" s="142" t="str">
        <f t="shared" si="16"/>
        <v>(木)</v>
      </c>
      <c r="C340" s="112">
        <f t="shared" si="15"/>
        <v>54194</v>
      </c>
      <c r="D340" s="113">
        <v>54194</v>
      </c>
      <c r="E340" s="113">
        <v>0</v>
      </c>
      <c r="F340" s="112">
        <v>0</v>
      </c>
      <c r="G340" s="113">
        <v>0</v>
      </c>
      <c r="H340" s="112">
        <v>0</v>
      </c>
      <c r="I340" s="112">
        <v>0</v>
      </c>
      <c r="J340" s="126">
        <v>24660</v>
      </c>
      <c r="K340" s="126">
        <v>0</v>
      </c>
      <c r="L340" s="124">
        <v>0</v>
      </c>
      <c r="M340" s="126">
        <v>0</v>
      </c>
      <c r="N340" s="124">
        <v>0</v>
      </c>
      <c r="O340" s="124">
        <v>0</v>
      </c>
      <c r="P340" s="124">
        <v>0</v>
      </c>
      <c r="Q340" s="124">
        <v>0</v>
      </c>
    </row>
    <row r="341" spans="1:17">
      <c r="A341" s="138">
        <v>44307</v>
      </c>
      <c r="B341" s="142" t="str">
        <f t="shared" si="16"/>
        <v>(水)</v>
      </c>
      <c r="C341" s="112">
        <f t="shared" si="15"/>
        <v>56273</v>
      </c>
      <c r="D341" s="113">
        <v>56273</v>
      </c>
      <c r="E341" s="113">
        <v>0</v>
      </c>
      <c r="F341" s="112">
        <v>0</v>
      </c>
      <c r="G341" s="113">
        <v>0</v>
      </c>
      <c r="H341" s="112">
        <v>0</v>
      </c>
      <c r="I341" s="112">
        <v>0</v>
      </c>
      <c r="J341" s="126">
        <v>25851</v>
      </c>
      <c r="K341" s="126">
        <v>0</v>
      </c>
      <c r="L341" s="124">
        <v>0</v>
      </c>
      <c r="M341" s="126">
        <v>0</v>
      </c>
      <c r="N341" s="124">
        <v>0</v>
      </c>
      <c r="O341" s="124">
        <v>0</v>
      </c>
      <c r="P341" s="124">
        <v>0</v>
      </c>
      <c r="Q341" s="124">
        <v>0</v>
      </c>
    </row>
    <row r="342" spans="1:17">
      <c r="A342" s="138">
        <v>44306</v>
      </c>
      <c r="B342" s="142" t="str">
        <f t="shared" si="16"/>
        <v>(火)</v>
      </c>
      <c r="C342" s="112">
        <f t="shared" si="15"/>
        <v>47301</v>
      </c>
      <c r="D342" s="113">
        <v>47301</v>
      </c>
      <c r="E342" s="113">
        <v>0</v>
      </c>
      <c r="F342" s="112">
        <v>0</v>
      </c>
      <c r="G342" s="113">
        <v>0</v>
      </c>
      <c r="H342" s="112">
        <v>0</v>
      </c>
      <c r="I342" s="112">
        <v>0</v>
      </c>
      <c r="J342" s="126">
        <v>21719</v>
      </c>
      <c r="K342" s="126">
        <v>0</v>
      </c>
      <c r="L342" s="124">
        <v>0</v>
      </c>
      <c r="M342" s="126">
        <v>0</v>
      </c>
      <c r="N342" s="124">
        <v>0</v>
      </c>
      <c r="O342" s="124">
        <v>0</v>
      </c>
      <c r="P342" s="124">
        <v>0</v>
      </c>
      <c r="Q342" s="124">
        <v>0</v>
      </c>
    </row>
    <row r="343" spans="1:17">
      <c r="A343" s="138">
        <v>44305</v>
      </c>
      <c r="B343" s="142" t="str">
        <f t="shared" si="16"/>
        <v>(月)</v>
      </c>
      <c r="C343" s="112">
        <f t="shared" si="15"/>
        <v>30551</v>
      </c>
      <c r="D343" s="113">
        <v>30551</v>
      </c>
      <c r="E343" s="113">
        <v>0</v>
      </c>
      <c r="F343" s="112">
        <v>0</v>
      </c>
      <c r="G343" s="113">
        <v>0</v>
      </c>
      <c r="H343" s="112">
        <v>0</v>
      </c>
      <c r="I343" s="112">
        <v>0</v>
      </c>
      <c r="J343" s="126">
        <v>13439</v>
      </c>
      <c r="K343" s="126">
        <v>0</v>
      </c>
      <c r="L343" s="124">
        <v>0</v>
      </c>
      <c r="M343" s="126">
        <v>0</v>
      </c>
      <c r="N343" s="124">
        <v>0</v>
      </c>
      <c r="O343" s="124">
        <v>0</v>
      </c>
      <c r="P343" s="124">
        <v>0</v>
      </c>
      <c r="Q343" s="124">
        <v>0</v>
      </c>
    </row>
    <row r="344" spans="1:17">
      <c r="A344" s="138">
        <v>44304</v>
      </c>
      <c r="B344" s="142" t="str">
        <f t="shared" si="16"/>
        <v>(日)</v>
      </c>
      <c r="C344" s="112">
        <f t="shared" si="15"/>
        <v>8382</v>
      </c>
      <c r="D344" s="113">
        <v>8382</v>
      </c>
      <c r="E344" s="113">
        <v>0</v>
      </c>
      <c r="F344" s="112">
        <v>0</v>
      </c>
      <c r="G344" s="113">
        <v>0</v>
      </c>
      <c r="H344" s="112">
        <v>0</v>
      </c>
      <c r="I344" s="112">
        <v>0</v>
      </c>
      <c r="J344" s="126">
        <v>5807</v>
      </c>
      <c r="K344" s="126">
        <v>0</v>
      </c>
      <c r="L344" s="124">
        <v>0</v>
      </c>
      <c r="M344" s="126">
        <v>0</v>
      </c>
      <c r="N344" s="124">
        <v>0</v>
      </c>
      <c r="O344" s="124">
        <v>0</v>
      </c>
      <c r="P344" s="124">
        <v>0</v>
      </c>
      <c r="Q344" s="124">
        <v>0</v>
      </c>
    </row>
    <row r="345" spans="1:17">
      <c r="A345" s="138">
        <v>44303</v>
      </c>
      <c r="B345" s="142" t="str">
        <f t="shared" si="16"/>
        <v>(土)</v>
      </c>
      <c r="C345" s="112">
        <f t="shared" si="15"/>
        <v>7656</v>
      </c>
      <c r="D345" s="113">
        <v>7656</v>
      </c>
      <c r="E345" s="113">
        <v>0</v>
      </c>
      <c r="F345" s="112">
        <v>0</v>
      </c>
      <c r="G345" s="113">
        <v>0</v>
      </c>
      <c r="H345" s="112">
        <v>0</v>
      </c>
      <c r="I345" s="112">
        <v>0</v>
      </c>
      <c r="J345" s="126">
        <v>3750</v>
      </c>
      <c r="K345" s="126">
        <v>0</v>
      </c>
      <c r="L345" s="124">
        <v>0</v>
      </c>
      <c r="M345" s="126">
        <v>0</v>
      </c>
      <c r="N345" s="124">
        <v>0</v>
      </c>
      <c r="O345" s="124">
        <v>0</v>
      </c>
      <c r="P345" s="124">
        <v>0</v>
      </c>
      <c r="Q345" s="124">
        <v>0</v>
      </c>
    </row>
    <row r="346" spans="1:17">
      <c r="A346" s="138">
        <v>44302</v>
      </c>
      <c r="B346" s="142" t="str">
        <f t="shared" si="16"/>
        <v>(金)</v>
      </c>
      <c r="C346" s="112">
        <f t="shared" si="15"/>
        <v>10661</v>
      </c>
      <c r="D346" s="113">
        <v>10661</v>
      </c>
      <c r="E346" s="113">
        <v>0</v>
      </c>
      <c r="F346" s="112">
        <v>0</v>
      </c>
      <c r="G346" s="113">
        <v>0</v>
      </c>
      <c r="H346" s="112">
        <v>0</v>
      </c>
      <c r="I346" s="112">
        <v>0</v>
      </c>
      <c r="J346" s="126">
        <v>3516</v>
      </c>
      <c r="K346" s="126">
        <v>0</v>
      </c>
      <c r="L346" s="124">
        <v>0</v>
      </c>
      <c r="M346" s="126">
        <v>0</v>
      </c>
      <c r="N346" s="124">
        <v>0</v>
      </c>
      <c r="O346" s="124">
        <v>0</v>
      </c>
      <c r="P346" s="124">
        <v>0</v>
      </c>
      <c r="Q346" s="124">
        <v>0</v>
      </c>
    </row>
    <row r="347" spans="1:17">
      <c r="A347" s="138">
        <v>44301</v>
      </c>
      <c r="B347" s="142" t="str">
        <f t="shared" si="16"/>
        <v>(木)</v>
      </c>
      <c r="C347" s="112">
        <f t="shared" si="15"/>
        <v>8810</v>
      </c>
      <c r="D347" s="113">
        <v>8810</v>
      </c>
      <c r="E347" s="113">
        <v>0</v>
      </c>
      <c r="F347" s="112">
        <v>0</v>
      </c>
      <c r="G347" s="113">
        <v>0</v>
      </c>
      <c r="H347" s="112">
        <v>0</v>
      </c>
      <c r="I347" s="112">
        <v>0</v>
      </c>
      <c r="J347" s="126">
        <v>4147</v>
      </c>
      <c r="K347" s="126">
        <v>0</v>
      </c>
      <c r="L347" s="124">
        <v>0</v>
      </c>
      <c r="M347" s="126">
        <v>0</v>
      </c>
      <c r="N347" s="124">
        <v>0</v>
      </c>
      <c r="O347" s="124">
        <v>0</v>
      </c>
      <c r="P347" s="124">
        <v>0</v>
      </c>
      <c r="Q347" s="124">
        <v>0</v>
      </c>
    </row>
    <row r="348" spans="1:17">
      <c r="A348" s="138">
        <v>44300</v>
      </c>
      <c r="B348" s="142" t="str">
        <f t="shared" si="16"/>
        <v>(水)</v>
      </c>
      <c r="C348" s="112">
        <f t="shared" si="15"/>
        <v>5278</v>
      </c>
      <c r="D348" s="113">
        <v>5278</v>
      </c>
      <c r="E348" s="113">
        <v>0</v>
      </c>
      <c r="F348" s="112">
        <v>0</v>
      </c>
      <c r="G348" s="113">
        <v>0</v>
      </c>
      <c r="H348" s="112">
        <v>0</v>
      </c>
      <c r="I348" s="112">
        <v>0</v>
      </c>
      <c r="J348" s="126">
        <v>3100</v>
      </c>
      <c r="K348" s="126">
        <v>0</v>
      </c>
      <c r="L348" s="124">
        <v>0</v>
      </c>
      <c r="M348" s="126">
        <v>0</v>
      </c>
      <c r="N348" s="124">
        <v>0</v>
      </c>
      <c r="O348" s="124">
        <v>0</v>
      </c>
      <c r="P348" s="124">
        <v>0</v>
      </c>
      <c r="Q348" s="124">
        <v>0</v>
      </c>
    </row>
    <row r="349" spans="1:17">
      <c r="A349" s="138">
        <v>44299</v>
      </c>
      <c r="B349" s="142" t="str">
        <f t="shared" si="16"/>
        <v>(火)</v>
      </c>
      <c r="C349" s="112">
        <f t="shared" si="15"/>
        <v>4304</v>
      </c>
      <c r="D349" s="113">
        <v>4304</v>
      </c>
      <c r="E349" s="113">
        <v>0</v>
      </c>
      <c r="F349" s="112">
        <v>0</v>
      </c>
      <c r="G349" s="113">
        <v>0</v>
      </c>
      <c r="H349" s="112">
        <v>0</v>
      </c>
      <c r="I349" s="112">
        <v>0</v>
      </c>
      <c r="J349" s="126">
        <v>2654</v>
      </c>
      <c r="K349" s="126">
        <v>0</v>
      </c>
      <c r="L349" s="124">
        <v>0</v>
      </c>
      <c r="M349" s="126">
        <v>0</v>
      </c>
      <c r="N349" s="124">
        <v>0</v>
      </c>
      <c r="O349" s="124">
        <v>0</v>
      </c>
      <c r="P349" s="124">
        <v>0</v>
      </c>
      <c r="Q349" s="124">
        <v>0</v>
      </c>
    </row>
    <row r="350" spans="1:17">
      <c r="A350" s="138">
        <v>44298</v>
      </c>
      <c r="B350" s="142" t="str">
        <f t="shared" si="16"/>
        <v>(月)</v>
      </c>
      <c r="C350" s="112">
        <f t="shared" si="15"/>
        <v>4688</v>
      </c>
      <c r="D350" s="114">
        <v>4688</v>
      </c>
      <c r="E350" s="114">
        <v>0</v>
      </c>
      <c r="F350" s="112">
        <v>0</v>
      </c>
      <c r="G350" s="114">
        <v>0</v>
      </c>
      <c r="H350" s="112">
        <v>0</v>
      </c>
      <c r="I350" s="112">
        <v>0</v>
      </c>
      <c r="J350" s="127">
        <v>3192</v>
      </c>
      <c r="K350" s="127">
        <v>0</v>
      </c>
      <c r="L350" s="124">
        <v>0</v>
      </c>
      <c r="M350" s="127">
        <v>0</v>
      </c>
      <c r="N350" s="124">
        <v>0</v>
      </c>
      <c r="O350" s="124">
        <v>0</v>
      </c>
      <c r="P350" s="124">
        <v>0</v>
      </c>
      <c r="Q350" s="124">
        <v>0</v>
      </c>
    </row>
    <row r="351" spans="1:17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</row>
    <row r="352" spans="1:17">
      <c r="A352" s="75" t="s">
        <v>324</v>
      </c>
      <c r="B352" s="75"/>
    </row>
    <row r="353" spans="1:1">
      <c r="A353" s="77"/>
    </row>
  </sheetData>
  <mergeCells count="11">
    <mergeCell ref="P3:Q3"/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84" t="s">
        <v>295</v>
      </c>
      <c r="B3" s="179" t="s">
        <v>296</v>
      </c>
      <c r="C3" s="178" t="s">
        <v>297</v>
      </c>
      <c r="D3" s="178" t="s">
        <v>298</v>
      </c>
      <c r="E3" s="183"/>
      <c r="F3" s="178" t="s">
        <v>299</v>
      </c>
      <c r="G3" s="183"/>
      <c r="H3" s="73"/>
      <c r="I3" s="73"/>
    </row>
    <row r="4" spans="1:9">
      <c r="A4" s="183"/>
      <c r="B4" s="185"/>
      <c r="C4" s="183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7" t="s">
        <v>286</v>
      </c>
      <c r="B5" s="183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7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（３月１６日公表時点）</v>
      </c>
    </row>
    <row r="3" spans="1:9">
      <c r="A3" s="186" t="s">
        <v>329</v>
      </c>
      <c r="B3" s="179" t="s">
        <v>296</v>
      </c>
      <c r="C3" s="179" t="s">
        <v>332</v>
      </c>
      <c r="D3" s="179" t="s">
        <v>296</v>
      </c>
      <c r="E3" s="178" t="s">
        <v>297</v>
      </c>
      <c r="F3" s="129" t="s">
        <v>298</v>
      </c>
      <c r="G3" s="129" t="s">
        <v>299</v>
      </c>
      <c r="H3" s="73"/>
      <c r="I3" s="73"/>
    </row>
    <row r="4" spans="1:9">
      <c r="A4" s="179"/>
      <c r="B4" s="179"/>
      <c r="C4" s="179"/>
      <c r="D4" s="179"/>
      <c r="E4" s="178"/>
      <c r="F4" s="131" t="s">
        <v>301</v>
      </c>
      <c r="G4" s="131" t="s">
        <v>301</v>
      </c>
      <c r="H4" s="72"/>
      <c r="I4" s="72"/>
    </row>
    <row r="5" spans="1:9">
      <c r="A5" s="128">
        <v>44636</v>
      </c>
      <c r="B5" s="130" t="s">
        <v>346</v>
      </c>
      <c r="C5" s="128">
        <v>44633</v>
      </c>
      <c r="D5" s="130" t="s">
        <v>344</v>
      </c>
      <c r="E5" s="132">
        <v>19394762</v>
      </c>
      <c r="F5" s="133">
        <v>9741524</v>
      </c>
      <c r="G5" s="133">
        <v>9653238</v>
      </c>
      <c r="H5" s="72"/>
      <c r="I5" s="72"/>
    </row>
    <row r="6" spans="1:9">
      <c r="A6" s="128">
        <v>44629</v>
      </c>
      <c r="B6" s="130" t="s">
        <v>346</v>
      </c>
      <c r="C6" s="128">
        <v>44626</v>
      </c>
      <c r="D6" s="130" t="s">
        <v>344</v>
      </c>
      <c r="E6" s="132">
        <v>19394699</v>
      </c>
      <c r="F6" s="133">
        <v>9741014</v>
      </c>
      <c r="G6" s="133">
        <v>9653685</v>
      </c>
      <c r="H6" s="72"/>
      <c r="I6" s="72"/>
    </row>
    <row r="7" spans="1:9">
      <c r="A7" s="128">
        <v>44622</v>
      </c>
      <c r="B7" s="130" t="s">
        <v>346</v>
      </c>
      <c r="C7" s="128">
        <v>44619</v>
      </c>
      <c r="D7" s="130" t="s">
        <v>344</v>
      </c>
      <c r="E7" s="102">
        <v>19392753</v>
      </c>
      <c r="F7" s="134">
        <v>9740023</v>
      </c>
      <c r="G7" s="134">
        <v>9652730</v>
      </c>
      <c r="H7" s="72"/>
      <c r="I7" s="72"/>
    </row>
    <row r="8" spans="1:9">
      <c r="A8" s="128">
        <v>44614</v>
      </c>
      <c r="B8" s="130" t="s">
        <v>379</v>
      </c>
      <c r="C8" s="128">
        <v>44612</v>
      </c>
      <c r="D8" s="130" t="s">
        <v>344</v>
      </c>
      <c r="E8" s="102">
        <v>19394536</v>
      </c>
      <c r="F8" s="103">
        <v>9742187</v>
      </c>
      <c r="G8" s="103">
        <v>9652349</v>
      </c>
      <c r="H8" s="72"/>
      <c r="I8" s="72"/>
    </row>
    <row r="9" spans="1:9">
      <c r="A9" s="128">
        <v>44594</v>
      </c>
      <c r="B9" s="130" t="s">
        <v>346</v>
      </c>
      <c r="C9" s="128">
        <v>44591</v>
      </c>
      <c r="D9" s="130" t="s">
        <v>344</v>
      </c>
      <c r="E9" s="102">
        <v>19390507</v>
      </c>
      <c r="F9" s="103">
        <v>9740492</v>
      </c>
      <c r="G9" s="103">
        <v>9650015</v>
      </c>
      <c r="H9" s="72"/>
      <c r="I9" s="72"/>
    </row>
    <row r="10" spans="1:9">
      <c r="A10" s="128">
        <v>44573</v>
      </c>
      <c r="B10" s="130" t="s">
        <v>346</v>
      </c>
      <c r="C10" s="128">
        <v>44570</v>
      </c>
      <c r="D10" s="130" t="s">
        <v>344</v>
      </c>
      <c r="E10" s="102">
        <v>19333787</v>
      </c>
      <c r="F10" s="103">
        <v>9800077</v>
      </c>
      <c r="G10" s="103">
        <v>9533710</v>
      </c>
      <c r="H10" s="72"/>
      <c r="I10" s="72"/>
    </row>
    <row r="11" spans="1:9">
      <c r="A11" s="128">
        <v>44566</v>
      </c>
      <c r="B11" s="130" t="s">
        <v>346</v>
      </c>
      <c r="C11" s="128">
        <v>44563</v>
      </c>
      <c r="D11" s="130" t="s">
        <v>344</v>
      </c>
      <c r="E11" s="102">
        <v>19325629</v>
      </c>
      <c r="F11" s="103">
        <v>9799599</v>
      </c>
      <c r="G11" s="103">
        <v>9526030</v>
      </c>
      <c r="H11" s="72"/>
      <c r="I11" s="72"/>
    </row>
    <row r="12" spans="1:9">
      <c r="A12" s="128">
        <v>44557</v>
      </c>
      <c r="B12" s="130" t="s">
        <v>380</v>
      </c>
      <c r="C12" s="128">
        <v>44556</v>
      </c>
      <c r="D12" s="130" t="s">
        <v>344</v>
      </c>
      <c r="E12" s="102">
        <v>19321813</v>
      </c>
      <c r="F12" s="103">
        <v>9800906</v>
      </c>
      <c r="G12" s="103">
        <v>9520907</v>
      </c>
      <c r="H12" s="72"/>
      <c r="I12" s="72"/>
    </row>
    <row r="13" spans="1:9">
      <c r="A13" s="128">
        <v>44552</v>
      </c>
      <c r="B13" s="130" t="s">
        <v>346</v>
      </c>
      <c r="C13" s="128">
        <v>44549</v>
      </c>
      <c r="D13" s="130" t="s">
        <v>344</v>
      </c>
      <c r="E13" s="102">
        <v>19317095</v>
      </c>
      <c r="F13" s="103">
        <v>9800859</v>
      </c>
      <c r="G13" s="103">
        <v>9516236</v>
      </c>
      <c r="H13" s="72"/>
      <c r="I13" s="72"/>
    </row>
    <row r="14" spans="1:9">
      <c r="A14" s="128">
        <v>44545</v>
      </c>
      <c r="B14" s="130" t="s">
        <v>346</v>
      </c>
      <c r="C14" s="128">
        <v>44542</v>
      </c>
      <c r="D14" s="130" t="s">
        <v>344</v>
      </c>
      <c r="E14" s="102">
        <v>19315219</v>
      </c>
      <c r="F14" s="103">
        <v>9800511</v>
      </c>
      <c r="G14" s="103">
        <v>9514708</v>
      </c>
      <c r="H14" s="72"/>
      <c r="I14" s="72"/>
    </row>
    <row r="15" spans="1:9">
      <c r="A15" s="128">
        <v>44538</v>
      </c>
      <c r="B15" s="130" t="s">
        <v>346</v>
      </c>
      <c r="C15" s="128">
        <v>44535</v>
      </c>
      <c r="D15" s="130" t="s">
        <v>344</v>
      </c>
      <c r="E15" s="102">
        <v>19308290</v>
      </c>
      <c r="F15" s="103">
        <v>9801991</v>
      </c>
      <c r="G15" s="103">
        <v>9506299</v>
      </c>
      <c r="H15" s="72"/>
      <c r="I15" s="72"/>
    </row>
    <row r="16" spans="1:9">
      <c r="A16" s="128">
        <v>44531</v>
      </c>
      <c r="B16" s="130" t="s">
        <v>346</v>
      </c>
      <c r="C16" s="128">
        <v>44528</v>
      </c>
      <c r="D16" s="130" t="s">
        <v>344</v>
      </c>
      <c r="E16" s="102">
        <v>19291446</v>
      </c>
      <c r="F16" s="103">
        <v>9802654</v>
      </c>
      <c r="G16" s="103">
        <v>9488792</v>
      </c>
      <c r="H16" s="72"/>
      <c r="I16" s="72"/>
    </row>
    <row r="17" spans="1:9">
      <c r="A17" s="128">
        <v>44524</v>
      </c>
      <c r="B17" s="130" t="s">
        <v>346</v>
      </c>
      <c r="C17" s="128">
        <v>44521</v>
      </c>
      <c r="D17" s="130" t="s">
        <v>344</v>
      </c>
      <c r="E17" s="102">
        <v>19284713</v>
      </c>
      <c r="F17" s="103">
        <v>9808144</v>
      </c>
      <c r="G17" s="103">
        <v>9476569</v>
      </c>
      <c r="H17" s="72"/>
      <c r="I17" s="72"/>
    </row>
    <row r="18" spans="1:9">
      <c r="A18" s="128">
        <v>44517</v>
      </c>
      <c r="B18" s="130" t="s">
        <v>346</v>
      </c>
      <c r="C18" s="128">
        <v>44514</v>
      </c>
      <c r="D18" s="130" t="s">
        <v>344</v>
      </c>
      <c r="E18" s="102">
        <v>19272217</v>
      </c>
      <c r="F18" s="103">
        <v>9808427</v>
      </c>
      <c r="G18" s="103">
        <v>9463790</v>
      </c>
      <c r="H18" s="72"/>
      <c r="I18" s="72"/>
    </row>
    <row r="19" spans="1:9">
      <c r="A19" s="128">
        <v>44510</v>
      </c>
      <c r="B19" s="130" t="s">
        <v>346</v>
      </c>
      <c r="C19" s="128">
        <v>44507</v>
      </c>
      <c r="D19" s="130" t="s">
        <v>344</v>
      </c>
      <c r="E19" s="102">
        <v>19228810</v>
      </c>
      <c r="F19" s="103">
        <v>9805102</v>
      </c>
      <c r="G19" s="103">
        <v>9423708</v>
      </c>
      <c r="H19" s="72"/>
      <c r="I19" s="72"/>
    </row>
    <row r="20" spans="1:9">
      <c r="A20" s="128">
        <v>44502</v>
      </c>
      <c r="B20" s="130" t="s">
        <v>379</v>
      </c>
      <c r="C20" s="128">
        <v>44500</v>
      </c>
      <c r="D20" s="130" t="s">
        <v>344</v>
      </c>
      <c r="E20" s="102">
        <v>19078083</v>
      </c>
      <c r="F20" s="103">
        <v>9769376</v>
      </c>
      <c r="G20" s="103">
        <v>9308707</v>
      </c>
      <c r="H20" s="72"/>
      <c r="I20" s="72"/>
    </row>
    <row r="21" spans="1:9">
      <c r="A21" s="128">
        <v>44496</v>
      </c>
      <c r="B21" s="130" t="s">
        <v>346</v>
      </c>
      <c r="C21" s="128">
        <v>44493</v>
      </c>
      <c r="D21" s="130" t="s">
        <v>344</v>
      </c>
      <c r="E21" s="102">
        <v>18962749</v>
      </c>
      <c r="F21" s="103">
        <v>9767683</v>
      </c>
      <c r="G21" s="103">
        <v>9195066</v>
      </c>
      <c r="H21" s="72"/>
      <c r="I21" s="72"/>
    </row>
    <row r="22" spans="1:9">
      <c r="A22" s="128">
        <v>44489</v>
      </c>
      <c r="B22" s="130" t="s">
        <v>346</v>
      </c>
      <c r="C22" s="128">
        <v>44486</v>
      </c>
      <c r="D22" s="130" t="s">
        <v>344</v>
      </c>
      <c r="E22" s="102">
        <v>18747243</v>
      </c>
      <c r="F22" s="103">
        <v>9765668</v>
      </c>
      <c r="G22" s="103">
        <v>8981575</v>
      </c>
      <c r="H22" s="72"/>
      <c r="I22" s="72"/>
    </row>
    <row r="23" spans="1:9">
      <c r="A23" s="128">
        <v>44482</v>
      </c>
      <c r="B23" s="130" t="s">
        <v>346</v>
      </c>
      <c r="C23" s="128">
        <v>44479</v>
      </c>
      <c r="D23" s="130" t="s">
        <v>344</v>
      </c>
      <c r="E23" s="81">
        <v>18283165</v>
      </c>
      <c r="F23" s="81">
        <v>9751845</v>
      </c>
      <c r="G23" s="81">
        <v>8531320</v>
      </c>
      <c r="H23" s="72"/>
      <c r="I23" s="72"/>
    </row>
    <row r="24" spans="1:9">
      <c r="A24" s="128">
        <v>44475</v>
      </c>
      <c r="B24" s="130" t="s">
        <v>346</v>
      </c>
      <c r="C24" s="128">
        <v>44472</v>
      </c>
      <c r="D24" s="130" t="s">
        <v>344</v>
      </c>
      <c r="E24" s="81">
        <v>17523553</v>
      </c>
      <c r="F24" s="81">
        <v>9707240</v>
      </c>
      <c r="G24" s="81">
        <v>7816313</v>
      </c>
      <c r="H24" s="72"/>
      <c r="I24" s="72"/>
    </row>
    <row r="25" spans="1:9">
      <c r="A25" s="128">
        <v>44468</v>
      </c>
      <c r="B25" s="130" t="s">
        <v>346</v>
      </c>
      <c r="C25" s="128">
        <v>44465</v>
      </c>
      <c r="D25" s="130" t="s">
        <v>344</v>
      </c>
      <c r="E25" s="81">
        <v>16729009</v>
      </c>
      <c r="F25" s="81">
        <v>9578689</v>
      </c>
      <c r="G25" s="81">
        <v>7150320</v>
      </c>
      <c r="H25" s="72"/>
      <c r="I25" s="72"/>
    </row>
    <row r="26" spans="1:9">
      <c r="A26" s="128">
        <v>44461</v>
      </c>
      <c r="B26" s="130" t="s">
        <v>346</v>
      </c>
      <c r="C26" s="128">
        <v>44458</v>
      </c>
      <c r="D26" s="130" t="s">
        <v>344</v>
      </c>
      <c r="E26" s="81">
        <v>16106155</v>
      </c>
      <c r="F26" s="81">
        <v>9364198</v>
      </c>
      <c r="G26" s="81">
        <v>6741957</v>
      </c>
      <c r="H26" s="72"/>
      <c r="I26" s="72"/>
    </row>
    <row r="27" spans="1:9">
      <c r="A27" s="128">
        <v>44454</v>
      </c>
      <c r="B27" s="130" t="s">
        <v>346</v>
      </c>
      <c r="C27" s="128">
        <v>44451</v>
      </c>
      <c r="D27" s="130" t="s">
        <v>344</v>
      </c>
      <c r="E27" s="81">
        <v>15400219</v>
      </c>
      <c r="F27" s="81">
        <v>8914497</v>
      </c>
      <c r="G27" s="81">
        <v>6485722</v>
      </c>
      <c r="H27" s="72"/>
      <c r="I27" s="72"/>
    </row>
    <row r="28" spans="1:9">
      <c r="A28" s="128">
        <v>44447</v>
      </c>
      <c r="B28" s="130" t="s">
        <v>346</v>
      </c>
      <c r="C28" s="128">
        <v>44444</v>
      </c>
      <c r="D28" s="130" t="s">
        <v>344</v>
      </c>
      <c r="E28" s="81">
        <v>14362075</v>
      </c>
      <c r="F28" s="81">
        <v>8141454</v>
      </c>
      <c r="G28" s="81">
        <v>6220621</v>
      </c>
      <c r="H28" s="72"/>
      <c r="I28" s="72"/>
    </row>
    <row r="29" spans="1:9">
      <c r="A29" s="128">
        <v>44440</v>
      </c>
      <c r="B29" s="130" t="s">
        <v>346</v>
      </c>
      <c r="C29" s="128">
        <v>44437</v>
      </c>
      <c r="D29" s="130" t="s">
        <v>344</v>
      </c>
      <c r="E29" s="81">
        <v>13225021</v>
      </c>
      <c r="F29" s="81">
        <v>7426698</v>
      </c>
      <c r="G29" s="81">
        <v>5798323</v>
      </c>
      <c r="H29" s="72"/>
      <c r="I29" s="72"/>
    </row>
    <row r="30" spans="1:9">
      <c r="A30" s="128">
        <v>44433</v>
      </c>
      <c r="B30" s="130" t="s">
        <v>346</v>
      </c>
      <c r="C30" s="128">
        <v>44430</v>
      </c>
      <c r="D30" s="130" t="s">
        <v>344</v>
      </c>
      <c r="E30" s="81">
        <v>12029002</v>
      </c>
      <c r="F30" s="81">
        <v>7013578</v>
      </c>
      <c r="G30" s="81">
        <v>5015424</v>
      </c>
      <c r="H30" s="72"/>
      <c r="I30" s="72"/>
    </row>
    <row r="31" spans="1:9">
      <c r="A31" s="128">
        <v>44426</v>
      </c>
      <c r="B31" s="130" t="s">
        <v>346</v>
      </c>
      <c r="C31" s="128">
        <v>44423</v>
      </c>
      <c r="D31" s="130" t="s">
        <v>344</v>
      </c>
      <c r="E31" s="81">
        <v>10579702</v>
      </c>
      <c r="F31" s="81">
        <v>6761659</v>
      </c>
      <c r="G31" s="81">
        <v>3818043</v>
      </c>
      <c r="H31" s="72"/>
      <c r="I31" s="72"/>
    </row>
    <row r="32" spans="1:9">
      <c r="A32" s="128">
        <v>44419</v>
      </c>
      <c r="B32" s="130" t="s">
        <v>346</v>
      </c>
      <c r="C32" s="128">
        <v>44416</v>
      </c>
      <c r="D32" s="130" t="s">
        <v>344</v>
      </c>
      <c r="E32" s="81">
        <v>9282019</v>
      </c>
      <c r="F32" s="81">
        <v>6577221</v>
      </c>
      <c r="G32" s="81">
        <v>2704798</v>
      </c>
      <c r="H32" s="72"/>
      <c r="I32" s="72"/>
    </row>
    <row r="33" spans="1:9">
      <c r="A33" s="128">
        <v>44412</v>
      </c>
      <c r="B33" s="130" t="s">
        <v>346</v>
      </c>
      <c r="C33" s="128">
        <v>44409</v>
      </c>
      <c r="D33" s="130" t="s">
        <v>344</v>
      </c>
      <c r="E33" s="81">
        <v>7723380</v>
      </c>
      <c r="F33" s="81">
        <v>6269246</v>
      </c>
      <c r="G33" s="81">
        <v>1454134</v>
      </c>
      <c r="H33" s="72"/>
      <c r="I33" s="72"/>
    </row>
    <row r="34" spans="1:9">
      <c r="A34" s="82"/>
      <c r="B34" s="71"/>
      <c r="C34" s="71"/>
      <c r="D34" s="71"/>
      <c r="E34" s="71"/>
      <c r="F34" s="71"/>
      <c r="G34" s="72"/>
      <c r="H34" s="72"/>
    </row>
    <row r="35" spans="1:9">
      <c r="A35" s="73" t="s">
        <v>330</v>
      </c>
      <c r="B35" s="72"/>
      <c r="C35" s="72"/>
      <c r="D35" s="72"/>
      <c r="E35" s="72"/>
      <c r="F35" s="72"/>
      <c r="G35" s="73"/>
      <c r="H35" s="72"/>
    </row>
    <row r="36" spans="1:9">
      <c r="A36" s="73"/>
      <c r="B36" s="73"/>
      <c r="C36" s="73"/>
      <c r="D36" s="73"/>
      <c r="E36" s="73"/>
      <c r="F36" s="73"/>
      <c r="G36" s="73"/>
      <c r="H36" s="72"/>
    </row>
    <row r="37" spans="1:9">
      <c r="H37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59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（３月２２日公表時点）</v>
      </c>
    </row>
    <row r="3" spans="1:7">
      <c r="A3" s="186" t="s">
        <v>329</v>
      </c>
      <c r="B3" s="179" t="s">
        <v>296</v>
      </c>
      <c r="C3" s="179" t="s">
        <v>332</v>
      </c>
      <c r="D3" s="179" t="s">
        <v>296</v>
      </c>
      <c r="E3" s="178" t="s">
        <v>335</v>
      </c>
      <c r="F3" s="136" t="s">
        <v>298</v>
      </c>
      <c r="G3" s="136" t="s">
        <v>299</v>
      </c>
    </row>
    <row r="4" spans="1:7">
      <c r="A4" s="179"/>
      <c r="B4" s="179"/>
      <c r="C4" s="179"/>
      <c r="D4" s="179"/>
      <c r="E4" s="178"/>
      <c r="F4" s="140" t="s">
        <v>301</v>
      </c>
      <c r="G4" s="140" t="s">
        <v>301</v>
      </c>
    </row>
    <row r="5" spans="1:7">
      <c r="A5" s="138">
        <v>44642</v>
      </c>
      <c r="B5" s="139" t="str">
        <f t="shared" ref="B5:B12" si="0">"(" &amp; TEXT(A5,"aaa") &amp; ")"</f>
        <v>(火)</v>
      </c>
      <c r="C5" s="138">
        <v>44633</v>
      </c>
      <c r="D5" s="139" t="s">
        <v>344</v>
      </c>
      <c r="E5" s="115">
        <f t="shared" ref="E5:E12" si="1">SUM(F5:G5)</f>
        <v>19261073</v>
      </c>
      <c r="F5" s="115">
        <v>9692607</v>
      </c>
      <c r="G5" s="115">
        <v>9568466</v>
      </c>
    </row>
    <row r="6" spans="1:7">
      <c r="A6" s="138">
        <v>44638</v>
      </c>
      <c r="B6" s="139" t="str">
        <f t="shared" si="0"/>
        <v>(金)</v>
      </c>
      <c r="C6" s="138">
        <v>44633</v>
      </c>
      <c r="D6" s="139" t="s">
        <v>344</v>
      </c>
      <c r="E6" s="115">
        <f t="shared" si="1"/>
        <v>19258698</v>
      </c>
      <c r="F6" s="115">
        <v>9691604</v>
      </c>
      <c r="G6" s="115">
        <v>9567094</v>
      </c>
    </row>
    <row r="7" spans="1:7">
      <c r="A7" s="138">
        <v>44637</v>
      </c>
      <c r="B7" s="139" t="str">
        <f t="shared" si="0"/>
        <v>(木)</v>
      </c>
      <c r="C7" s="138">
        <v>44633</v>
      </c>
      <c r="D7" s="139" t="s">
        <v>344</v>
      </c>
      <c r="E7" s="115">
        <f t="shared" si="1"/>
        <v>19258855</v>
      </c>
      <c r="F7" s="115">
        <v>9691539</v>
      </c>
      <c r="G7" s="115">
        <v>9567316</v>
      </c>
    </row>
    <row r="8" spans="1:7">
      <c r="A8" s="138">
        <v>44636</v>
      </c>
      <c r="B8" s="139" t="str">
        <f t="shared" si="0"/>
        <v>(水)</v>
      </c>
      <c r="C8" s="138">
        <v>44633</v>
      </c>
      <c r="D8" s="139" t="s">
        <v>344</v>
      </c>
      <c r="E8" s="115">
        <f t="shared" si="1"/>
        <v>19258758</v>
      </c>
      <c r="F8" s="115">
        <v>9691543</v>
      </c>
      <c r="G8" s="115">
        <v>9567215</v>
      </c>
    </row>
    <row r="9" spans="1:7">
      <c r="A9" s="138">
        <v>44635</v>
      </c>
      <c r="B9" s="139" t="str">
        <f t="shared" si="0"/>
        <v>(火)</v>
      </c>
      <c r="C9" s="138">
        <v>44626</v>
      </c>
      <c r="D9" s="139" t="s">
        <v>344</v>
      </c>
      <c r="E9" s="115">
        <f t="shared" si="1"/>
        <v>19257684</v>
      </c>
      <c r="F9" s="115">
        <v>9691181</v>
      </c>
      <c r="G9" s="115">
        <v>9566503</v>
      </c>
    </row>
    <row r="10" spans="1:7">
      <c r="A10" s="138">
        <v>44634</v>
      </c>
      <c r="B10" s="139" t="str">
        <f t="shared" si="0"/>
        <v>(月)</v>
      </c>
      <c r="C10" s="138">
        <v>44626</v>
      </c>
      <c r="D10" s="139" t="s">
        <v>344</v>
      </c>
      <c r="E10" s="115">
        <f t="shared" si="1"/>
        <v>19253631</v>
      </c>
      <c r="F10" s="115">
        <v>9689098</v>
      </c>
      <c r="G10" s="115">
        <v>9564533</v>
      </c>
    </row>
    <row r="11" spans="1:7">
      <c r="A11" s="138">
        <v>44631</v>
      </c>
      <c r="B11" s="139" t="str">
        <f t="shared" si="0"/>
        <v>(金)</v>
      </c>
      <c r="C11" s="138">
        <v>44626</v>
      </c>
      <c r="D11" s="139" t="s">
        <v>344</v>
      </c>
      <c r="E11" s="115">
        <f t="shared" si="1"/>
        <v>19253480</v>
      </c>
      <c r="F11" s="115">
        <v>9688786</v>
      </c>
      <c r="G11" s="115">
        <v>9564694</v>
      </c>
    </row>
    <row r="12" spans="1:7">
      <c r="A12" s="138">
        <v>44630</v>
      </c>
      <c r="B12" s="139" t="str">
        <f t="shared" si="0"/>
        <v>(木)</v>
      </c>
      <c r="C12" s="138">
        <v>44626</v>
      </c>
      <c r="D12" s="139" t="s">
        <v>344</v>
      </c>
      <c r="E12" s="115">
        <f t="shared" si="1"/>
        <v>19252639</v>
      </c>
      <c r="F12" s="115">
        <v>9688229</v>
      </c>
      <c r="G12" s="115">
        <v>9564410</v>
      </c>
    </row>
    <row r="13" spans="1:7">
      <c r="A13" s="138">
        <v>44629</v>
      </c>
      <c r="B13" s="139" t="s">
        <v>346</v>
      </c>
      <c r="C13" s="138">
        <v>44626</v>
      </c>
      <c r="D13" s="139" t="s">
        <v>344</v>
      </c>
      <c r="E13" s="115">
        <v>19251883</v>
      </c>
      <c r="F13" s="115">
        <v>9687844</v>
      </c>
      <c r="G13" s="115">
        <v>9564039</v>
      </c>
    </row>
    <row r="14" spans="1:7">
      <c r="A14" s="138">
        <v>44628</v>
      </c>
      <c r="B14" s="139" t="str">
        <f t="shared" ref="B14" si="2">"(" &amp; TEXT(A14,"aaa") &amp; ")"</f>
        <v>(火)</v>
      </c>
      <c r="C14" s="138">
        <v>44619</v>
      </c>
      <c r="D14" s="139" t="s">
        <v>344</v>
      </c>
      <c r="E14" s="115">
        <f t="shared" ref="E14" si="3">SUM(F14:G14)</f>
        <v>19249563</v>
      </c>
      <c r="F14" s="115">
        <v>9686754</v>
      </c>
      <c r="G14" s="115">
        <v>9562809</v>
      </c>
    </row>
    <row r="15" spans="1:7">
      <c r="A15" s="138">
        <v>44627</v>
      </c>
      <c r="B15" s="139" t="s">
        <v>380</v>
      </c>
      <c r="C15" s="138">
        <v>44619</v>
      </c>
      <c r="D15" s="139" t="s">
        <v>344</v>
      </c>
      <c r="E15" s="115">
        <v>19246814</v>
      </c>
      <c r="F15" s="115">
        <v>9685336</v>
      </c>
      <c r="G15" s="115">
        <v>9561478</v>
      </c>
    </row>
    <row r="16" spans="1:7">
      <c r="A16" s="138">
        <v>44624</v>
      </c>
      <c r="B16" s="139" t="s">
        <v>346</v>
      </c>
      <c r="C16" s="138">
        <v>44619</v>
      </c>
      <c r="D16" s="139" t="s">
        <v>344</v>
      </c>
      <c r="E16" s="115">
        <f>SUM(F16:G16)</f>
        <v>19246609</v>
      </c>
      <c r="F16" s="115">
        <v>9685083</v>
      </c>
      <c r="G16" s="115">
        <v>9561526</v>
      </c>
    </row>
    <row r="17" spans="1:7">
      <c r="A17" s="138">
        <v>44623</v>
      </c>
      <c r="B17" s="139" t="s">
        <v>346</v>
      </c>
      <c r="C17" s="138">
        <v>44619</v>
      </c>
      <c r="D17" s="139" t="s">
        <v>344</v>
      </c>
      <c r="E17" s="115">
        <f>SUM(F17:G17)</f>
        <v>19243117</v>
      </c>
      <c r="F17" s="115">
        <v>9683523</v>
      </c>
      <c r="G17" s="115">
        <v>9559594</v>
      </c>
    </row>
    <row r="18" spans="1:7">
      <c r="A18" s="138">
        <v>44622</v>
      </c>
      <c r="B18" s="139" t="s">
        <v>346</v>
      </c>
      <c r="C18" s="138">
        <v>44619</v>
      </c>
      <c r="D18" s="139" t="s">
        <v>344</v>
      </c>
      <c r="E18" s="115">
        <v>19244392</v>
      </c>
      <c r="F18" s="115">
        <v>9684065</v>
      </c>
      <c r="G18" s="115">
        <v>9560327</v>
      </c>
    </row>
    <row r="19" spans="1:7">
      <c r="A19" s="138">
        <v>44621</v>
      </c>
      <c r="B19" s="139" t="s">
        <v>379</v>
      </c>
      <c r="C19" s="138">
        <v>44612</v>
      </c>
      <c r="D19" s="139" t="s">
        <v>344</v>
      </c>
      <c r="E19" s="115">
        <v>19251980</v>
      </c>
      <c r="F19" s="115">
        <v>9687205</v>
      </c>
      <c r="G19" s="115">
        <v>9564775</v>
      </c>
    </row>
    <row r="20" spans="1:7">
      <c r="A20" s="138">
        <v>44620</v>
      </c>
      <c r="B20" s="139" t="s">
        <v>380</v>
      </c>
      <c r="C20" s="138">
        <v>44612</v>
      </c>
      <c r="D20" s="139" t="s">
        <v>344</v>
      </c>
      <c r="E20" s="115">
        <v>19250234</v>
      </c>
      <c r="F20" s="115">
        <v>9686257</v>
      </c>
      <c r="G20" s="115">
        <v>9563977</v>
      </c>
    </row>
    <row r="21" spans="1:7">
      <c r="A21" s="138">
        <v>44617</v>
      </c>
      <c r="B21" s="139" t="s">
        <v>381</v>
      </c>
      <c r="C21" s="138">
        <v>44612</v>
      </c>
      <c r="D21" s="139" t="s">
        <v>344</v>
      </c>
      <c r="E21" s="115">
        <v>19248706</v>
      </c>
      <c r="F21" s="115">
        <v>9685344</v>
      </c>
      <c r="G21" s="115">
        <v>9563362</v>
      </c>
    </row>
    <row r="22" spans="1:7">
      <c r="A22" s="138">
        <v>44616</v>
      </c>
      <c r="B22" s="139" t="s">
        <v>315</v>
      </c>
      <c r="C22" s="138">
        <v>44612</v>
      </c>
      <c r="D22" s="139" t="s">
        <v>344</v>
      </c>
      <c r="E22" s="115">
        <v>19248858</v>
      </c>
      <c r="F22" s="115">
        <v>9685494</v>
      </c>
      <c r="G22" s="115">
        <v>9563364</v>
      </c>
    </row>
    <row r="23" spans="1:7">
      <c r="A23" s="138">
        <v>44614</v>
      </c>
      <c r="B23" s="139" t="s">
        <v>379</v>
      </c>
      <c r="C23" s="138">
        <v>44612</v>
      </c>
      <c r="D23" s="139" t="s">
        <v>344</v>
      </c>
      <c r="E23" s="115">
        <v>19248185</v>
      </c>
      <c r="F23" s="115">
        <v>9684398</v>
      </c>
      <c r="G23" s="115">
        <v>9563787</v>
      </c>
    </row>
    <row r="24" spans="1:7">
      <c r="A24" s="138">
        <v>44613</v>
      </c>
      <c r="B24" s="139" t="s">
        <v>380</v>
      </c>
      <c r="C24" s="138">
        <v>44591</v>
      </c>
      <c r="D24" s="139" t="s">
        <v>344</v>
      </c>
      <c r="E24" s="115">
        <v>19243964</v>
      </c>
      <c r="F24" s="115">
        <v>9681680</v>
      </c>
      <c r="G24" s="115">
        <v>9562284</v>
      </c>
    </row>
    <row r="25" spans="1:7">
      <c r="A25" s="138">
        <v>44610</v>
      </c>
      <c r="B25" s="139" t="s">
        <v>381</v>
      </c>
      <c r="C25" s="138">
        <v>44591</v>
      </c>
      <c r="D25" s="139" t="s">
        <v>344</v>
      </c>
      <c r="E25" s="115">
        <v>19246661</v>
      </c>
      <c r="F25" s="115">
        <v>9683046</v>
      </c>
      <c r="G25" s="115">
        <v>9563615</v>
      </c>
    </row>
    <row r="26" spans="1:7">
      <c r="A26" s="138">
        <v>44609</v>
      </c>
      <c r="B26" s="139" t="s">
        <v>315</v>
      </c>
      <c r="C26" s="138">
        <v>44591</v>
      </c>
      <c r="D26" s="139" t="s">
        <v>344</v>
      </c>
      <c r="E26" s="115">
        <v>19247340</v>
      </c>
      <c r="F26" s="115">
        <v>9681494</v>
      </c>
      <c r="G26" s="115">
        <v>9565846</v>
      </c>
    </row>
    <row r="27" spans="1:7">
      <c r="A27" s="138">
        <v>44608</v>
      </c>
      <c r="B27" s="139" t="s">
        <v>346</v>
      </c>
      <c r="C27" s="138">
        <v>44591</v>
      </c>
      <c r="D27" s="139" t="s">
        <v>344</v>
      </c>
      <c r="E27" s="115">
        <v>19246794</v>
      </c>
      <c r="F27" s="115">
        <v>9681305</v>
      </c>
      <c r="G27" s="115">
        <v>9565489</v>
      </c>
    </row>
    <row r="28" spans="1:7">
      <c r="A28" s="138">
        <v>44607</v>
      </c>
      <c r="B28" s="139" t="s">
        <v>379</v>
      </c>
      <c r="C28" s="138">
        <v>44591</v>
      </c>
      <c r="D28" s="139" t="s">
        <v>344</v>
      </c>
      <c r="E28" s="115">
        <v>19243937</v>
      </c>
      <c r="F28" s="115">
        <v>9679811</v>
      </c>
      <c r="G28" s="115">
        <v>9564126</v>
      </c>
    </row>
    <row r="29" spans="1:7">
      <c r="A29" s="138">
        <v>44606</v>
      </c>
      <c r="B29" s="139" t="s">
        <v>380</v>
      </c>
      <c r="C29" s="138">
        <v>44591</v>
      </c>
      <c r="D29" s="139" t="s">
        <v>344</v>
      </c>
      <c r="E29" s="115">
        <v>19241048</v>
      </c>
      <c r="F29" s="115">
        <v>9678149</v>
      </c>
      <c r="G29" s="115">
        <v>9562899</v>
      </c>
    </row>
    <row r="30" spans="1:7">
      <c r="A30" s="138">
        <v>44602</v>
      </c>
      <c r="B30" s="139" t="s">
        <v>315</v>
      </c>
      <c r="C30" s="138">
        <v>44591</v>
      </c>
      <c r="D30" s="139" t="s">
        <v>344</v>
      </c>
      <c r="E30" s="115">
        <v>19237852</v>
      </c>
      <c r="F30" s="115">
        <v>9675862</v>
      </c>
      <c r="G30" s="115">
        <v>9561990</v>
      </c>
    </row>
    <row r="31" spans="1:7">
      <c r="A31" s="138">
        <v>44601</v>
      </c>
      <c r="B31" s="139" t="s">
        <v>346</v>
      </c>
      <c r="C31" s="138">
        <v>44591</v>
      </c>
      <c r="D31" s="139" t="s">
        <v>344</v>
      </c>
      <c r="E31" s="115">
        <v>19235285</v>
      </c>
      <c r="F31" s="115">
        <v>9674298</v>
      </c>
      <c r="G31" s="115">
        <v>9560987</v>
      </c>
    </row>
    <row r="32" spans="1:7">
      <c r="A32" s="138">
        <v>44600</v>
      </c>
      <c r="B32" s="139" t="s">
        <v>379</v>
      </c>
      <c r="C32" s="138">
        <v>44591</v>
      </c>
      <c r="D32" s="139" t="s">
        <v>344</v>
      </c>
      <c r="E32" s="115">
        <v>19233543</v>
      </c>
      <c r="F32" s="115">
        <v>9673123</v>
      </c>
      <c r="G32" s="115">
        <v>9560420</v>
      </c>
    </row>
    <row r="33" spans="1:7">
      <c r="A33" s="138">
        <v>44599</v>
      </c>
      <c r="B33" s="139" t="s">
        <v>380</v>
      </c>
      <c r="C33" s="138">
        <v>44591</v>
      </c>
      <c r="D33" s="139" t="s">
        <v>344</v>
      </c>
      <c r="E33" s="115">
        <v>19234661</v>
      </c>
      <c r="F33" s="115">
        <v>9673761</v>
      </c>
      <c r="G33" s="115">
        <v>9560900</v>
      </c>
    </row>
    <row r="34" spans="1:7">
      <c r="A34" s="138">
        <v>44596</v>
      </c>
      <c r="B34" s="139" t="s">
        <v>381</v>
      </c>
      <c r="C34" s="138">
        <v>44591</v>
      </c>
      <c r="D34" s="139" t="s">
        <v>344</v>
      </c>
      <c r="E34" s="115">
        <v>19235528</v>
      </c>
      <c r="F34" s="115">
        <v>9673651</v>
      </c>
      <c r="G34" s="115">
        <v>9561877</v>
      </c>
    </row>
    <row r="35" spans="1:7">
      <c r="A35" s="138">
        <v>44595</v>
      </c>
      <c r="B35" s="139" t="s">
        <v>315</v>
      </c>
      <c r="C35" s="138">
        <v>44591</v>
      </c>
      <c r="D35" s="139" t="s">
        <v>344</v>
      </c>
      <c r="E35" s="115">
        <v>19233405</v>
      </c>
      <c r="F35" s="115">
        <v>9672382</v>
      </c>
      <c r="G35" s="115">
        <v>9561023</v>
      </c>
    </row>
    <row r="36" spans="1:7">
      <c r="A36" s="138">
        <v>44594</v>
      </c>
      <c r="B36" s="139" t="s">
        <v>346</v>
      </c>
      <c r="C36" s="138">
        <v>44591</v>
      </c>
      <c r="D36" s="139" t="s">
        <v>344</v>
      </c>
      <c r="E36" s="115">
        <v>19228593</v>
      </c>
      <c r="F36" s="115">
        <v>9669750</v>
      </c>
      <c r="G36" s="115">
        <v>9558843</v>
      </c>
    </row>
    <row r="37" spans="1:7">
      <c r="A37" s="138">
        <v>44593</v>
      </c>
      <c r="B37" s="139" t="s">
        <v>379</v>
      </c>
      <c r="C37" s="138">
        <v>44570</v>
      </c>
      <c r="D37" s="139" t="s">
        <v>344</v>
      </c>
      <c r="E37" s="115">
        <v>19030446</v>
      </c>
      <c r="F37" s="115">
        <v>9575180</v>
      </c>
      <c r="G37" s="115">
        <v>9455266</v>
      </c>
    </row>
    <row r="38" spans="1:7">
      <c r="A38" s="138">
        <v>44592</v>
      </c>
      <c r="B38" s="139" t="s">
        <v>380</v>
      </c>
      <c r="C38" s="138">
        <v>44570</v>
      </c>
      <c r="D38" s="139" t="s">
        <v>344</v>
      </c>
      <c r="E38" s="115">
        <v>19053229</v>
      </c>
      <c r="F38" s="115">
        <v>9586323</v>
      </c>
      <c r="G38" s="115">
        <v>9466906</v>
      </c>
    </row>
    <row r="39" spans="1:7">
      <c r="A39" s="138">
        <v>44589</v>
      </c>
      <c r="B39" s="139" t="s">
        <v>381</v>
      </c>
      <c r="C39" s="138">
        <v>44570</v>
      </c>
      <c r="D39" s="139" t="s">
        <v>344</v>
      </c>
      <c r="E39" s="115">
        <v>19050833</v>
      </c>
      <c r="F39" s="115">
        <v>9585688</v>
      </c>
      <c r="G39" s="115">
        <v>9465145</v>
      </c>
    </row>
    <row r="40" spans="1:7">
      <c r="A40" s="138">
        <v>44588</v>
      </c>
      <c r="B40" s="139" t="s">
        <v>315</v>
      </c>
      <c r="C40" s="138">
        <v>44570</v>
      </c>
      <c r="D40" s="139" t="s">
        <v>344</v>
      </c>
      <c r="E40" s="115">
        <v>19045089</v>
      </c>
      <c r="F40" s="115">
        <v>9582788</v>
      </c>
      <c r="G40" s="115">
        <v>9462301</v>
      </c>
    </row>
    <row r="41" spans="1:7">
      <c r="A41" s="138">
        <v>44587</v>
      </c>
      <c r="B41" s="139" t="s">
        <v>346</v>
      </c>
      <c r="C41" s="138">
        <v>44570</v>
      </c>
      <c r="D41" s="139" t="s">
        <v>344</v>
      </c>
      <c r="E41" s="115">
        <v>19044959</v>
      </c>
      <c r="F41" s="115">
        <v>9582608</v>
      </c>
      <c r="G41" s="115">
        <v>9462351</v>
      </c>
    </row>
    <row r="42" spans="1:7">
      <c r="A42" s="138">
        <v>44586</v>
      </c>
      <c r="B42" s="139" t="s">
        <v>379</v>
      </c>
      <c r="C42" s="138">
        <v>44570</v>
      </c>
      <c r="D42" s="139" t="s">
        <v>344</v>
      </c>
      <c r="E42" s="115">
        <v>19042878</v>
      </c>
      <c r="F42" s="115">
        <v>9581620</v>
      </c>
      <c r="G42" s="115">
        <v>9461258</v>
      </c>
    </row>
    <row r="43" spans="1:7">
      <c r="A43" s="138">
        <v>44585</v>
      </c>
      <c r="B43" s="139" t="s">
        <v>380</v>
      </c>
      <c r="C43" s="138">
        <v>44570</v>
      </c>
      <c r="D43" s="139" t="s">
        <v>344</v>
      </c>
      <c r="E43" s="115">
        <v>19041431</v>
      </c>
      <c r="F43" s="115">
        <v>9580795</v>
      </c>
      <c r="G43" s="115">
        <v>9460636</v>
      </c>
    </row>
    <row r="44" spans="1:7">
      <c r="A44" s="138">
        <v>44582</v>
      </c>
      <c r="B44" s="139" t="s">
        <v>381</v>
      </c>
      <c r="C44" s="138">
        <v>44570</v>
      </c>
      <c r="D44" s="139" t="s">
        <v>344</v>
      </c>
      <c r="E44" s="115">
        <v>19036994</v>
      </c>
      <c r="F44" s="115">
        <v>9578226</v>
      </c>
      <c r="G44" s="115">
        <v>9458768</v>
      </c>
    </row>
    <row r="45" spans="1:7">
      <c r="A45" s="138">
        <v>44581</v>
      </c>
      <c r="B45" s="139" t="s">
        <v>315</v>
      </c>
      <c r="C45" s="138">
        <v>44570</v>
      </c>
      <c r="D45" s="139" t="s">
        <v>344</v>
      </c>
      <c r="E45" s="115">
        <v>19037485</v>
      </c>
      <c r="F45" s="115">
        <v>9578168</v>
      </c>
      <c r="G45" s="115">
        <v>9459317</v>
      </c>
    </row>
    <row r="46" spans="1:7">
      <c r="A46" s="138">
        <v>44580</v>
      </c>
      <c r="B46" s="139" t="s">
        <v>346</v>
      </c>
      <c r="C46" s="138">
        <v>44570</v>
      </c>
      <c r="D46" s="139" t="s">
        <v>344</v>
      </c>
      <c r="E46" s="115">
        <v>19035882</v>
      </c>
      <c r="F46" s="115">
        <v>9577365</v>
      </c>
      <c r="G46" s="115">
        <v>9458517</v>
      </c>
    </row>
    <row r="47" spans="1:7">
      <c r="A47" s="138">
        <v>44579</v>
      </c>
      <c r="B47" s="139" t="s">
        <v>379</v>
      </c>
      <c r="C47" s="138">
        <v>44570</v>
      </c>
      <c r="D47" s="139" t="s">
        <v>344</v>
      </c>
      <c r="E47" s="115">
        <v>19032989</v>
      </c>
      <c r="F47" s="115">
        <v>9575927</v>
      </c>
      <c r="G47" s="115">
        <v>9457062</v>
      </c>
    </row>
    <row r="48" spans="1:7">
      <c r="A48" s="138">
        <v>44578</v>
      </c>
      <c r="B48" s="139" t="s">
        <v>380</v>
      </c>
      <c r="C48" s="138">
        <v>44570</v>
      </c>
      <c r="D48" s="139" t="s">
        <v>344</v>
      </c>
      <c r="E48" s="115">
        <v>19012867</v>
      </c>
      <c r="F48" s="115">
        <v>9565054</v>
      </c>
      <c r="G48" s="115">
        <v>9447813</v>
      </c>
    </row>
    <row r="49" spans="1:11">
      <c r="A49" s="138">
        <v>44575</v>
      </c>
      <c r="B49" s="139" t="s">
        <v>381</v>
      </c>
      <c r="C49" s="138">
        <v>44570</v>
      </c>
      <c r="D49" s="139" t="s">
        <v>344</v>
      </c>
      <c r="E49" s="115">
        <v>19004734</v>
      </c>
      <c r="F49" s="115">
        <v>9559646</v>
      </c>
      <c r="G49" s="115">
        <v>9445088</v>
      </c>
    </row>
    <row r="50" spans="1:11">
      <c r="A50" s="138">
        <v>44574</v>
      </c>
      <c r="B50" s="139" t="s">
        <v>315</v>
      </c>
      <c r="C50" s="138">
        <v>44570</v>
      </c>
      <c r="D50" s="139" t="s">
        <v>344</v>
      </c>
      <c r="E50" s="115">
        <v>19005825</v>
      </c>
      <c r="F50" s="115">
        <v>9559289</v>
      </c>
      <c r="G50" s="115">
        <v>9446536</v>
      </c>
    </row>
    <row r="51" spans="1:11">
      <c r="A51" s="138">
        <v>44573</v>
      </c>
      <c r="B51" s="139" t="s">
        <v>346</v>
      </c>
      <c r="C51" s="138">
        <v>44570</v>
      </c>
      <c r="D51" s="139" t="s">
        <v>344</v>
      </c>
      <c r="E51" s="115">
        <v>19003004</v>
      </c>
      <c r="F51" s="115">
        <v>9558360</v>
      </c>
      <c r="G51" s="115">
        <v>9444644</v>
      </c>
      <c r="I51" s="106"/>
      <c r="J51" s="106"/>
      <c r="K51" s="106"/>
    </row>
    <row r="52" spans="1:11">
      <c r="A52" s="138">
        <v>44572</v>
      </c>
      <c r="B52" s="139" t="s">
        <v>379</v>
      </c>
      <c r="C52" s="138">
        <v>44563</v>
      </c>
      <c r="D52" s="139" t="s">
        <v>344</v>
      </c>
      <c r="E52" s="115">
        <v>19000786</v>
      </c>
      <c r="F52" s="115">
        <v>9557113</v>
      </c>
      <c r="G52" s="115">
        <v>9443673</v>
      </c>
    </row>
    <row r="53" spans="1:11">
      <c r="A53" s="138">
        <v>44568</v>
      </c>
      <c r="B53" s="139" t="s">
        <v>381</v>
      </c>
      <c r="C53" s="138">
        <v>44563</v>
      </c>
      <c r="D53" s="139" t="s">
        <v>344</v>
      </c>
      <c r="E53" s="115">
        <v>18990390</v>
      </c>
      <c r="F53" s="115">
        <v>9550496</v>
      </c>
      <c r="G53" s="115">
        <v>9439894</v>
      </c>
    </row>
    <row r="54" spans="1:11">
      <c r="A54" s="138">
        <v>44567</v>
      </c>
      <c r="B54" s="139" t="s">
        <v>315</v>
      </c>
      <c r="C54" s="138">
        <v>44563</v>
      </c>
      <c r="D54" s="139" t="s">
        <v>344</v>
      </c>
      <c r="E54" s="115">
        <v>18988676</v>
      </c>
      <c r="F54" s="115">
        <v>9549993</v>
      </c>
      <c r="G54" s="115">
        <v>9438683</v>
      </c>
    </row>
    <row r="55" spans="1:11">
      <c r="A55" s="138">
        <v>44566</v>
      </c>
      <c r="B55" s="139" t="s">
        <v>346</v>
      </c>
      <c r="C55" s="138">
        <v>44563</v>
      </c>
      <c r="D55" s="139" t="s">
        <v>344</v>
      </c>
      <c r="E55" s="115">
        <v>18991424</v>
      </c>
      <c r="F55" s="115">
        <v>9551832</v>
      </c>
      <c r="G55" s="115">
        <v>9439592</v>
      </c>
    </row>
    <row r="56" spans="1:11">
      <c r="A56" s="138">
        <v>44565</v>
      </c>
      <c r="B56" s="139" t="s">
        <v>379</v>
      </c>
      <c r="C56" s="138">
        <v>44556</v>
      </c>
      <c r="D56" s="139" t="s">
        <v>344</v>
      </c>
      <c r="E56" s="115">
        <v>18990160</v>
      </c>
      <c r="F56" s="115">
        <v>9551101</v>
      </c>
      <c r="G56" s="115">
        <v>9439059</v>
      </c>
    </row>
    <row r="57" spans="1:11">
      <c r="A57" s="138">
        <v>44558</v>
      </c>
      <c r="B57" s="139" t="s">
        <v>379</v>
      </c>
      <c r="C57" s="138">
        <v>44556</v>
      </c>
      <c r="D57" s="139" t="s">
        <v>344</v>
      </c>
      <c r="E57" s="115">
        <v>18582222</v>
      </c>
      <c r="F57" s="115">
        <v>9334200</v>
      </c>
      <c r="G57" s="115">
        <v>9248022</v>
      </c>
      <c r="I57" s="106"/>
      <c r="J57" s="106"/>
      <c r="K57" s="106"/>
    </row>
    <row r="58" spans="1:11">
      <c r="A58" s="138">
        <v>44557</v>
      </c>
      <c r="B58" s="139" t="s">
        <v>380</v>
      </c>
      <c r="C58" s="138">
        <v>44556</v>
      </c>
      <c r="D58" s="139" t="s">
        <v>344</v>
      </c>
      <c r="E58" s="115">
        <v>18727592</v>
      </c>
      <c r="F58" s="115">
        <v>9418601</v>
      </c>
      <c r="G58" s="115">
        <v>9308991</v>
      </c>
      <c r="I58" s="106"/>
      <c r="J58" s="106"/>
      <c r="K58" s="106"/>
    </row>
    <row r="59" spans="1:11">
      <c r="A59" s="138">
        <v>44554</v>
      </c>
      <c r="B59" s="139" t="s">
        <v>381</v>
      </c>
      <c r="C59" s="138">
        <v>44549</v>
      </c>
      <c r="D59" s="139" t="s">
        <v>344</v>
      </c>
      <c r="E59" s="115">
        <v>18717031</v>
      </c>
      <c r="F59" s="115">
        <v>9412660</v>
      </c>
      <c r="G59" s="115">
        <v>9304371</v>
      </c>
      <c r="I59" s="106"/>
      <c r="J59" s="106"/>
      <c r="K59" s="106"/>
    </row>
    <row r="60" spans="1:11">
      <c r="A60" s="138">
        <v>44553</v>
      </c>
      <c r="B60" s="139" t="s">
        <v>315</v>
      </c>
      <c r="C60" s="138">
        <v>44549</v>
      </c>
      <c r="D60" s="139" t="s">
        <v>344</v>
      </c>
      <c r="E60" s="115">
        <v>18713282</v>
      </c>
      <c r="F60" s="115">
        <v>9410131</v>
      </c>
      <c r="G60" s="115">
        <v>9303151</v>
      </c>
      <c r="I60" s="106"/>
      <c r="J60" s="106"/>
      <c r="K60" s="106"/>
    </row>
    <row r="61" spans="1:11">
      <c r="A61" s="138">
        <v>44552</v>
      </c>
      <c r="B61" s="139" t="s">
        <v>346</v>
      </c>
      <c r="C61" s="138">
        <v>44549</v>
      </c>
      <c r="D61" s="139" t="s">
        <v>344</v>
      </c>
      <c r="E61" s="115">
        <v>18705145</v>
      </c>
      <c r="F61" s="115">
        <v>9405645</v>
      </c>
      <c r="G61" s="115">
        <v>9299500</v>
      </c>
      <c r="I61" s="106"/>
      <c r="J61" s="106"/>
      <c r="K61" s="106"/>
    </row>
    <row r="62" spans="1:11">
      <c r="A62" s="138">
        <v>44551</v>
      </c>
      <c r="B62" s="139" t="s">
        <v>379</v>
      </c>
      <c r="C62" s="138">
        <v>44542</v>
      </c>
      <c r="D62" s="139" t="s">
        <v>344</v>
      </c>
      <c r="E62" s="115">
        <v>18690744</v>
      </c>
      <c r="F62" s="115">
        <v>9397871</v>
      </c>
      <c r="G62" s="115">
        <v>9292873</v>
      </c>
      <c r="I62" s="106"/>
      <c r="J62" s="106"/>
      <c r="K62" s="106"/>
    </row>
    <row r="63" spans="1:11">
      <c r="A63" s="138">
        <v>44550</v>
      </c>
      <c r="B63" s="139" t="s">
        <v>380</v>
      </c>
      <c r="C63" s="138">
        <v>44542</v>
      </c>
      <c r="D63" s="139" t="s">
        <v>344</v>
      </c>
      <c r="E63" s="115">
        <v>18687741</v>
      </c>
      <c r="F63" s="115">
        <v>9396496</v>
      </c>
      <c r="G63" s="115">
        <v>9291245</v>
      </c>
      <c r="I63" s="106"/>
      <c r="J63" s="106"/>
      <c r="K63" s="106"/>
    </row>
    <row r="64" spans="1:11">
      <c r="A64" s="138">
        <v>44547</v>
      </c>
      <c r="B64" s="139" t="s">
        <v>381</v>
      </c>
      <c r="C64" s="138">
        <v>44542</v>
      </c>
      <c r="D64" s="139" t="s">
        <v>344</v>
      </c>
      <c r="E64" s="115">
        <v>18676979</v>
      </c>
      <c r="F64" s="115">
        <v>9389540</v>
      </c>
      <c r="G64" s="115">
        <v>9287439</v>
      </c>
      <c r="I64" s="106"/>
      <c r="J64" s="106"/>
      <c r="K64" s="106"/>
    </row>
    <row r="65" spans="1:11">
      <c r="A65" s="138">
        <v>44546</v>
      </c>
      <c r="B65" s="139" t="s">
        <v>315</v>
      </c>
      <c r="C65" s="138">
        <v>44542</v>
      </c>
      <c r="D65" s="139" t="s">
        <v>344</v>
      </c>
      <c r="E65" s="115">
        <v>18675272</v>
      </c>
      <c r="F65" s="115">
        <v>9388578</v>
      </c>
      <c r="G65" s="115">
        <v>9286694</v>
      </c>
      <c r="I65" s="106"/>
      <c r="J65" s="106"/>
      <c r="K65" s="106"/>
    </row>
    <row r="66" spans="1:11">
      <c r="A66" s="138">
        <v>44545</v>
      </c>
      <c r="B66" s="139" t="s">
        <v>346</v>
      </c>
      <c r="C66" s="138">
        <v>44542</v>
      </c>
      <c r="D66" s="139" t="s">
        <v>344</v>
      </c>
      <c r="E66" s="115">
        <v>18671027</v>
      </c>
      <c r="F66" s="115">
        <v>9386069</v>
      </c>
      <c r="G66" s="115">
        <v>9284958</v>
      </c>
      <c r="I66" s="106"/>
      <c r="J66" s="106"/>
      <c r="K66" s="106"/>
    </row>
    <row r="67" spans="1:11">
      <c r="A67" s="138">
        <v>44544</v>
      </c>
      <c r="B67" s="139" t="s">
        <v>379</v>
      </c>
      <c r="C67" s="138">
        <v>44535</v>
      </c>
      <c r="D67" s="139" t="s">
        <v>344</v>
      </c>
      <c r="E67" s="115">
        <v>18659635</v>
      </c>
      <c r="F67" s="115">
        <v>9380291</v>
      </c>
      <c r="G67" s="115">
        <v>9279344</v>
      </c>
      <c r="I67" s="106"/>
      <c r="J67" s="106"/>
      <c r="K67" s="106"/>
    </row>
    <row r="68" spans="1:11">
      <c r="A68" s="138">
        <v>44543</v>
      </c>
      <c r="B68" s="139" t="s">
        <v>380</v>
      </c>
      <c r="C68" s="138">
        <v>44535</v>
      </c>
      <c r="D68" s="139" t="s">
        <v>344</v>
      </c>
      <c r="E68" s="115">
        <v>18640563</v>
      </c>
      <c r="F68" s="115">
        <v>9372275</v>
      </c>
      <c r="G68" s="115">
        <v>9268288</v>
      </c>
      <c r="I68" s="106"/>
      <c r="J68" s="106"/>
      <c r="K68" s="106"/>
    </row>
    <row r="69" spans="1:11">
      <c r="A69" s="138">
        <v>44540</v>
      </c>
      <c r="B69" s="139" t="s">
        <v>381</v>
      </c>
      <c r="C69" s="138">
        <v>44535</v>
      </c>
      <c r="D69" s="139" t="s">
        <v>344</v>
      </c>
      <c r="E69" s="115">
        <v>18625772</v>
      </c>
      <c r="F69" s="115">
        <v>9365125</v>
      </c>
      <c r="G69" s="115">
        <v>9260647</v>
      </c>
      <c r="I69" s="106"/>
      <c r="J69" s="106"/>
      <c r="K69" s="106"/>
    </row>
    <row r="70" spans="1:11">
      <c r="A70" s="138">
        <v>44539</v>
      </c>
      <c r="B70" s="139" t="s">
        <v>315</v>
      </c>
      <c r="C70" s="138">
        <v>44535</v>
      </c>
      <c r="D70" s="139" t="s">
        <v>344</v>
      </c>
      <c r="E70" s="115">
        <v>18607659</v>
      </c>
      <c r="F70" s="115">
        <v>9354818</v>
      </c>
      <c r="G70" s="115">
        <v>9252841</v>
      </c>
      <c r="I70" s="106"/>
      <c r="J70" s="106"/>
      <c r="K70" s="106"/>
    </row>
    <row r="71" spans="1:11">
      <c r="A71" s="138">
        <v>44538</v>
      </c>
      <c r="B71" s="139" t="s">
        <v>346</v>
      </c>
      <c r="C71" s="138">
        <v>44535</v>
      </c>
      <c r="D71" s="139" t="s">
        <v>344</v>
      </c>
      <c r="E71" s="115">
        <v>18598311</v>
      </c>
      <c r="F71" s="115">
        <v>9350330</v>
      </c>
      <c r="G71" s="115">
        <v>9247981</v>
      </c>
      <c r="I71" s="106"/>
      <c r="J71" s="106"/>
      <c r="K71" s="106"/>
    </row>
    <row r="72" spans="1:11">
      <c r="A72" s="138">
        <v>44537</v>
      </c>
      <c r="B72" s="139" t="s">
        <v>379</v>
      </c>
      <c r="C72" s="138">
        <v>44528</v>
      </c>
      <c r="D72" s="139" t="s">
        <v>344</v>
      </c>
      <c r="E72" s="115">
        <v>18577321</v>
      </c>
      <c r="F72" s="115">
        <v>9341279</v>
      </c>
      <c r="G72" s="115">
        <v>9236042</v>
      </c>
      <c r="I72" s="106"/>
      <c r="J72" s="106"/>
      <c r="K72" s="106"/>
    </row>
    <row r="73" spans="1:11">
      <c r="A73" s="138">
        <v>44536</v>
      </c>
      <c r="B73" s="139" t="s">
        <v>380</v>
      </c>
      <c r="C73" s="138">
        <v>44528</v>
      </c>
      <c r="D73" s="139" t="s">
        <v>344</v>
      </c>
      <c r="E73" s="115">
        <v>18561020</v>
      </c>
      <c r="F73" s="115">
        <v>9328651</v>
      </c>
      <c r="G73" s="115">
        <v>9232369</v>
      </c>
      <c r="H73" s="106"/>
      <c r="I73" s="106"/>
      <c r="J73" s="106"/>
      <c r="K73" s="106"/>
    </row>
    <row r="74" spans="1:11">
      <c r="A74" s="138">
        <v>44533</v>
      </c>
      <c r="B74" s="139" t="s">
        <v>381</v>
      </c>
      <c r="C74" s="138">
        <v>44528</v>
      </c>
      <c r="D74" s="139" t="s">
        <v>344</v>
      </c>
      <c r="E74" s="115">
        <v>18533174</v>
      </c>
      <c r="F74" s="115">
        <v>9314823</v>
      </c>
      <c r="G74" s="115">
        <v>9218351</v>
      </c>
      <c r="H74" s="106"/>
      <c r="I74" s="106"/>
      <c r="J74" s="106"/>
      <c r="K74" s="106"/>
    </row>
    <row r="75" spans="1:11">
      <c r="A75" s="138">
        <v>44532</v>
      </c>
      <c r="B75" s="139" t="s">
        <v>315</v>
      </c>
      <c r="C75" s="138">
        <v>44528</v>
      </c>
      <c r="D75" s="139" t="s">
        <v>344</v>
      </c>
      <c r="E75" s="115">
        <v>18522039</v>
      </c>
      <c r="F75" s="115">
        <v>9312559</v>
      </c>
      <c r="G75" s="115">
        <v>9209480</v>
      </c>
      <c r="H75" s="106"/>
      <c r="I75" s="106"/>
      <c r="J75" s="106"/>
      <c r="K75" s="106"/>
    </row>
    <row r="76" spans="1:11">
      <c r="A76" s="138">
        <v>44531</v>
      </c>
      <c r="B76" s="139" t="s">
        <v>346</v>
      </c>
      <c r="C76" s="138">
        <v>44528</v>
      </c>
      <c r="D76" s="139" t="s">
        <v>344</v>
      </c>
      <c r="E76" s="115">
        <v>18502379</v>
      </c>
      <c r="F76" s="115">
        <v>9303652</v>
      </c>
      <c r="G76" s="115">
        <v>9198727</v>
      </c>
      <c r="H76" s="106"/>
      <c r="I76" s="106"/>
      <c r="J76" s="106"/>
      <c r="K76" s="106"/>
    </row>
    <row r="77" spans="1:11">
      <c r="A77" s="138">
        <v>44530</v>
      </c>
      <c r="B77" s="139" t="s">
        <v>379</v>
      </c>
      <c r="C77" s="138">
        <v>44521</v>
      </c>
      <c r="D77" s="139" t="s">
        <v>344</v>
      </c>
      <c r="E77" s="115">
        <v>18481920</v>
      </c>
      <c r="F77" s="115">
        <v>9299559</v>
      </c>
      <c r="G77" s="115">
        <v>9182361</v>
      </c>
      <c r="H77" s="106"/>
      <c r="I77" s="106"/>
      <c r="J77" s="106"/>
      <c r="K77" s="106"/>
    </row>
    <row r="78" spans="1:11">
      <c r="A78" s="138">
        <v>44529</v>
      </c>
      <c r="B78" s="139" t="s">
        <v>380</v>
      </c>
      <c r="C78" s="138">
        <v>44521</v>
      </c>
      <c r="D78" s="139" t="s">
        <v>344</v>
      </c>
      <c r="E78" s="115">
        <v>18458304</v>
      </c>
      <c r="F78" s="115">
        <v>9287972</v>
      </c>
      <c r="G78" s="115">
        <v>9170332</v>
      </c>
      <c r="H78" s="106"/>
      <c r="I78" s="106"/>
      <c r="J78" s="106"/>
      <c r="K78" s="106"/>
    </row>
    <row r="79" spans="1:11">
      <c r="A79" s="138">
        <v>44526</v>
      </c>
      <c r="B79" s="139" t="s">
        <v>381</v>
      </c>
      <c r="C79" s="138">
        <v>44521</v>
      </c>
      <c r="D79" s="139" t="s">
        <v>344</v>
      </c>
      <c r="E79" s="115">
        <v>18427485</v>
      </c>
      <c r="F79" s="115">
        <v>9274576</v>
      </c>
      <c r="G79" s="115">
        <v>9152909</v>
      </c>
      <c r="H79" s="106"/>
      <c r="I79" s="106"/>
    </row>
    <row r="80" spans="1:11">
      <c r="A80" s="138">
        <v>44525</v>
      </c>
      <c r="B80" s="139" t="s">
        <v>315</v>
      </c>
      <c r="C80" s="138">
        <v>44521</v>
      </c>
      <c r="D80" s="139" t="s">
        <v>344</v>
      </c>
      <c r="E80" s="115">
        <v>18385612</v>
      </c>
      <c r="F80" s="115">
        <v>9266788</v>
      </c>
      <c r="G80" s="115">
        <v>9118824</v>
      </c>
      <c r="H80" s="106"/>
      <c r="I80" s="106"/>
    </row>
    <row r="81" spans="1:9">
      <c r="A81" s="138">
        <v>44524</v>
      </c>
      <c r="B81" s="139" t="s">
        <v>346</v>
      </c>
      <c r="C81" s="138">
        <v>44521</v>
      </c>
      <c r="D81" s="139" t="s">
        <v>344</v>
      </c>
      <c r="E81" s="115">
        <v>18348886</v>
      </c>
      <c r="F81" s="115">
        <v>9254476</v>
      </c>
      <c r="G81" s="115">
        <v>9094410</v>
      </c>
      <c r="H81" s="106"/>
      <c r="I81" s="106"/>
    </row>
    <row r="82" spans="1:9">
      <c r="A82" s="138">
        <v>44522</v>
      </c>
      <c r="B82" s="139" t="s">
        <v>380</v>
      </c>
      <c r="C82" s="138">
        <v>44514</v>
      </c>
      <c r="D82" s="139" t="s">
        <v>344</v>
      </c>
      <c r="E82" s="115">
        <v>18303737</v>
      </c>
      <c r="F82" s="115">
        <v>9238620</v>
      </c>
      <c r="G82" s="115">
        <v>9065117</v>
      </c>
      <c r="H82" s="106"/>
      <c r="I82" s="106"/>
    </row>
    <row r="83" spans="1:9">
      <c r="A83" s="138">
        <v>44519</v>
      </c>
      <c r="B83" s="139" t="s">
        <v>381</v>
      </c>
      <c r="C83" s="138">
        <v>44514</v>
      </c>
      <c r="D83" s="139" t="s">
        <v>344</v>
      </c>
      <c r="E83" s="115">
        <v>18262751</v>
      </c>
      <c r="F83" s="115">
        <v>9220629</v>
      </c>
      <c r="G83" s="115">
        <v>9042122</v>
      </c>
      <c r="H83" s="106"/>
      <c r="I83" s="106"/>
    </row>
    <row r="84" spans="1:9">
      <c r="A84" s="138">
        <v>44518</v>
      </c>
      <c r="B84" s="139" t="s">
        <v>315</v>
      </c>
      <c r="C84" s="138">
        <v>44514</v>
      </c>
      <c r="D84" s="139" t="s">
        <v>344</v>
      </c>
      <c r="E84" s="115">
        <v>18224500</v>
      </c>
      <c r="F84" s="115">
        <v>9202570</v>
      </c>
      <c r="G84" s="115">
        <v>9021930</v>
      </c>
      <c r="H84" s="106"/>
      <c r="I84" s="106"/>
    </row>
    <row r="85" spans="1:9">
      <c r="A85" s="138">
        <v>44517</v>
      </c>
      <c r="B85" s="139" t="s">
        <v>346</v>
      </c>
      <c r="C85" s="138">
        <v>44514</v>
      </c>
      <c r="D85" s="139" t="s">
        <v>344</v>
      </c>
      <c r="E85" s="115">
        <v>18193478</v>
      </c>
      <c r="F85" s="115">
        <v>9187228</v>
      </c>
      <c r="G85" s="115">
        <v>9006250</v>
      </c>
      <c r="H85" s="106"/>
      <c r="I85" s="106"/>
    </row>
    <row r="86" spans="1:9">
      <c r="A86" s="138">
        <v>44516</v>
      </c>
      <c r="B86" s="139" t="s">
        <v>379</v>
      </c>
      <c r="C86" s="138">
        <v>44507</v>
      </c>
      <c r="D86" s="139" t="s">
        <v>344</v>
      </c>
      <c r="E86" s="115">
        <v>18144830</v>
      </c>
      <c r="F86" s="115">
        <v>9168539</v>
      </c>
      <c r="G86" s="115">
        <v>8976291</v>
      </c>
    </row>
    <row r="87" spans="1:9">
      <c r="A87" s="138">
        <v>44515</v>
      </c>
      <c r="B87" s="139" t="s">
        <v>380</v>
      </c>
      <c r="C87" s="138">
        <v>44507</v>
      </c>
      <c r="D87" s="139" t="s">
        <v>344</v>
      </c>
      <c r="E87" s="115">
        <v>18112044</v>
      </c>
      <c r="F87" s="115">
        <v>9154469</v>
      </c>
      <c r="G87" s="115">
        <v>8957575</v>
      </c>
    </row>
    <row r="88" spans="1:9">
      <c r="A88" s="138">
        <v>44512</v>
      </c>
      <c r="B88" s="139" t="s">
        <v>381</v>
      </c>
      <c r="C88" s="138">
        <v>44507</v>
      </c>
      <c r="D88" s="139" t="s">
        <v>344</v>
      </c>
      <c r="E88" s="115">
        <v>18061964</v>
      </c>
      <c r="F88" s="115">
        <v>9133366</v>
      </c>
      <c r="G88" s="115">
        <v>8928598</v>
      </c>
    </row>
    <row r="89" spans="1:9">
      <c r="A89" s="138">
        <v>44511</v>
      </c>
      <c r="B89" s="139" t="s">
        <v>315</v>
      </c>
      <c r="C89" s="138">
        <v>44507</v>
      </c>
      <c r="D89" s="139" t="s">
        <v>344</v>
      </c>
      <c r="E89" s="115">
        <v>18018569</v>
      </c>
      <c r="F89" s="115">
        <v>9114005</v>
      </c>
      <c r="G89" s="115">
        <v>8904564</v>
      </c>
    </row>
    <row r="90" spans="1:9">
      <c r="A90" s="138">
        <v>44510</v>
      </c>
      <c r="B90" s="139" t="s">
        <v>346</v>
      </c>
      <c r="C90" s="138">
        <v>44507</v>
      </c>
      <c r="D90" s="139" t="s">
        <v>344</v>
      </c>
      <c r="E90" s="115">
        <v>17979727</v>
      </c>
      <c r="F90" s="115">
        <v>9100233</v>
      </c>
      <c r="G90" s="115">
        <v>8879494</v>
      </c>
    </row>
    <row r="91" spans="1:9">
      <c r="A91" s="138">
        <v>44509</v>
      </c>
      <c r="B91" s="139" t="s">
        <v>379</v>
      </c>
      <c r="C91" s="138">
        <v>44500</v>
      </c>
      <c r="D91" s="139" t="s">
        <v>344</v>
      </c>
      <c r="E91" s="115">
        <v>17901845</v>
      </c>
      <c r="F91" s="115">
        <v>9076610</v>
      </c>
      <c r="G91" s="115">
        <v>8825235</v>
      </c>
    </row>
    <row r="92" spans="1:9">
      <c r="A92" s="138">
        <v>44508</v>
      </c>
      <c r="B92" s="139" t="s">
        <v>380</v>
      </c>
      <c r="C92" s="138">
        <v>44500</v>
      </c>
      <c r="D92" s="139" t="s">
        <v>344</v>
      </c>
      <c r="E92" s="115">
        <v>17857311</v>
      </c>
      <c r="F92" s="115">
        <v>9055812</v>
      </c>
      <c r="G92" s="115">
        <v>8801499</v>
      </c>
    </row>
    <row r="93" spans="1:9">
      <c r="A93" s="138">
        <v>44505</v>
      </c>
      <c r="B93" s="139" t="s">
        <v>381</v>
      </c>
      <c r="C93" s="138">
        <v>44500</v>
      </c>
      <c r="D93" s="139" t="s">
        <v>344</v>
      </c>
      <c r="E93" s="115">
        <v>17795815</v>
      </c>
      <c r="F93" s="115">
        <v>9027574</v>
      </c>
      <c r="G93" s="115">
        <v>8768241</v>
      </c>
    </row>
    <row r="94" spans="1:9">
      <c r="A94" s="138">
        <v>44504</v>
      </c>
      <c r="B94" s="139" t="s">
        <v>315</v>
      </c>
      <c r="C94" s="138">
        <v>44500</v>
      </c>
      <c r="D94" s="139" t="s">
        <v>344</v>
      </c>
      <c r="E94" s="115">
        <v>17737982</v>
      </c>
      <c r="F94" s="115">
        <v>9001117</v>
      </c>
      <c r="G94" s="115">
        <v>8736865</v>
      </c>
    </row>
    <row r="95" spans="1:9">
      <c r="A95" s="138" t="s">
        <v>356</v>
      </c>
      <c r="B95" s="139" t="s">
        <v>379</v>
      </c>
      <c r="C95" s="138">
        <v>44500</v>
      </c>
      <c r="D95" s="139" t="s">
        <v>344</v>
      </c>
      <c r="E95" s="115">
        <v>17680448</v>
      </c>
      <c r="F95" s="115">
        <v>8986466</v>
      </c>
      <c r="G95" s="115">
        <v>8693982</v>
      </c>
    </row>
    <row r="96" spans="1:9">
      <c r="A96" s="138">
        <v>44501</v>
      </c>
      <c r="B96" s="139" t="s">
        <v>380</v>
      </c>
      <c r="C96" s="138">
        <v>44493</v>
      </c>
      <c r="D96" s="139" t="s">
        <v>344</v>
      </c>
      <c r="E96" s="115">
        <v>17562669</v>
      </c>
      <c r="F96" s="115">
        <v>8968493</v>
      </c>
      <c r="G96" s="115">
        <v>8594176</v>
      </c>
    </row>
    <row r="97" spans="1:7">
      <c r="A97" s="138">
        <v>44498</v>
      </c>
      <c r="B97" s="139" t="s">
        <v>381</v>
      </c>
      <c r="C97" s="138">
        <v>44493</v>
      </c>
      <c r="D97" s="139" t="s">
        <v>344</v>
      </c>
      <c r="E97" s="115">
        <v>17467333</v>
      </c>
      <c r="F97" s="115">
        <v>8934834</v>
      </c>
      <c r="G97" s="115">
        <v>8532499</v>
      </c>
    </row>
    <row r="98" spans="1:7">
      <c r="A98" s="138">
        <v>44497</v>
      </c>
      <c r="B98" s="139" t="s">
        <v>315</v>
      </c>
      <c r="C98" s="138">
        <v>44493</v>
      </c>
      <c r="D98" s="139" t="s">
        <v>344</v>
      </c>
      <c r="E98" s="115">
        <v>17390568</v>
      </c>
      <c r="F98" s="115">
        <v>8908641</v>
      </c>
      <c r="G98" s="115">
        <v>8481927</v>
      </c>
    </row>
    <row r="99" spans="1:7">
      <c r="A99" s="138">
        <v>44496</v>
      </c>
      <c r="B99" s="139" t="s">
        <v>346</v>
      </c>
      <c r="C99" s="138">
        <v>44493</v>
      </c>
      <c r="D99" s="139" t="s">
        <v>344</v>
      </c>
      <c r="E99" s="115">
        <v>17303688</v>
      </c>
      <c r="F99" s="115">
        <v>8880975</v>
      </c>
      <c r="G99" s="115">
        <v>8422713</v>
      </c>
    </row>
    <row r="100" spans="1:7">
      <c r="A100" s="138">
        <v>44495</v>
      </c>
      <c r="B100" s="139" t="s">
        <v>379</v>
      </c>
      <c r="C100" s="138">
        <v>44486</v>
      </c>
      <c r="D100" s="139" t="s">
        <v>344</v>
      </c>
      <c r="E100" s="115">
        <v>17063583</v>
      </c>
      <c r="F100" s="115">
        <v>8847583</v>
      </c>
      <c r="G100" s="115">
        <v>8216000</v>
      </c>
    </row>
    <row r="101" spans="1:7">
      <c r="A101" s="138">
        <v>44494</v>
      </c>
      <c r="B101" s="139" t="s">
        <v>380</v>
      </c>
      <c r="C101" s="138">
        <v>44486</v>
      </c>
      <c r="D101" s="139" t="s">
        <v>344</v>
      </c>
      <c r="E101" s="115">
        <v>16987004</v>
      </c>
      <c r="F101" s="115">
        <v>8823450</v>
      </c>
      <c r="G101" s="115">
        <v>8163554</v>
      </c>
    </row>
    <row r="102" spans="1:7">
      <c r="A102" s="138">
        <v>44491</v>
      </c>
      <c r="B102" s="139" t="s">
        <v>381</v>
      </c>
      <c r="C102" s="138">
        <v>44486</v>
      </c>
      <c r="D102" s="139" t="s">
        <v>344</v>
      </c>
      <c r="E102" s="115">
        <v>16853213</v>
      </c>
      <c r="F102" s="115">
        <v>8770662</v>
      </c>
      <c r="G102" s="115">
        <v>8082551</v>
      </c>
    </row>
    <row r="103" spans="1:7">
      <c r="A103" s="138">
        <v>44490</v>
      </c>
      <c r="B103" s="139" t="s">
        <v>315</v>
      </c>
      <c r="C103" s="138">
        <v>44486</v>
      </c>
      <c r="D103" s="139" t="s">
        <v>344</v>
      </c>
      <c r="E103" s="115">
        <v>16759485</v>
      </c>
      <c r="F103" s="115">
        <v>8738968</v>
      </c>
      <c r="G103" s="115">
        <v>8020517</v>
      </c>
    </row>
    <row r="104" spans="1:7">
      <c r="A104" s="138">
        <v>44489</v>
      </c>
      <c r="B104" s="139" t="s">
        <v>346</v>
      </c>
      <c r="C104" s="138">
        <v>44486</v>
      </c>
      <c r="D104" s="139" t="s">
        <v>344</v>
      </c>
      <c r="E104" s="115">
        <v>16650906</v>
      </c>
      <c r="F104" s="115">
        <v>8705231</v>
      </c>
      <c r="G104" s="115">
        <v>7945675</v>
      </c>
    </row>
    <row r="105" spans="1:7">
      <c r="A105" s="138">
        <v>44488</v>
      </c>
      <c r="B105" s="139" t="s">
        <v>379</v>
      </c>
      <c r="C105" s="138">
        <v>44479</v>
      </c>
      <c r="D105" s="139" t="s">
        <v>344</v>
      </c>
      <c r="E105" s="115">
        <v>16183152</v>
      </c>
      <c r="F105" s="115">
        <v>8654686</v>
      </c>
      <c r="G105" s="115">
        <v>7528466</v>
      </c>
    </row>
    <row r="106" spans="1:7">
      <c r="A106" s="138">
        <v>44487</v>
      </c>
      <c r="B106" s="139" t="s">
        <v>380</v>
      </c>
      <c r="C106" s="138">
        <v>44479</v>
      </c>
      <c r="D106" s="139" t="s">
        <v>344</v>
      </c>
      <c r="E106" s="115">
        <v>16110633</v>
      </c>
      <c r="F106" s="115">
        <v>8628005</v>
      </c>
      <c r="G106" s="115">
        <v>7482628</v>
      </c>
    </row>
    <row r="107" spans="1:7">
      <c r="A107" s="138">
        <v>44484</v>
      </c>
      <c r="B107" s="139" t="s">
        <v>381</v>
      </c>
      <c r="C107" s="138">
        <v>44479</v>
      </c>
      <c r="D107" s="139" t="s">
        <v>344</v>
      </c>
      <c r="E107" s="115">
        <v>15951922</v>
      </c>
      <c r="F107" s="115">
        <v>8559513</v>
      </c>
      <c r="G107" s="115">
        <v>7392409</v>
      </c>
    </row>
    <row r="108" spans="1:7">
      <c r="A108" s="138">
        <v>44483</v>
      </c>
      <c r="B108" s="139" t="s">
        <v>315</v>
      </c>
      <c r="C108" s="138">
        <v>44479</v>
      </c>
      <c r="D108" s="139" t="s">
        <v>344</v>
      </c>
      <c r="E108" s="115">
        <v>15823840</v>
      </c>
      <c r="F108" s="115">
        <v>8505482</v>
      </c>
      <c r="G108" s="115">
        <v>7318358</v>
      </c>
    </row>
    <row r="109" spans="1:7">
      <c r="A109" s="138">
        <v>44482</v>
      </c>
      <c r="B109" s="139" t="s">
        <v>346</v>
      </c>
      <c r="C109" s="138">
        <v>44479</v>
      </c>
      <c r="D109" s="139" t="s">
        <v>344</v>
      </c>
      <c r="E109" s="115">
        <v>15695448</v>
      </c>
      <c r="F109" s="115">
        <v>8463591</v>
      </c>
      <c r="G109" s="115">
        <v>7231857</v>
      </c>
    </row>
    <row r="110" spans="1:7">
      <c r="A110" s="138">
        <v>44481</v>
      </c>
      <c r="B110" s="139" t="s">
        <v>379</v>
      </c>
      <c r="C110" s="138">
        <v>44472</v>
      </c>
      <c r="D110" s="139" t="s">
        <v>344</v>
      </c>
      <c r="E110" s="115">
        <v>15018814</v>
      </c>
      <c r="F110" s="115">
        <v>8397942</v>
      </c>
      <c r="G110" s="115">
        <v>6620872</v>
      </c>
    </row>
    <row r="111" spans="1:7">
      <c r="A111" s="138">
        <v>44480</v>
      </c>
      <c r="B111" s="139" t="s">
        <v>380</v>
      </c>
      <c r="C111" s="138">
        <v>44472</v>
      </c>
      <c r="D111" s="139" t="s">
        <v>344</v>
      </c>
      <c r="E111" s="115">
        <v>14905810</v>
      </c>
      <c r="F111" s="115">
        <v>8353267</v>
      </c>
      <c r="G111" s="115">
        <v>6552543</v>
      </c>
    </row>
    <row r="112" spans="1:7">
      <c r="A112" s="138">
        <v>44477</v>
      </c>
      <c r="B112" s="139" t="s">
        <v>381</v>
      </c>
      <c r="C112" s="138">
        <v>44472</v>
      </c>
      <c r="D112" s="139" t="s">
        <v>344</v>
      </c>
      <c r="E112" s="115">
        <v>14754420</v>
      </c>
      <c r="F112" s="115">
        <v>8289525</v>
      </c>
      <c r="G112" s="115">
        <v>6464895</v>
      </c>
    </row>
    <row r="113" spans="1:7">
      <c r="A113" s="138">
        <v>44476</v>
      </c>
      <c r="B113" s="139" t="s">
        <v>315</v>
      </c>
      <c r="C113" s="138">
        <v>44472</v>
      </c>
      <c r="D113" s="139" t="s">
        <v>344</v>
      </c>
      <c r="E113" s="115">
        <v>14624035</v>
      </c>
      <c r="F113" s="115">
        <v>8232927</v>
      </c>
      <c r="G113" s="115">
        <v>6391108</v>
      </c>
    </row>
    <row r="114" spans="1:7">
      <c r="A114" s="138">
        <v>44475</v>
      </c>
      <c r="B114" s="139" t="s">
        <v>346</v>
      </c>
      <c r="C114" s="138">
        <v>44472</v>
      </c>
      <c r="D114" s="139" t="s">
        <v>344</v>
      </c>
      <c r="E114" s="115">
        <v>14481316</v>
      </c>
      <c r="F114" s="115">
        <v>8178927</v>
      </c>
      <c r="G114" s="115">
        <v>6302389</v>
      </c>
    </row>
    <row r="115" spans="1:7">
      <c r="A115" s="138">
        <v>44474</v>
      </c>
      <c r="B115" s="139" t="s">
        <v>379</v>
      </c>
      <c r="C115" s="138">
        <v>44465</v>
      </c>
      <c r="D115" s="139" t="s">
        <v>344</v>
      </c>
      <c r="E115" s="115">
        <v>13870464</v>
      </c>
      <c r="F115" s="115">
        <v>8061533</v>
      </c>
      <c r="G115" s="115">
        <v>5808931</v>
      </c>
    </row>
    <row r="116" spans="1:7">
      <c r="A116" s="138">
        <v>44473</v>
      </c>
      <c r="B116" s="139" t="s">
        <v>380</v>
      </c>
      <c r="C116" s="138">
        <v>44465</v>
      </c>
      <c r="D116" s="139" t="s">
        <v>344</v>
      </c>
      <c r="E116" s="115">
        <v>13752173</v>
      </c>
      <c r="F116" s="115">
        <v>7997873</v>
      </c>
      <c r="G116" s="115">
        <v>5754300</v>
      </c>
    </row>
    <row r="117" spans="1:7">
      <c r="A117" s="138">
        <v>44470</v>
      </c>
      <c r="B117" s="139" t="s">
        <v>381</v>
      </c>
      <c r="C117" s="138">
        <v>44465</v>
      </c>
      <c r="D117" s="139" t="s">
        <v>344</v>
      </c>
      <c r="E117" s="115">
        <v>13619566</v>
      </c>
      <c r="F117" s="115">
        <v>7923835</v>
      </c>
      <c r="G117" s="115">
        <v>5695731</v>
      </c>
    </row>
    <row r="118" spans="1:7">
      <c r="A118" s="138">
        <v>44469</v>
      </c>
      <c r="B118" s="139" t="s">
        <v>315</v>
      </c>
      <c r="C118" s="138">
        <v>44465</v>
      </c>
      <c r="D118" s="139" t="s">
        <v>344</v>
      </c>
      <c r="E118" s="115">
        <v>13471048</v>
      </c>
      <c r="F118" s="115">
        <v>7852469</v>
      </c>
      <c r="G118" s="115">
        <v>5618579</v>
      </c>
    </row>
    <row r="119" spans="1:7">
      <c r="A119" s="138">
        <v>44468</v>
      </c>
      <c r="B119" s="139" t="s">
        <v>346</v>
      </c>
      <c r="C119" s="138">
        <v>44465</v>
      </c>
      <c r="D119" s="139" t="s">
        <v>344</v>
      </c>
      <c r="E119" s="115">
        <v>13308466</v>
      </c>
      <c r="F119" s="115">
        <v>7774650</v>
      </c>
      <c r="G119" s="115">
        <v>5533816</v>
      </c>
    </row>
    <row r="120" spans="1:7">
      <c r="A120" s="138">
        <v>44467</v>
      </c>
      <c r="B120" s="139" t="s">
        <v>379</v>
      </c>
      <c r="C120" s="138">
        <v>44458</v>
      </c>
      <c r="D120" s="139" t="s">
        <v>344</v>
      </c>
      <c r="E120" s="115">
        <v>12796816</v>
      </c>
      <c r="F120" s="115">
        <v>7550051</v>
      </c>
      <c r="G120" s="115">
        <v>5246765</v>
      </c>
    </row>
    <row r="121" spans="1:7">
      <c r="A121" s="138">
        <v>44466</v>
      </c>
      <c r="B121" s="139" t="s">
        <v>380</v>
      </c>
      <c r="C121" s="138">
        <v>44458</v>
      </c>
      <c r="D121" s="139" t="s">
        <v>344</v>
      </c>
      <c r="E121" s="115">
        <v>12687469</v>
      </c>
      <c r="F121" s="115">
        <v>7509874</v>
      </c>
      <c r="G121" s="115">
        <v>5177595</v>
      </c>
    </row>
    <row r="122" spans="1:7">
      <c r="A122" s="138">
        <v>44463</v>
      </c>
      <c r="B122" s="139" t="s">
        <v>381</v>
      </c>
      <c r="C122" s="138">
        <v>44458</v>
      </c>
      <c r="D122" s="139" t="s">
        <v>344</v>
      </c>
      <c r="E122" s="115">
        <v>12394639</v>
      </c>
      <c r="F122" s="115">
        <v>7338505</v>
      </c>
      <c r="G122" s="115">
        <v>5056134</v>
      </c>
    </row>
    <row r="123" spans="1:7">
      <c r="A123" s="138">
        <v>44461</v>
      </c>
      <c r="B123" s="139" t="s">
        <v>346</v>
      </c>
      <c r="C123" s="138">
        <v>44458</v>
      </c>
      <c r="D123" s="139" t="s">
        <v>344</v>
      </c>
      <c r="E123" s="115">
        <v>12127735</v>
      </c>
      <c r="F123" s="115">
        <v>7183591</v>
      </c>
      <c r="G123" s="115">
        <v>4944144</v>
      </c>
    </row>
    <row r="124" spans="1:7">
      <c r="A124" s="138">
        <v>44460</v>
      </c>
      <c r="B124" s="139" t="s">
        <v>379</v>
      </c>
      <c r="C124" s="138">
        <v>44451</v>
      </c>
      <c r="D124" s="139" t="s">
        <v>344</v>
      </c>
      <c r="E124" s="115">
        <v>11493995</v>
      </c>
      <c r="F124" s="115">
        <v>6765420</v>
      </c>
      <c r="G124" s="115">
        <v>4728575</v>
      </c>
    </row>
    <row r="125" spans="1:7">
      <c r="A125" s="138">
        <v>44456</v>
      </c>
      <c r="B125" s="139" t="s">
        <v>381</v>
      </c>
      <c r="C125" s="138">
        <v>44451</v>
      </c>
      <c r="D125" s="139" t="s">
        <v>344</v>
      </c>
      <c r="E125" s="115">
        <v>11190658</v>
      </c>
      <c r="F125" s="115">
        <v>6593989</v>
      </c>
      <c r="G125" s="115">
        <v>4596669</v>
      </c>
    </row>
    <row r="126" spans="1:7">
      <c r="A126" s="138">
        <v>44455</v>
      </c>
      <c r="B126" s="139" t="s">
        <v>315</v>
      </c>
      <c r="C126" s="138">
        <v>44451</v>
      </c>
      <c r="D126" s="139" t="s">
        <v>344</v>
      </c>
      <c r="E126" s="115">
        <v>10948632</v>
      </c>
      <c r="F126" s="115">
        <v>6453594</v>
      </c>
      <c r="G126" s="115">
        <v>4495038</v>
      </c>
    </row>
    <row r="127" spans="1:7">
      <c r="A127" s="138">
        <v>44454</v>
      </c>
      <c r="B127" s="139" t="s">
        <v>346</v>
      </c>
      <c r="C127" s="138">
        <v>44451</v>
      </c>
      <c r="D127" s="139" t="s">
        <v>344</v>
      </c>
      <c r="E127" s="115">
        <v>10693135</v>
      </c>
      <c r="F127" s="115">
        <v>6315611</v>
      </c>
      <c r="G127" s="115">
        <v>4377524</v>
      </c>
    </row>
    <row r="128" spans="1:7">
      <c r="A128" s="138">
        <v>44453</v>
      </c>
      <c r="B128" s="139" t="s">
        <v>379</v>
      </c>
      <c r="C128" s="138">
        <v>44444</v>
      </c>
      <c r="D128" s="139" t="s">
        <v>344</v>
      </c>
      <c r="E128" s="115">
        <v>9899421</v>
      </c>
      <c r="F128" s="115">
        <v>5741895</v>
      </c>
      <c r="G128" s="115">
        <v>4157526</v>
      </c>
    </row>
    <row r="129" spans="1:7">
      <c r="A129" s="138">
        <v>44452</v>
      </c>
      <c r="B129" s="139" t="s">
        <v>380</v>
      </c>
      <c r="C129" s="138">
        <v>44444</v>
      </c>
      <c r="D129" s="139" t="s">
        <v>344</v>
      </c>
      <c r="E129" s="115">
        <v>9673723</v>
      </c>
      <c r="F129" s="115">
        <v>5630938</v>
      </c>
      <c r="G129" s="115">
        <v>4042785</v>
      </c>
    </row>
    <row r="130" spans="1:7">
      <c r="A130" s="138">
        <v>44449</v>
      </c>
      <c r="B130" s="139" t="s">
        <v>381</v>
      </c>
      <c r="C130" s="138">
        <v>44444</v>
      </c>
      <c r="D130" s="139" t="s">
        <v>344</v>
      </c>
      <c r="E130" s="115">
        <v>9364622</v>
      </c>
      <c r="F130" s="115">
        <v>5477379</v>
      </c>
      <c r="G130" s="115">
        <v>3887243</v>
      </c>
    </row>
    <row r="131" spans="1:7">
      <c r="A131" s="138">
        <v>44448</v>
      </c>
      <c r="B131" s="139" t="s">
        <v>315</v>
      </c>
      <c r="C131" s="138">
        <v>44444</v>
      </c>
      <c r="D131" s="139" t="s">
        <v>344</v>
      </c>
      <c r="E131" s="115">
        <v>9087375</v>
      </c>
      <c r="F131" s="115">
        <v>5323073</v>
      </c>
      <c r="G131" s="115">
        <v>3764302</v>
      </c>
    </row>
    <row r="132" spans="1:7">
      <c r="A132" s="138">
        <v>44447</v>
      </c>
      <c r="B132" s="139" t="s">
        <v>346</v>
      </c>
      <c r="C132" s="138">
        <v>44444</v>
      </c>
      <c r="D132" s="139" t="s">
        <v>344</v>
      </c>
      <c r="E132" s="115">
        <v>8831775</v>
      </c>
      <c r="F132" s="115">
        <v>5194005</v>
      </c>
      <c r="G132" s="115">
        <v>3637770</v>
      </c>
    </row>
    <row r="133" spans="1:7">
      <c r="A133" s="138">
        <v>44446</v>
      </c>
      <c r="B133" s="139" t="s">
        <v>379</v>
      </c>
      <c r="C133" s="138">
        <v>44437</v>
      </c>
      <c r="D133" s="139" t="s">
        <v>344</v>
      </c>
      <c r="E133" s="115">
        <v>8015343</v>
      </c>
      <c r="F133" s="115">
        <v>4705820</v>
      </c>
      <c r="G133" s="115">
        <v>3309523</v>
      </c>
    </row>
    <row r="134" spans="1:7">
      <c r="A134" s="138">
        <v>44445</v>
      </c>
      <c r="B134" s="139" t="s">
        <v>380</v>
      </c>
      <c r="C134" s="138">
        <v>44437</v>
      </c>
      <c r="D134" s="139" t="s">
        <v>344</v>
      </c>
      <c r="E134" s="115">
        <v>7832204</v>
      </c>
      <c r="F134" s="115">
        <v>4609625</v>
      </c>
      <c r="G134" s="115">
        <v>3222579</v>
      </c>
    </row>
    <row r="135" spans="1:7">
      <c r="A135" s="138">
        <v>44442</v>
      </c>
      <c r="B135" s="139" t="s">
        <v>381</v>
      </c>
      <c r="C135" s="138">
        <v>44437</v>
      </c>
      <c r="D135" s="139" t="s">
        <v>344</v>
      </c>
      <c r="E135" s="115">
        <v>7532648</v>
      </c>
      <c r="F135" s="115">
        <v>4446465</v>
      </c>
      <c r="G135" s="115">
        <v>3086183</v>
      </c>
    </row>
    <row r="136" spans="1:7">
      <c r="A136" s="138">
        <v>44441</v>
      </c>
      <c r="B136" s="139" t="s">
        <v>315</v>
      </c>
      <c r="C136" s="138">
        <v>44437</v>
      </c>
      <c r="D136" s="139" t="s">
        <v>344</v>
      </c>
      <c r="E136" s="115">
        <v>7293150</v>
      </c>
      <c r="F136" s="115">
        <v>4323860</v>
      </c>
      <c r="G136" s="115">
        <v>2969290</v>
      </c>
    </row>
    <row r="137" spans="1:7">
      <c r="A137" s="138">
        <v>44440</v>
      </c>
      <c r="B137" s="139" t="s">
        <v>346</v>
      </c>
      <c r="C137" s="138">
        <v>44437</v>
      </c>
      <c r="D137" s="139" t="s">
        <v>344</v>
      </c>
      <c r="E137" s="115">
        <v>7049347</v>
      </c>
      <c r="F137" s="115">
        <v>4206037</v>
      </c>
      <c r="G137" s="115">
        <v>2843310</v>
      </c>
    </row>
    <row r="138" spans="1:7">
      <c r="A138" s="138">
        <v>44439</v>
      </c>
      <c r="B138" s="139" t="s">
        <v>379</v>
      </c>
      <c r="C138" s="138">
        <v>44430</v>
      </c>
      <c r="D138" s="139" t="s">
        <v>344</v>
      </c>
      <c r="E138" s="115">
        <v>6366259</v>
      </c>
      <c r="F138" s="115">
        <v>3939155</v>
      </c>
      <c r="G138" s="115">
        <v>2427104</v>
      </c>
    </row>
    <row r="139" spans="1:7">
      <c r="A139" s="138">
        <v>44438</v>
      </c>
      <c r="B139" s="139" t="s">
        <v>380</v>
      </c>
      <c r="C139" s="138">
        <v>44430</v>
      </c>
      <c r="D139" s="139" t="s">
        <v>344</v>
      </c>
      <c r="E139" s="115">
        <v>6130651</v>
      </c>
      <c r="F139" s="115">
        <v>3818332</v>
      </c>
      <c r="G139" s="115">
        <v>2312319</v>
      </c>
    </row>
    <row r="140" spans="1:7">
      <c r="A140" s="138">
        <v>44435</v>
      </c>
      <c r="B140" s="139" t="s">
        <v>381</v>
      </c>
      <c r="C140" s="138">
        <v>44430</v>
      </c>
      <c r="D140" s="139" t="s">
        <v>344</v>
      </c>
      <c r="E140" s="115">
        <v>5767203</v>
      </c>
      <c r="F140" s="115">
        <v>3613973</v>
      </c>
      <c r="G140" s="115">
        <v>2153230</v>
      </c>
    </row>
    <row r="141" spans="1:7">
      <c r="A141" s="138">
        <v>44434</v>
      </c>
      <c r="B141" s="139" t="s">
        <v>315</v>
      </c>
      <c r="C141" s="138">
        <v>44430</v>
      </c>
      <c r="D141" s="139" t="s">
        <v>344</v>
      </c>
      <c r="E141" s="115">
        <v>5515725</v>
      </c>
      <c r="F141" s="115">
        <v>3481057</v>
      </c>
      <c r="G141" s="115">
        <v>2034668</v>
      </c>
    </row>
    <row r="142" spans="1:7">
      <c r="A142" s="138">
        <v>44433</v>
      </c>
      <c r="B142" s="139" t="s">
        <v>346</v>
      </c>
      <c r="C142" s="138">
        <v>44430</v>
      </c>
      <c r="D142" s="139" t="s">
        <v>344</v>
      </c>
      <c r="E142" s="115">
        <v>5251138</v>
      </c>
      <c r="F142" s="115">
        <v>3336803</v>
      </c>
      <c r="G142" s="115">
        <v>1914335</v>
      </c>
    </row>
    <row r="143" spans="1:7">
      <c r="A143" s="138">
        <v>44432</v>
      </c>
      <c r="B143" s="139" t="s">
        <v>379</v>
      </c>
      <c r="C143" s="138">
        <v>44423</v>
      </c>
      <c r="D143" s="139" t="s">
        <v>344</v>
      </c>
      <c r="E143" s="115">
        <v>4642683</v>
      </c>
      <c r="F143" s="115">
        <v>3121870</v>
      </c>
      <c r="G143" s="115">
        <v>1520813</v>
      </c>
    </row>
    <row r="144" spans="1:7">
      <c r="A144" s="138">
        <v>44431</v>
      </c>
      <c r="B144" s="139" t="s">
        <v>380</v>
      </c>
      <c r="C144" s="138">
        <v>44423</v>
      </c>
      <c r="D144" s="139" t="s">
        <v>344</v>
      </c>
      <c r="E144" s="115">
        <v>4441321</v>
      </c>
      <c r="F144" s="115">
        <v>3000348</v>
      </c>
      <c r="G144" s="115">
        <v>1440973</v>
      </c>
    </row>
    <row r="145" spans="1:7">
      <c r="A145" s="138">
        <v>44428</v>
      </c>
      <c r="B145" s="139" t="s">
        <v>381</v>
      </c>
      <c r="C145" s="138">
        <v>44423</v>
      </c>
      <c r="D145" s="139" t="s">
        <v>344</v>
      </c>
      <c r="E145" s="115">
        <v>4130976</v>
      </c>
      <c r="F145" s="115">
        <v>2827197</v>
      </c>
      <c r="G145" s="115">
        <v>1303779</v>
      </c>
    </row>
    <row r="146" spans="1:7">
      <c r="A146" s="138">
        <v>44427</v>
      </c>
      <c r="B146" s="139" t="s">
        <v>315</v>
      </c>
      <c r="C146" s="138">
        <v>44423</v>
      </c>
      <c r="D146" s="139" t="s">
        <v>344</v>
      </c>
      <c r="E146" s="115">
        <v>3902839</v>
      </c>
      <c r="F146" s="115">
        <v>2705274</v>
      </c>
      <c r="G146" s="115">
        <v>1197565</v>
      </c>
    </row>
    <row r="147" spans="1:7">
      <c r="A147" s="138">
        <v>44426</v>
      </c>
      <c r="B147" s="139" t="s">
        <v>346</v>
      </c>
      <c r="C147" s="138">
        <v>44423</v>
      </c>
      <c r="D147" s="139" t="s">
        <v>344</v>
      </c>
      <c r="E147" s="115">
        <v>3663878</v>
      </c>
      <c r="F147" s="115">
        <v>2572887</v>
      </c>
      <c r="G147" s="115">
        <v>1090991</v>
      </c>
    </row>
    <row r="148" spans="1:7">
      <c r="A148" s="138">
        <v>44425</v>
      </c>
      <c r="B148" s="139" t="s">
        <v>379</v>
      </c>
      <c r="C148" s="138">
        <v>44416</v>
      </c>
      <c r="D148" s="139" t="s">
        <v>344</v>
      </c>
      <c r="E148" s="115">
        <v>3224734</v>
      </c>
      <c r="F148" s="115">
        <v>2409948</v>
      </c>
      <c r="G148" s="115">
        <v>814786</v>
      </c>
    </row>
    <row r="149" spans="1:7">
      <c r="A149" s="138">
        <v>44424</v>
      </c>
      <c r="B149" s="139" t="s">
        <v>380</v>
      </c>
      <c r="C149" s="138">
        <v>44416</v>
      </c>
      <c r="D149" s="139" t="s">
        <v>344</v>
      </c>
      <c r="E149" s="115">
        <v>3080184</v>
      </c>
      <c r="F149" s="115">
        <v>2325181</v>
      </c>
      <c r="G149" s="115">
        <v>755003</v>
      </c>
    </row>
    <row r="150" spans="1:7">
      <c r="A150" s="138">
        <v>44421</v>
      </c>
      <c r="B150" s="139" t="s">
        <v>381</v>
      </c>
      <c r="C150" s="138">
        <v>44416</v>
      </c>
      <c r="D150" s="139" t="s">
        <v>344</v>
      </c>
      <c r="E150" s="115">
        <v>2899381</v>
      </c>
      <c r="F150" s="115">
        <v>2215605</v>
      </c>
      <c r="G150" s="115">
        <v>683776</v>
      </c>
    </row>
    <row r="151" spans="1:7">
      <c r="A151" s="138">
        <v>44420</v>
      </c>
      <c r="B151" s="139" t="s">
        <v>315</v>
      </c>
      <c r="C151" s="138">
        <v>44416</v>
      </c>
      <c r="D151" s="139" t="s">
        <v>344</v>
      </c>
      <c r="E151" s="115">
        <v>2748556</v>
      </c>
      <c r="F151" s="115">
        <v>2115570</v>
      </c>
      <c r="G151" s="115">
        <v>632986</v>
      </c>
    </row>
    <row r="152" spans="1:7">
      <c r="A152" s="138">
        <v>44419</v>
      </c>
      <c r="B152" s="139" t="s">
        <v>346</v>
      </c>
      <c r="C152" s="138">
        <v>44416</v>
      </c>
      <c r="D152" s="139" t="s">
        <v>344</v>
      </c>
      <c r="E152" s="115">
        <v>2576423</v>
      </c>
      <c r="F152" s="115">
        <v>2005958</v>
      </c>
      <c r="G152" s="115">
        <v>570465</v>
      </c>
    </row>
    <row r="153" spans="1:7">
      <c r="A153" s="138">
        <v>44418</v>
      </c>
      <c r="B153" s="139" t="s">
        <v>379</v>
      </c>
      <c r="C153" s="138">
        <v>44409</v>
      </c>
      <c r="D153" s="139" t="s">
        <v>333</v>
      </c>
      <c r="E153" s="115">
        <v>2107992</v>
      </c>
      <c r="F153" s="115">
        <v>1814876</v>
      </c>
      <c r="G153" s="115">
        <v>293116</v>
      </c>
    </row>
    <row r="154" spans="1:7">
      <c r="A154" s="138">
        <v>44414</v>
      </c>
      <c r="B154" s="139" t="s">
        <v>381</v>
      </c>
      <c r="C154" s="138">
        <v>44409</v>
      </c>
      <c r="D154" s="139" t="s">
        <v>333</v>
      </c>
      <c r="E154" s="115">
        <v>1774733</v>
      </c>
      <c r="F154" s="115">
        <v>1551425</v>
      </c>
      <c r="G154" s="115">
        <v>223308</v>
      </c>
    </row>
    <row r="155" spans="1:7">
      <c r="A155" s="138">
        <v>44413</v>
      </c>
      <c r="B155" s="139" t="s">
        <v>315</v>
      </c>
      <c r="C155" s="138">
        <v>44409</v>
      </c>
      <c r="D155" s="139" t="s">
        <v>333</v>
      </c>
      <c r="E155" s="115">
        <v>1774269</v>
      </c>
      <c r="F155" s="115">
        <v>1550961</v>
      </c>
      <c r="G155" s="115">
        <v>223308</v>
      </c>
    </row>
    <row r="156" spans="1:7">
      <c r="A156" s="138">
        <v>44412</v>
      </c>
      <c r="B156" s="139" t="s">
        <v>346</v>
      </c>
      <c r="C156" s="138">
        <v>44409</v>
      </c>
      <c r="D156" s="139" t="s">
        <v>333</v>
      </c>
      <c r="E156" s="115">
        <v>1637626</v>
      </c>
      <c r="F156" s="115">
        <v>1449639</v>
      </c>
      <c r="G156" s="115">
        <v>187987</v>
      </c>
    </row>
    <row r="157" spans="1:7">
      <c r="A157" s="82"/>
      <c r="B157" s="71"/>
      <c r="C157" s="71"/>
      <c r="D157" s="71"/>
      <c r="E157" s="71"/>
      <c r="F157" s="71"/>
      <c r="G157" s="72"/>
    </row>
    <row r="158" spans="1:7">
      <c r="A158" s="73" t="s">
        <v>336</v>
      </c>
      <c r="B158" s="72"/>
      <c r="C158" s="72"/>
      <c r="D158" s="72"/>
      <c r="E158" s="72"/>
      <c r="F158" s="72"/>
      <c r="G158" s="73"/>
    </row>
    <row r="159" spans="1:7">
      <c r="A159" s="73"/>
      <c r="B159" s="73"/>
      <c r="C159" s="73"/>
      <c r="D159" s="73"/>
      <c r="E159" s="73"/>
      <c r="F159" s="73"/>
      <c r="G159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79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363</v>
      </c>
      <c r="F1" s="189"/>
      <c r="G1" s="189"/>
      <c r="I1" s="141" t="str">
        <f ca="1">"（" &amp; DBCS(MONTH(OFFSET($A$3,1,0))) &amp; "月" &amp; DBCS(DAY(OFFSET($A$3,1,0))) &amp; "日公表時点）"</f>
        <v>（３月２２日公表時点）</v>
      </c>
    </row>
    <row r="2" spans="1:14">
      <c r="A2" s="187" t="s">
        <v>364</v>
      </c>
      <c r="B2" s="187" t="s">
        <v>296</v>
      </c>
      <c r="C2" s="190" t="s">
        <v>365</v>
      </c>
      <c r="D2" s="191"/>
      <c r="E2" s="195" t="s">
        <v>366</v>
      </c>
      <c r="F2" s="193"/>
      <c r="G2" s="194"/>
      <c r="H2" s="179" t="s">
        <v>367</v>
      </c>
      <c r="I2" s="179" t="s">
        <v>368</v>
      </c>
    </row>
    <row r="3" spans="1:14" ht="18.75" customHeight="1">
      <c r="A3" s="188"/>
      <c r="B3" s="188"/>
      <c r="C3" s="142" t="s">
        <v>369</v>
      </c>
      <c r="D3" s="142" t="s">
        <v>370</v>
      </c>
      <c r="E3" s="196"/>
      <c r="F3" s="142" t="s">
        <v>300</v>
      </c>
      <c r="G3" s="142" t="s">
        <v>362</v>
      </c>
      <c r="H3" s="192"/>
      <c r="I3" s="192"/>
    </row>
    <row r="4" spans="1:14" ht="18.75" customHeight="1">
      <c r="A4" s="61">
        <v>44642</v>
      </c>
      <c r="B4" s="139" t="str">
        <f t="shared" ref="B4:B67" si="0">"(" &amp; TEXT(A4,"aaa") &amp; ")"</f>
        <v>(火)</v>
      </c>
      <c r="C4" s="143">
        <f t="shared" ref="C4:C22" si="1">E4+H4-I4</f>
        <v>44472895</v>
      </c>
      <c r="D4" s="143">
        <f t="shared" ref="D4:D67" si="2">C4-C5</f>
        <v>2295768</v>
      </c>
      <c r="E4" s="144">
        <f t="shared" ref="E4:E23" si="3">F4+G4</f>
        <v>44404820</v>
      </c>
      <c r="F4" s="143">
        <v>25826518</v>
      </c>
      <c r="G4" s="143">
        <v>18578302</v>
      </c>
      <c r="H4" s="124">
        <v>924656</v>
      </c>
      <c r="I4" s="118">
        <f>VLOOKUP(A4,[1]重複!$A$4:$E$23,5,FALSE)</f>
        <v>856581</v>
      </c>
    </row>
    <row r="5" spans="1:14" ht="18.75" customHeight="1">
      <c r="A5" s="61">
        <v>44638</v>
      </c>
      <c r="B5" s="139" t="str">
        <f t="shared" si="0"/>
        <v>(金)</v>
      </c>
      <c r="C5" s="143">
        <f t="shared" si="1"/>
        <v>42177127</v>
      </c>
      <c r="D5" s="143">
        <f t="shared" si="2"/>
        <v>842824</v>
      </c>
      <c r="E5" s="144">
        <f t="shared" si="3"/>
        <v>42025673</v>
      </c>
      <c r="F5" s="143">
        <v>24847899</v>
      </c>
      <c r="G5" s="143">
        <v>17177774</v>
      </c>
      <c r="H5" s="124">
        <v>924656</v>
      </c>
      <c r="I5" s="118">
        <f>VLOOKUP(A5,[1]重複!$A$4:$E$23,5,FALSE)</f>
        <v>773202</v>
      </c>
    </row>
    <row r="6" spans="1:14" ht="18.75" customHeight="1">
      <c r="A6" s="61">
        <v>44637</v>
      </c>
      <c r="B6" s="139" t="str">
        <f t="shared" si="0"/>
        <v>(木)</v>
      </c>
      <c r="C6" s="143">
        <f t="shared" si="1"/>
        <v>41334303</v>
      </c>
      <c r="D6" s="143">
        <f t="shared" si="2"/>
        <v>874369</v>
      </c>
      <c r="E6" s="144">
        <f t="shared" si="3"/>
        <v>41158270</v>
      </c>
      <c r="F6" s="143">
        <v>24438039</v>
      </c>
      <c r="G6" s="143">
        <v>16720231</v>
      </c>
      <c r="H6" s="124">
        <v>924656</v>
      </c>
      <c r="I6" s="118">
        <f>VLOOKUP(A6,[1]重複!$A$4:$E$23,5,FALSE)</f>
        <v>748623</v>
      </c>
    </row>
    <row r="7" spans="1:14" ht="18.75" customHeight="1">
      <c r="A7" s="61">
        <v>44636</v>
      </c>
      <c r="B7" s="139" t="str">
        <f t="shared" si="0"/>
        <v>(水)</v>
      </c>
      <c r="C7" s="143">
        <f t="shared" si="1"/>
        <v>40459934</v>
      </c>
      <c r="D7" s="143">
        <f t="shared" si="2"/>
        <v>1199470</v>
      </c>
      <c r="E7" s="144">
        <f t="shared" si="3"/>
        <v>40254915</v>
      </c>
      <c r="F7" s="143">
        <v>23966280</v>
      </c>
      <c r="G7" s="143">
        <v>16288635</v>
      </c>
      <c r="H7" s="124">
        <v>924656</v>
      </c>
      <c r="I7" s="118">
        <f>VLOOKUP(A7,[1]重複!$A$4:$E$23,5,FALSE)</f>
        <v>719637</v>
      </c>
    </row>
    <row r="8" spans="1:14" ht="18.75" customHeight="1">
      <c r="A8" s="61">
        <v>44635</v>
      </c>
      <c r="B8" s="139" t="str">
        <f t="shared" si="0"/>
        <v>(火)</v>
      </c>
      <c r="C8" s="118">
        <f t="shared" si="1"/>
        <v>39260464</v>
      </c>
      <c r="D8" s="118">
        <f t="shared" si="2"/>
        <v>1193393</v>
      </c>
      <c r="E8" s="119">
        <f t="shared" si="3"/>
        <v>39240449</v>
      </c>
      <c r="F8" s="118">
        <v>23438675</v>
      </c>
      <c r="G8" s="118">
        <v>15801774</v>
      </c>
      <c r="H8" s="115">
        <v>378847</v>
      </c>
      <c r="I8" s="118">
        <f>VLOOKUP(A8,[1]重複!$A$4:$E$23,5,FALSE)</f>
        <v>358832</v>
      </c>
    </row>
    <row r="9" spans="1:14" ht="18.75" customHeight="1">
      <c r="A9" s="61">
        <v>44634</v>
      </c>
      <c r="B9" s="139" t="str">
        <f t="shared" si="0"/>
        <v>(月)</v>
      </c>
      <c r="C9" s="118">
        <f t="shared" si="1"/>
        <v>38067071</v>
      </c>
      <c r="D9" s="118">
        <f t="shared" si="2"/>
        <v>2282166</v>
      </c>
      <c r="E9" s="119">
        <f t="shared" si="3"/>
        <v>38038584</v>
      </c>
      <c r="F9" s="118">
        <v>22866610</v>
      </c>
      <c r="G9" s="118">
        <v>15171974</v>
      </c>
      <c r="H9" s="115">
        <v>378847</v>
      </c>
      <c r="I9" s="118">
        <f>VLOOKUP(A9,[1]重複!$A$4:$E$23,5,FALSE)</f>
        <v>350360</v>
      </c>
    </row>
    <row r="10" spans="1:14" ht="18.75" customHeight="1">
      <c r="A10" s="61">
        <v>44631</v>
      </c>
      <c r="B10" s="139" t="str">
        <f t="shared" si="0"/>
        <v>(金)</v>
      </c>
      <c r="C10" s="118">
        <f t="shared" si="1"/>
        <v>35784905</v>
      </c>
      <c r="D10" s="118">
        <f t="shared" si="2"/>
        <v>928596</v>
      </c>
      <c r="E10" s="119">
        <f t="shared" si="3"/>
        <v>35744319</v>
      </c>
      <c r="F10" s="118">
        <v>21831884</v>
      </c>
      <c r="G10" s="118">
        <v>13912435</v>
      </c>
      <c r="H10" s="115">
        <v>378847</v>
      </c>
      <c r="I10" s="118">
        <f>VLOOKUP(A10,[1]重複!$A$4:$E$23,5,FALSE)</f>
        <v>338261</v>
      </c>
    </row>
    <row r="11" spans="1:14" ht="18.75" customHeight="1">
      <c r="A11" s="61">
        <v>44630</v>
      </c>
      <c r="B11" s="139" t="str">
        <f t="shared" si="0"/>
        <v>(木)</v>
      </c>
      <c r="C11" s="118">
        <f t="shared" si="1"/>
        <v>34856309</v>
      </c>
      <c r="D11" s="118">
        <f t="shared" si="2"/>
        <v>959917</v>
      </c>
      <c r="E11" s="119">
        <f t="shared" si="3"/>
        <v>34801600</v>
      </c>
      <c r="F11" s="118">
        <v>21346264</v>
      </c>
      <c r="G11" s="118">
        <v>13455336</v>
      </c>
      <c r="H11" s="115">
        <v>378847</v>
      </c>
      <c r="I11" s="118">
        <f>VLOOKUP(A11,[1]重複!$A$4:$E$23,5,FALSE)</f>
        <v>324138</v>
      </c>
    </row>
    <row r="12" spans="1:14" ht="18.75" customHeight="1">
      <c r="A12" s="61">
        <v>44629</v>
      </c>
      <c r="B12" s="139" t="str">
        <f t="shared" si="0"/>
        <v>(水)</v>
      </c>
      <c r="C12" s="118">
        <f t="shared" si="1"/>
        <v>33896392</v>
      </c>
      <c r="D12" s="118">
        <f t="shared" si="2"/>
        <v>1146598</v>
      </c>
      <c r="E12" s="119">
        <f t="shared" si="3"/>
        <v>33827029</v>
      </c>
      <c r="F12" s="118">
        <v>20823709</v>
      </c>
      <c r="G12" s="118">
        <v>13003320</v>
      </c>
      <c r="H12" s="115">
        <v>378847</v>
      </c>
      <c r="I12" s="118">
        <f>VLOOKUP(A12,[1]重複!$A$4:$E$23,5,FALSE)</f>
        <v>309484</v>
      </c>
    </row>
    <row r="13" spans="1:14" ht="18.75" customHeight="1">
      <c r="A13" s="61">
        <v>44628</v>
      </c>
      <c r="B13" s="139" t="str">
        <f t="shared" si="0"/>
        <v>(火)</v>
      </c>
      <c r="C13" s="118">
        <f t="shared" si="1"/>
        <v>32749794</v>
      </c>
      <c r="D13" s="118">
        <f t="shared" si="2"/>
        <v>1250239</v>
      </c>
      <c r="E13" s="119">
        <f t="shared" si="3"/>
        <v>32713609</v>
      </c>
      <c r="F13" s="118">
        <v>20228198</v>
      </c>
      <c r="G13" s="118">
        <v>12485411</v>
      </c>
      <c r="H13" s="118">
        <v>92162</v>
      </c>
      <c r="I13" s="118">
        <f>VLOOKUP(A13,[1]重複!$A$4:$E$23,5,FALSE)</f>
        <v>55977</v>
      </c>
    </row>
    <row r="14" spans="1:14" ht="18.75" customHeight="1">
      <c r="A14" s="61">
        <v>44627</v>
      </c>
      <c r="B14" s="139" t="str">
        <f t="shared" si="0"/>
        <v>(月)</v>
      </c>
      <c r="C14" s="118">
        <f t="shared" si="1"/>
        <v>31499555</v>
      </c>
      <c r="D14" s="118">
        <f t="shared" si="2"/>
        <v>2439271</v>
      </c>
      <c r="E14" s="119">
        <f t="shared" si="3"/>
        <v>31461663</v>
      </c>
      <c r="F14" s="118">
        <v>19627613</v>
      </c>
      <c r="G14" s="118">
        <v>11834050</v>
      </c>
      <c r="H14" s="118">
        <v>92162</v>
      </c>
      <c r="I14" s="118">
        <f>VLOOKUP(A14,[1]重複!$A$4:$E$23,5,FALSE)</f>
        <v>54270</v>
      </c>
    </row>
    <row r="15" spans="1:14" ht="18.75" customHeight="1">
      <c r="A15" s="61">
        <v>44624</v>
      </c>
      <c r="B15" s="139" t="str">
        <f t="shared" si="0"/>
        <v>(金)</v>
      </c>
      <c r="C15" s="118">
        <f t="shared" si="1"/>
        <v>29060284</v>
      </c>
      <c r="D15" s="118">
        <f t="shared" si="2"/>
        <v>994846</v>
      </c>
      <c r="E15" s="119">
        <f t="shared" si="3"/>
        <v>29018298</v>
      </c>
      <c r="F15" s="118">
        <v>18518513</v>
      </c>
      <c r="G15" s="118">
        <v>10499785</v>
      </c>
      <c r="H15" s="118">
        <v>92162</v>
      </c>
      <c r="I15" s="118">
        <f>VLOOKUP(A15,[1]重複!$A$4:$E$23,5,FALSE)</f>
        <v>50176</v>
      </c>
      <c r="N15" s="120"/>
    </row>
    <row r="16" spans="1:14" ht="18.75" customHeight="1">
      <c r="A16" s="61">
        <v>44623</v>
      </c>
      <c r="B16" s="139" t="str">
        <f t="shared" si="0"/>
        <v>(木)</v>
      </c>
      <c r="C16" s="118">
        <f t="shared" si="1"/>
        <v>28065438</v>
      </c>
      <c r="D16" s="118">
        <f t="shared" si="2"/>
        <v>1057311</v>
      </c>
      <c r="E16" s="119">
        <f t="shared" si="3"/>
        <v>28016871</v>
      </c>
      <c r="F16" s="118">
        <v>17985250</v>
      </c>
      <c r="G16" s="118">
        <v>10031621</v>
      </c>
      <c r="H16" s="118">
        <v>92162</v>
      </c>
      <c r="I16" s="118">
        <f>VLOOKUP(A16,[1]重複!$A$4:$E$23,5,FALSE)</f>
        <v>43595</v>
      </c>
      <c r="N16" s="120"/>
    </row>
    <row r="17" spans="1:14" ht="18.75" customHeight="1">
      <c r="A17" s="61">
        <v>44622</v>
      </c>
      <c r="B17" s="139" t="str">
        <f t="shared" si="0"/>
        <v>(水)</v>
      </c>
      <c r="C17" s="118">
        <f t="shared" si="1"/>
        <v>27008127</v>
      </c>
      <c r="D17" s="118">
        <f t="shared" si="2"/>
        <v>1210035</v>
      </c>
      <c r="E17" s="119">
        <f t="shared" si="3"/>
        <v>26956952</v>
      </c>
      <c r="F17" s="118">
        <v>17389604</v>
      </c>
      <c r="G17" s="118">
        <v>9567348</v>
      </c>
      <c r="H17" s="118">
        <v>92162</v>
      </c>
      <c r="I17" s="118">
        <f>VLOOKUP(A17,[1]重複!$A$4:$E$23,5,FALSE)</f>
        <v>40987</v>
      </c>
      <c r="N17" s="120"/>
    </row>
    <row r="18" spans="1:14" ht="18.75" customHeight="1">
      <c r="A18" s="61">
        <v>44621</v>
      </c>
      <c r="B18" s="139" t="str">
        <f t="shared" si="0"/>
        <v>(火)</v>
      </c>
      <c r="C18" s="118">
        <f t="shared" si="1"/>
        <v>25798092</v>
      </c>
      <c r="D18" s="118">
        <f t="shared" si="2"/>
        <v>1339563</v>
      </c>
      <c r="E18" s="119">
        <f t="shared" si="3"/>
        <v>25798735</v>
      </c>
      <c r="F18" s="118">
        <v>16742744</v>
      </c>
      <c r="G18" s="118">
        <v>9055991</v>
      </c>
      <c r="H18" s="118">
        <v>7086</v>
      </c>
      <c r="I18" s="118">
        <f>VLOOKUP(A18,[1]重複!$A$4:$E$23,5,FALSE)</f>
        <v>7729</v>
      </c>
      <c r="N18" s="120"/>
    </row>
    <row r="19" spans="1:14" ht="18.75" customHeight="1">
      <c r="A19" s="61">
        <v>44620</v>
      </c>
      <c r="B19" s="139" t="str">
        <f t="shared" si="0"/>
        <v>(月)</v>
      </c>
      <c r="C19" s="118">
        <f t="shared" si="1"/>
        <v>24458529</v>
      </c>
      <c r="D19" s="118">
        <f t="shared" si="2"/>
        <v>2488591</v>
      </c>
      <c r="E19" s="119">
        <f t="shared" si="3"/>
        <v>24459138</v>
      </c>
      <c r="F19" s="118">
        <v>16019122</v>
      </c>
      <c r="G19" s="118">
        <v>8440016</v>
      </c>
      <c r="H19" s="118">
        <v>7086</v>
      </c>
      <c r="I19" s="118">
        <f>VLOOKUP(A19,[1]重複!$A$4:$E$23,5,FALSE)</f>
        <v>7695</v>
      </c>
      <c r="N19" s="120"/>
    </row>
    <row r="20" spans="1:14" ht="18.75" customHeight="1">
      <c r="A20" s="61">
        <v>44617</v>
      </c>
      <c r="B20" s="139" t="str">
        <f t="shared" si="0"/>
        <v>(金)</v>
      </c>
      <c r="C20" s="118">
        <f t="shared" si="1"/>
        <v>21969938</v>
      </c>
      <c r="D20" s="118">
        <f t="shared" si="2"/>
        <v>1096188</v>
      </c>
      <c r="E20" s="119">
        <f t="shared" si="3"/>
        <v>21969177</v>
      </c>
      <c r="F20" s="118">
        <v>14725711</v>
      </c>
      <c r="G20" s="118">
        <v>7243466</v>
      </c>
      <c r="H20" s="118">
        <v>7086</v>
      </c>
      <c r="I20" s="118">
        <f>VLOOKUP(A20,[1]重複!$A$4:$E$23,5,FALSE)</f>
        <v>6325</v>
      </c>
      <c r="N20" s="120"/>
    </row>
    <row r="21" spans="1:14" ht="18.75" customHeight="1">
      <c r="A21" s="61">
        <v>44616</v>
      </c>
      <c r="B21" s="139" t="str">
        <f t="shared" si="0"/>
        <v>(木)</v>
      </c>
      <c r="C21" s="118">
        <f t="shared" si="1"/>
        <v>20873750</v>
      </c>
      <c r="D21" s="118">
        <f t="shared" si="2"/>
        <v>1490058</v>
      </c>
      <c r="E21" s="119">
        <f t="shared" si="3"/>
        <v>20872968</v>
      </c>
      <c r="F21" s="118">
        <v>14131044</v>
      </c>
      <c r="G21" s="118">
        <v>6741924</v>
      </c>
      <c r="H21" s="118">
        <v>7086</v>
      </c>
      <c r="I21" s="118">
        <f>VLOOKUP(A21,[1]重複!$A$4:$E$23,5,FALSE)</f>
        <v>6304</v>
      </c>
      <c r="N21" s="120"/>
    </row>
    <row r="22" spans="1:14" ht="18.75" customHeight="1">
      <c r="A22" s="61">
        <v>44614</v>
      </c>
      <c r="B22" s="139" t="str">
        <f t="shared" si="0"/>
        <v>(火)</v>
      </c>
      <c r="C22" s="118">
        <f t="shared" si="1"/>
        <v>19383692</v>
      </c>
      <c r="D22" s="118">
        <f t="shared" si="2"/>
        <v>1203435</v>
      </c>
      <c r="E22" s="119">
        <f t="shared" si="3"/>
        <v>19382899</v>
      </c>
      <c r="F22" s="118">
        <v>13301961</v>
      </c>
      <c r="G22" s="118">
        <v>6080938</v>
      </c>
      <c r="H22" s="118">
        <v>7086</v>
      </c>
      <c r="I22" s="118">
        <f>VLOOKUP(A22,[1]重複!$A$4:$E$23,5,FALSE)</f>
        <v>6293</v>
      </c>
      <c r="N22" s="120"/>
    </row>
    <row r="23" spans="1:14" ht="18.75" customHeight="1">
      <c r="A23" s="61">
        <v>44613</v>
      </c>
      <c r="B23" s="139" t="str">
        <f t="shared" si="0"/>
        <v>(月)</v>
      </c>
      <c r="C23" s="118">
        <f>E23</f>
        <v>18180257</v>
      </c>
      <c r="D23" s="118">
        <f t="shared" si="2"/>
        <v>2171111</v>
      </c>
      <c r="E23" s="119">
        <f t="shared" si="3"/>
        <v>18180257</v>
      </c>
      <c r="F23" s="118">
        <v>12640865</v>
      </c>
      <c r="G23" s="118">
        <v>5539392</v>
      </c>
      <c r="H23" s="121" t="s">
        <v>371</v>
      </c>
      <c r="I23" s="121" t="s">
        <v>371</v>
      </c>
    </row>
    <row r="24" spans="1:14" ht="18.75" customHeight="1">
      <c r="A24" s="61">
        <v>44610</v>
      </c>
      <c r="B24" s="139" t="str">
        <f t="shared" si="0"/>
        <v>(金)</v>
      </c>
      <c r="C24" s="122">
        <v>16009146</v>
      </c>
      <c r="D24" s="118">
        <f t="shared" si="2"/>
        <v>947564</v>
      </c>
      <c r="E24" s="123">
        <v>16009146</v>
      </c>
      <c r="F24" s="122">
        <v>11506498</v>
      </c>
      <c r="G24" s="122">
        <v>4502648</v>
      </c>
      <c r="H24" s="121" t="s">
        <v>371</v>
      </c>
      <c r="I24" s="121" t="s">
        <v>371</v>
      </c>
    </row>
    <row r="25" spans="1:14" ht="18.75" customHeight="1">
      <c r="A25" s="61">
        <v>44609</v>
      </c>
      <c r="B25" s="139" t="str">
        <f t="shared" si="0"/>
        <v>(木)</v>
      </c>
      <c r="C25" s="122">
        <v>15061582</v>
      </c>
      <c r="D25" s="118">
        <f t="shared" si="2"/>
        <v>986108</v>
      </c>
      <c r="E25" s="123">
        <v>15061582</v>
      </c>
      <c r="F25" s="122">
        <v>10927304</v>
      </c>
      <c r="G25" s="122">
        <v>4134278</v>
      </c>
      <c r="H25" s="121" t="s">
        <v>371</v>
      </c>
      <c r="I25" s="121" t="s">
        <v>371</v>
      </c>
    </row>
    <row r="26" spans="1:14" ht="18.75" customHeight="1">
      <c r="A26" s="61">
        <v>44608</v>
      </c>
      <c r="B26" s="139" t="str">
        <f t="shared" si="0"/>
        <v>(水)</v>
      </c>
      <c r="C26" s="122">
        <v>14075474</v>
      </c>
      <c r="D26" s="118">
        <f t="shared" si="2"/>
        <v>1045355</v>
      </c>
      <c r="E26" s="123">
        <v>14075474</v>
      </c>
      <c r="F26" s="122">
        <v>10301573</v>
      </c>
      <c r="G26" s="122">
        <v>3773901</v>
      </c>
      <c r="H26" s="121" t="s">
        <v>371</v>
      </c>
      <c r="I26" s="121" t="s">
        <v>371</v>
      </c>
    </row>
    <row r="27" spans="1:14" ht="18.75" customHeight="1">
      <c r="A27" s="61">
        <v>44607</v>
      </c>
      <c r="B27" s="139" t="str">
        <f t="shared" si="0"/>
        <v>(火)</v>
      </c>
      <c r="C27" s="122">
        <v>13030119</v>
      </c>
      <c r="D27" s="118">
        <f t="shared" si="2"/>
        <v>1099056</v>
      </c>
      <c r="E27" s="123">
        <v>13030119</v>
      </c>
      <c r="F27" s="122">
        <v>9671348</v>
      </c>
      <c r="G27" s="122">
        <v>3358771</v>
      </c>
      <c r="H27" s="121" t="s">
        <v>371</v>
      </c>
      <c r="I27" s="121" t="s">
        <v>371</v>
      </c>
    </row>
    <row r="28" spans="1:14" ht="18.75" customHeight="1">
      <c r="A28" s="61">
        <v>44606</v>
      </c>
      <c r="B28" s="139" t="str">
        <f t="shared" si="0"/>
        <v>(月)</v>
      </c>
      <c r="C28" s="122">
        <v>11931063</v>
      </c>
      <c r="D28" s="118">
        <f t="shared" si="2"/>
        <v>1960780</v>
      </c>
      <c r="E28" s="123">
        <v>11931063</v>
      </c>
      <c r="F28" s="122">
        <v>9029003</v>
      </c>
      <c r="G28" s="122">
        <v>2902060</v>
      </c>
      <c r="H28" s="121" t="s">
        <v>371</v>
      </c>
      <c r="I28" s="121" t="s">
        <v>371</v>
      </c>
    </row>
    <row r="29" spans="1:14" ht="18.75" customHeight="1">
      <c r="A29" s="61">
        <v>44602</v>
      </c>
      <c r="B29" s="139" t="str">
        <f t="shared" si="0"/>
        <v>(木)</v>
      </c>
      <c r="C29" s="122">
        <v>9970283</v>
      </c>
      <c r="D29" s="118">
        <f t="shared" si="2"/>
        <v>829817</v>
      </c>
      <c r="E29" s="122">
        <v>9970283</v>
      </c>
      <c r="F29" s="122">
        <v>7998651</v>
      </c>
      <c r="G29" s="122">
        <v>1971632</v>
      </c>
      <c r="H29" s="121" t="s">
        <v>371</v>
      </c>
      <c r="I29" s="121" t="s">
        <v>371</v>
      </c>
    </row>
    <row r="30" spans="1:14" ht="18.75" customHeight="1">
      <c r="A30" s="61">
        <v>44601</v>
      </c>
      <c r="B30" s="139" t="str">
        <f t="shared" si="0"/>
        <v>(水)</v>
      </c>
      <c r="C30" s="122">
        <v>9140466</v>
      </c>
      <c r="D30" s="118">
        <f t="shared" si="2"/>
        <v>845662</v>
      </c>
      <c r="E30" s="122">
        <v>9140466</v>
      </c>
      <c r="F30" s="122">
        <v>7450625</v>
      </c>
      <c r="G30" s="122">
        <v>1689841</v>
      </c>
      <c r="H30" s="121" t="s">
        <v>371</v>
      </c>
      <c r="I30" s="121" t="s">
        <v>371</v>
      </c>
    </row>
    <row r="31" spans="1:14" ht="18.75" customHeight="1">
      <c r="A31" s="61">
        <v>44600</v>
      </c>
      <c r="B31" s="139" t="str">
        <f t="shared" si="0"/>
        <v>(火)</v>
      </c>
      <c r="C31" s="122">
        <v>8294804</v>
      </c>
      <c r="D31" s="118">
        <f t="shared" si="2"/>
        <v>829270</v>
      </c>
      <c r="E31" s="122">
        <v>8294804</v>
      </c>
      <c r="F31" s="122">
        <v>6871642</v>
      </c>
      <c r="G31" s="122">
        <v>1423162</v>
      </c>
      <c r="H31" s="121" t="s">
        <v>371</v>
      </c>
      <c r="I31" s="121" t="s">
        <v>371</v>
      </c>
    </row>
    <row r="32" spans="1:14" ht="18.75" customHeight="1">
      <c r="A32" s="61">
        <v>44599</v>
      </c>
      <c r="B32" s="139" t="str">
        <f t="shared" si="0"/>
        <v>(月)</v>
      </c>
      <c r="C32" s="122">
        <v>7465534</v>
      </c>
      <c r="D32" s="118">
        <f t="shared" si="2"/>
        <v>1371966</v>
      </c>
      <c r="E32" s="122">
        <v>7465534</v>
      </c>
      <c r="F32" s="122">
        <v>6315019</v>
      </c>
      <c r="G32" s="122">
        <v>1150515</v>
      </c>
      <c r="H32" s="121" t="s">
        <v>371</v>
      </c>
      <c r="I32" s="121" t="s">
        <v>371</v>
      </c>
    </row>
    <row r="33" spans="1:9" ht="18.75" customHeight="1">
      <c r="A33" s="61">
        <v>44596</v>
      </c>
      <c r="B33" s="139" t="str">
        <f t="shared" si="0"/>
        <v>(金)</v>
      </c>
      <c r="C33" s="122">
        <v>6093568</v>
      </c>
      <c r="D33" s="118">
        <f t="shared" si="2"/>
        <v>542310</v>
      </c>
      <c r="E33" s="122">
        <v>6093568</v>
      </c>
      <c r="F33" s="122">
        <v>5428374</v>
      </c>
      <c r="G33" s="122">
        <v>665194</v>
      </c>
      <c r="H33" s="121" t="s">
        <v>371</v>
      </c>
      <c r="I33" s="121" t="s">
        <v>371</v>
      </c>
    </row>
    <row r="34" spans="1:9" ht="18.75" customHeight="1">
      <c r="A34" s="61">
        <v>44595</v>
      </c>
      <c r="B34" s="139" t="str">
        <f t="shared" si="0"/>
        <v>(木)</v>
      </c>
      <c r="C34" s="122">
        <v>5551258</v>
      </c>
      <c r="D34" s="118">
        <f t="shared" si="2"/>
        <v>535234</v>
      </c>
      <c r="E34" s="122">
        <v>5551258</v>
      </c>
      <c r="F34" s="122">
        <v>5031394</v>
      </c>
      <c r="G34" s="122">
        <v>519864</v>
      </c>
      <c r="H34" s="121" t="s">
        <v>371</v>
      </c>
      <c r="I34" s="121" t="s">
        <v>371</v>
      </c>
    </row>
    <row r="35" spans="1:9" ht="18.75" customHeight="1">
      <c r="A35" s="61">
        <v>44594</v>
      </c>
      <c r="B35" s="139" t="str">
        <f t="shared" si="0"/>
        <v>(水)</v>
      </c>
      <c r="C35" s="122">
        <v>5016024</v>
      </c>
      <c r="D35" s="118">
        <f t="shared" si="2"/>
        <v>535810</v>
      </c>
      <c r="E35" s="122">
        <v>5016024</v>
      </c>
      <c r="F35" s="122">
        <v>4616463</v>
      </c>
      <c r="G35" s="122">
        <v>399561</v>
      </c>
      <c r="H35" s="121" t="s">
        <v>371</v>
      </c>
      <c r="I35" s="121" t="s">
        <v>371</v>
      </c>
    </row>
    <row r="36" spans="1:9" ht="18.75" customHeight="1">
      <c r="A36" s="61">
        <v>44593</v>
      </c>
      <c r="B36" s="139" t="str">
        <f t="shared" si="0"/>
        <v>(火)</v>
      </c>
      <c r="C36" s="122">
        <v>4480214</v>
      </c>
      <c r="D36" s="118">
        <f t="shared" si="2"/>
        <v>398997</v>
      </c>
      <c r="E36" s="118">
        <f t="shared" ref="E36:E37" si="4">SUM(F36:G36)</f>
        <v>4480214</v>
      </c>
      <c r="F36" s="118">
        <v>4189361</v>
      </c>
      <c r="G36" s="118">
        <v>290853</v>
      </c>
      <c r="H36" s="121" t="s">
        <v>371</v>
      </c>
      <c r="I36" s="121" t="s">
        <v>371</v>
      </c>
    </row>
    <row r="37" spans="1:9" ht="18.75" customHeight="1">
      <c r="A37" s="61">
        <v>44592</v>
      </c>
      <c r="B37" s="139" t="str">
        <f t="shared" si="0"/>
        <v>(月)</v>
      </c>
      <c r="C37" s="122">
        <v>4081217</v>
      </c>
      <c r="D37" s="118">
        <f t="shared" si="2"/>
        <v>658677</v>
      </c>
      <c r="E37" s="118">
        <f t="shared" si="4"/>
        <v>4081217</v>
      </c>
      <c r="F37" s="118">
        <v>3847337</v>
      </c>
      <c r="G37" s="118">
        <v>233880</v>
      </c>
      <c r="H37" s="121" t="s">
        <v>371</v>
      </c>
      <c r="I37" s="121" t="s">
        <v>371</v>
      </c>
    </row>
    <row r="38" spans="1:9" ht="18.75" customHeight="1">
      <c r="A38" s="61">
        <v>44589</v>
      </c>
      <c r="B38" s="139" t="str">
        <f t="shared" si="0"/>
        <v>(金)</v>
      </c>
      <c r="C38" s="122">
        <v>3422540</v>
      </c>
      <c r="D38" s="118">
        <f t="shared" si="2"/>
        <v>266164</v>
      </c>
      <c r="E38" s="118">
        <f t="shared" ref="E38:E54" si="5">SUM(F38:G38)</f>
        <v>3422540</v>
      </c>
      <c r="F38" s="118">
        <v>3271776</v>
      </c>
      <c r="G38" s="118">
        <v>150764</v>
      </c>
      <c r="H38" s="121" t="s">
        <v>371</v>
      </c>
      <c r="I38" s="121" t="s">
        <v>371</v>
      </c>
    </row>
    <row r="39" spans="1:9" ht="18.75" customHeight="1">
      <c r="A39" s="61">
        <v>44588</v>
      </c>
      <c r="B39" s="139" t="str">
        <f t="shared" si="0"/>
        <v>(木)</v>
      </c>
      <c r="C39" s="122">
        <v>3156376</v>
      </c>
      <c r="D39" s="118">
        <f t="shared" si="2"/>
        <v>264049</v>
      </c>
      <c r="E39" s="118">
        <f t="shared" si="5"/>
        <v>3156376</v>
      </c>
      <c r="F39" s="118">
        <v>3030455</v>
      </c>
      <c r="G39" s="118">
        <v>125921</v>
      </c>
      <c r="H39" s="121" t="s">
        <v>371</v>
      </c>
      <c r="I39" s="121" t="s">
        <v>371</v>
      </c>
    </row>
    <row r="40" spans="1:9" ht="18.75" customHeight="1">
      <c r="A40" s="61">
        <v>44587</v>
      </c>
      <c r="B40" s="139" t="str">
        <f t="shared" si="0"/>
        <v>(水)</v>
      </c>
      <c r="C40" s="122">
        <v>2892327</v>
      </c>
      <c r="D40" s="118">
        <f t="shared" si="2"/>
        <v>262470</v>
      </c>
      <c r="E40" s="118">
        <f t="shared" si="5"/>
        <v>2892327</v>
      </c>
      <c r="F40" s="118">
        <v>2784481</v>
      </c>
      <c r="G40" s="118">
        <v>107846</v>
      </c>
      <c r="H40" s="121" t="s">
        <v>371</v>
      </c>
      <c r="I40" s="121" t="s">
        <v>371</v>
      </c>
    </row>
    <row r="41" spans="1:9" ht="18.75" customHeight="1">
      <c r="A41" s="61">
        <v>44586</v>
      </c>
      <c r="B41" s="139" t="str">
        <f t="shared" si="0"/>
        <v>(火)</v>
      </c>
      <c r="C41" s="122">
        <v>2629857</v>
      </c>
      <c r="D41" s="118">
        <f t="shared" si="2"/>
        <v>265862</v>
      </c>
      <c r="E41" s="118">
        <f t="shared" si="5"/>
        <v>2629857</v>
      </c>
      <c r="F41" s="118">
        <v>2544314</v>
      </c>
      <c r="G41" s="118">
        <v>85543</v>
      </c>
      <c r="H41" s="121" t="s">
        <v>371</v>
      </c>
      <c r="I41" s="121" t="s">
        <v>371</v>
      </c>
    </row>
    <row r="42" spans="1:9" ht="18.75" customHeight="1">
      <c r="A42" s="61">
        <v>44585</v>
      </c>
      <c r="B42" s="139" t="str">
        <f t="shared" si="0"/>
        <v>(月)</v>
      </c>
      <c r="C42" s="122">
        <v>2363995</v>
      </c>
      <c r="D42" s="118">
        <f t="shared" si="2"/>
        <v>419763</v>
      </c>
      <c r="E42" s="118">
        <f t="shared" si="5"/>
        <v>2363995</v>
      </c>
      <c r="F42" s="118">
        <v>2299789</v>
      </c>
      <c r="G42" s="118">
        <v>64206</v>
      </c>
      <c r="H42" s="121" t="s">
        <v>371</v>
      </c>
      <c r="I42" s="121" t="s">
        <v>371</v>
      </c>
    </row>
    <row r="43" spans="1:9" ht="18.75" customHeight="1">
      <c r="A43" s="61">
        <v>44582</v>
      </c>
      <c r="B43" s="139" t="str">
        <f t="shared" si="0"/>
        <v>(金)</v>
      </c>
      <c r="C43" s="122">
        <v>1944232</v>
      </c>
      <c r="D43" s="118">
        <f t="shared" si="2"/>
        <v>163693</v>
      </c>
      <c r="E43" s="118">
        <f t="shared" si="5"/>
        <v>1944232</v>
      </c>
      <c r="F43" s="118">
        <v>1907103</v>
      </c>
      <c r="G43" s="118">
        <v>37129</v>
      </c>
      <c r="H43" s="121" t="s">
        <v>371</v>
      </c>
      <c r="I43" s="121" t="s">
        <v>371</v>
      </c>
    </row>
    <row r="44" spans="1:9" ht="18.75" customHeight="1">
      <c r="A44" s="61">
        <v>44581</v>
      </c>
      <c r="B44" s="139" t="str">
        <f t="shared" si="0"/>
        <v>(木)</v>
      </c>
      <c r="C44" s="122">
        <v>1780539</v>
      </c>
      <c r="D44" s="118">
        <f t="shared" si="2"/>
        <v>151279</v>
      </c>
      <c r="E44" s="118">
        <f t="shared" si="5"/>
        <v>1780539</v>
      </c>
      <c r="F44" s="118">
        <v>1751502</v>
      </c>
      <c r="G44" s="118">
        <v>29037</v>
      </c>
      <c r="H44" s="121" t="s">
        <v>371</v>
      </c>
      <c r="I44" s="121" t="s">
        <v>371</v>
      </c>
    </row>
    <row r="45" spans="1:9" ht="18.75" customHeight="1">
      <c r="A45" s="61">
        <v>44580</v>
      </c>
      <c r="B45" s="139" t="str">
        <f t="shared" si="0"/>
        <v>(水)</v>
      </c>
      <c r="C45" s="122">
        <v>1629260</v>
      </c>
      <c r="D45" s="118">
        <f t="shared" si="2"/>
        <v>145724</v>
      </c>
      <c r="E45" s="118">
        <f t="shared" si="5"/>
        <v>1629260</v>
      </c>
      <c r="F45" s="118">
        <v>1608132</v>
      </c>
      <c r="G45" s="118">
        <v>21128</v>
      </c>
      <c r="H45" s="121" t="s">
        <v>371</v>
      </c>
      <c r="I45" s="121" t="s">
        <v>371</v>
      </c>
    </row>
    <row r="46" spans="1:9" ht="18.75" customHeight="1">
      <c r="A46" s="61">
        <v>44579</v>
      </c>
      <c r="B46" s="139" t="str">
        <f t="shared" si="0"/>
        <v>(火)</v>
      </c>
      <c r="C46" s="122">
        <v>1483536</v>
      </c>
      <c r="D46" s="118">
        <f t="shared" si="2"/>
        <v>138396</v>
      </c>
      <c r="E46" s="118">
        <f t="shared" si="5"/>
        <v>1483536</v>
      </c>
      <c r="F46" s="118">
        <v>1466551</v>
      </c>
      <c r="G46" s="118">
        <v>16985</v>
      </c>
      <c r="H46" s="121" t="s">
        <v>371</v>
      </c>
      <c r="I46" s="121" t="s">
        <v>371</v>
      </c>
    </row>
    <row r="47" spans="1:9" ht="18.75" customHeight="1">
      <c r="A47" s="61">
        <v>44578</v>
      </c>
      <c r="B47" s="139" t="str">
        <f t="shared" si="0"/>
        <v>(月)</v>
      </c>
      <c r="C47" s="122">
        <v>1345140</v>
      </c>
      <c r="D47" s="118">
        <f t="shared" si="2"/>
        <v>225759</v>
      </c>
      <c r="E47" s="118">
        <f t="shared" si="5"/>
        <v>1345140</v>
      </c>
      <c r="F47" s="118">
        <v>1331859</v>
      </c>
      <c r="G47" s="118">
        <v>13281</v>
      </c>
      <c r="H47" s="121" t="s">
        <v>371</v>
      </c>
      <c r="I47" s="121" t="s">
        <v>371</v>
      </c>
    </row>
    <row r="48" spans="1:9" ht="18.75" customHeight="1">
      <c r="A48" s="61">
        <v>44575</v>
      </c>
      <c r="B48" s="139" t="str">
        <f t="shared" si="0"/>
        <v>(金)</v>
      </c>
      <c r="C48" s="122">
        <v>1119381</v>
      </c>
      <c r="D48" s="118">
        <f t="shared" si="2"/>
        <v>83416</v>
      </c>
      <c r="E48" s="118">
        <f t="shared" si="5"/>
        <v>1119381</v>
      </c>
      <c r="F48" s="118">
        <v>1110551</v>
      </c>
      <c r="G48" s="118">
        <v>8830</v>
      </c>
      <c r="H48" s="121" t="s">
        <v>371</v>
      </c>
      <c r="I48" s="121" t="s">
        <v>371</v>
      </c>
    </row>
    <row r="49" spans="1:9" ht="18.75" customHeight="1">
      <c r="A49" s="61">
        <v>44574</v>
      </c>
      <c r="B49" s="139" t="str">
        <f t="shared" si="0"/>
        <v>(木)</v>
      </c>
      <c r="C49" s="122">
        <v>1035965</v>
      </c>
      <c r="D49" s="118">
        <f t="shared" si="2"/>
        <v>84911</v>
      </c>
      <c r="E49" s="118">
        <f t="shared" si="5"/>
        <v>1035965</v>
      </c>
      <c r="F49" s="111">
        <v>1029079</v>
      </c>
      <c r="G49" s="111">
        <v>6886</v>
      </c>
      <c r="H49" s="121" t="s">
        <v>371</v>
      </c>
      <c r="I49" s="121" t="s">
        <v>371</v>
      </c>
    </row>
    <row r="50" spans="1:9" ht="18.75" customHeight="1">
      <c r="A50" s="61">
        <v>44573</v>
      </c>
      <c r="B50" s="139" t="str">
        <f t="shared" si="0"/>
        <v>(水)</v>
      </c>
      <c r="C50" s="122">
        <v>951054</v>
      </c>
      <c r="D50" s="118">
        <f t="shared" si="2"/>
        <v>77644</v>
      </c>
      <c r="E50" s="118">
        <f t="shared" si="5"/>
        <v>951054</v>
      </c>
      <c r="F50" s="111">
        <v>945617</v>
      </c>
      <c r="G50" s="111">
        <v>5437</v>
      </c>
      <c r="H50" s="121" t="s">
        <v>371</v>
      </c>
      <c r="I50" s="121" t="s">
        <v>371</v>
      </c>
    </row>
    <row r="51" spans="1:9" ht="18.75" customHeight="1">
      <c r="A51" s="61">
        <v>44572</v>
      </c>
      <c r="B51" s="139" t="str">
        <f t="shared" si="0"/>
        <v>(火)</v>
      </c>
      <c r="C51" s="122">
        <v>873410</v>
      </c>
      <c r="D51" s="118">
        <f t="shared" si="2"/>
        <v>120611</v>
      </c>
      <c r="E51" s="118">
        <f t="shared" si="5"/>
        <v>873410</v>
      </c>
      <c r="F51" s="111">
        <v>870090</v>
      </c>
      <c r="G51" s="111">
        <v>3320</v>
      </c>
      <c r="H51" s="121" t="s">
        <v>371</v>
      </c>
      <c r="I51" s="121" t="s">
        <v>371</v>
      </c>
    </row>
    <row r="52" spans="1:9" ht="18.75" customHeight="1">
      <c r="A52" s="61">
        <v>44568</v>
      </c>
      <c r="B52" s="139" t="str">
        <f t="shared" si="0"/>
        <v>(金)</v>
      </c>
      <c r="C52" s="122">
        <v>752799</v>
      </c>
      <c r="D52" s="118">
        <f t="shared" si="2"/>
        <v>43699</v>
      </c>
      <c r="E52" s="118">
        <f t="shared" si="5"/>
        <v>752799</v>
      </c>
      <c r="F52" s="111">
        <v>750812</v>
      </c>
      <c r="G52" s="111">
        <v>1987</v>
      </c>
      <c r="H52" s="121" t="s">
        <v>371</v>
      </c>
      <c r="I52" s="121" t="s">
        <v>371</v>
      </c>
    </row>
    <row r="53" spans="1:9" ht="18.75" customHeight="1">
      <c r="A53" s="61">
        <v>44567</v>
      </c>
      <c r="B53" s="139" t="str">
        <f t="shared" si="0"/>
        <v>(木)</v>
      </c>
      <c r="C53" s="122">
        <v>709100</v>
      </c>
      <c r="D53" s="118">
        <f t="shared" si="2"/>
        <v>39489</v>
      </c>
      <c r="E53" s="118">
        <f t="shared" si="5"/>
        <v>709100</v>
      </c>
      <c r="F53" s="111">
        <v>707648</v>
      </c>
      <c r="G53" s="111">
        <v>1452</v>
      </c>
      <c r="H53" s="121" t="s">
        <v>371</v>
      </c>
      <c r="I53" s="121" t="s">
        <v>371</v>
      </c>
    </row>
    <row r="54" spans="1:9" ht="18.75" customHeight="1">
      <c r="A54" s="61">
        <v>44566</v>
      </c>
      <c r="B54" s="139" t="str">
        <f t="shared" si="0"/>
        <v>(水)</v>
      </c>
      <c r="C54" s="122">
        <v>669611</v>
      </c>
      <c r="D54" s="118">
        <f t="shared" si="2"/>
        <v>33369</v>
      </c>
      <c r="E54" s="118">
        <f t="shared" si="5"/>
        <v>669611</v>
      </c>
      <c r="F54" s="111">
        <v>669611</v>
      </c>
      <c r="G54" s="111">
        <v>0</v>
      </c>
      <c r="H54" s="121" t="s">
        <v>371</v>
      </c>
      <c r="I54" s="121" t="s">
        <v>371</v>
      </c>
    </row>
    <row r="55" spans="1:9" ht="18.75" customHeight="1">
      <c r="A55" s="61">
        <v>44565</v>
      </c>
      <c r="B55" s="139" t="str">
        <f t="shared" si="0"/>
        <v>(火)</v>
      </c>
      <c r="C55" s="122">
        <v>636242</v>
      </c>
      <c r="D55" s="118">
        <f t="shared" si="2"/>
        <v>104946</v>
      </c>
      <c r="E55" s="118">
        <f t="shared" ref="E55:E74" si="6">SUM(F55:G55)</f>
        <v>636242</v>
      </c>
      <c r="F55" s="111">
        <v>636242</v>
      </c>
      <c r="G55" s="111">
        <v>0</v>
      </c>
      <c r="H55" s="121" t="s">
        <v>371</v>
      </c>
      <c r="I55" s="121" t="s">
        <v>371</v>
      </c>
    </row>
    <row r="56" spans="1:9" ht="18.75" customHeight="1">
      <c r="A56" s="61">
        <v>44558</v>
      </c>
      <c r="B56" s="139" t="str">
        <f t="shared" si="0"/>
        <v>(火)</v>
      </c>
      <c r="C56" s="122">
        <v>531296</v>
      </c>
      <c r="D56" s="118">
        <f t="shared" si="2"/>
        <v>62759</v>
      </c>
      <c r="E56" s="118">
        <f t="shared" si="6"/>
        <v>531296</v>
      </c>
      <c r="F56" s="111">
        <v>531296</v>
      </c>
      <c r="G56" s="111">
        <v>0</v>
      </c>
      <c r="H56" s="121" t="s">
        <v>371</v>
      </c>
      <c r="I56" s="121" t="s">
        <v>371</v>
      </c>
    </row>
    <row r="57" spans="1:9" ht="18.75" customHeight="1">
      <c r="A57" s="61">
        <v>44557</v>
      </c>
      <c r="B57" s="139" t="str">
        <f t="shared" si="0"/>
        <v>(月)</v>
      </c>
      <c r="C57" s="122">
        <v>468537</v>
      </c>
      <c r="D57" s="118">
        <f t="shared" si="2"/>
        <v>83328</v>
      </c>
      <c r="E57" s="118">
        <f t="shared" si="6"/>
        <v>468537</v>
      </c>
      <c r="F57" s="111">
        <v>468537</v>
      </c>
      <c r="G57" s="111">
        <v>0</v>
      </c>
      <c r="H57" s="121" t="s">
        <v>371</v>
      </c>
      <c r="I57" s="121" t="s">
        <v>371</v>
      </c>
    </row>
    <row r="58" spans="1:9" ht="18.75" customHeight="1">
      <c r="A58" s="61">
        <v>44554</v>
      </c>
      <c r="B58" s="139" t="str">
        <f t="shared" si="0"/>
        <v>(金)</v>
      </c>
      <c r="C58" s="122">
        <v>385209</v>
      </c>
      <c r="D58" s="118">
        <f t="shared" si="2"/>
        <v>47239</v>
      </c>
      <c r="E58" s="118">
        <f t="shared" si="6"/>
        <v>385209</v>
      </c>
      <c r="F58" s="111">
        <v>385209</v>
      </c>
      <c r="G58" s="111">
        <v>0</v>
      </c>
      <c r="H58" s="121" t="s">
        <v>371</v>
      </c>
      <c r="I58" s="121" t="s">
        <v>371</v>
      </c>
    </row>
    <row r="59" spans="1:9" ht="18.75" customHeight="1">
      <c r="A59" s="61">
        <v>44553</v>
      </c>
      <c r="B59" s="139" t="str">
        <f t="shared" si="0"/>
        <v>(木)</v>
      </c>
      <c r="C59" s="122">
        <v>337970</v>
      </c>
      <c r="D59" s="118">
        <f t="shared" si="2"/>
        <v>46653</v>
      </c>
      <c r="E59" s="118">
        <f t="shared" si="6"/>
        <v>337970</v>
      </c>
      <c r="F59" s="111">
        <v>337970</v>
      </c>
      <c r="G59" s="111">
        <v>0</v>
      </c>
      <c r="H59" s="121" t="s">
        <v>371</v>
      </c>
      <c r="I59" s="121" t="s">
        <v>371</v>
      </c>
    </row>
    <row r="60" spans="1:9" ht="18.75" customHeight="1">
      <c r="A60" s="61">
        <v>44552</v>
      </c>
      <c r="B60" s="139" t="str">
        <f t="shared" si="0"/>
        <v>(水)</v>
      </c>
      <c r="C60" s="122">
        <v>291317</v>
      </c>
      <c r="D60" s="118">
        <f t="shared" si="2"/>
        <v>45324</v>
      </c>
      <c r="E60" s="118">
        <f t="shared" si="6"/>
        <v>291317</v>
      </c>
      <c r="F60" s="111">
        <v>291317</v>
      </c>
      <c r="G60" s="111">
        <v>0</v>
      </c>
      <c r="H60" s="121" t="s">
        <v>371</v>
      </c>
      <c r="I60" s="121" t="s">
        <v>371</v>
      </c>
    </row>
    <row r="61" spans="1:9" ht="18.75" customHeight="1">
      <c r="A61" s="61">
        <v>44551</v>
      </c>
      <c r="B61" s="139" t="str">
        <f t="shared" si="0"/>
        <v>(火)</v>
      </c>
      <c r="C61" s="122">
        <v>245993</v>
      </c>
      <c r="D61" s="118">
        <f t="shared" si="2"/>
        <v>42491</v>
      </c>
      <c r="E61" s="118">
        <f t="shared" si="6"/>
        <v>245993</v>
      </c>
      <c r="F61" s="111">
        <v>245993</v>
      </c>
      <c r="G61" s="111">
        <v>0</v>
      </c>
      <c r="H61" s="121" t="s">
        <v>371</v>
      </c>
      <c r="I61" s="121" t="s">
        <v>371</v>
      </c>
    </row>
    <row r="62" spans="1:9" ht="18.75" customHeight="1">
      <c r="A62" s="61">
        <v>44550</v>
      </c>
      <c r="B62" s="139" t="str">
        <f t="shared" si="0"/>
        <v>(月)</v>
      </c>
      <c r="C62" s="122">
        <v>203502</v>
      </c>
      <c r="D62" s="118">
        <f t="shared" si="2"/>
        <v>53618</v>
      </c>
      <c r="E62" s="118">
        <f t="shared" si="6"/>
        <v>203502</v>
      </c>
      <c r="F62" s="111">
        <v>203502</v>
      </c>
      <c r="G62" s="111">
        <v>0</v>
      </c>
      <c r="H62" s="121" t="s">
        <v>371</v>
      </c>
      <c r="I62" s="121" t="s">
        <v>371</v>
      </c>
    </row>
    <row r="63" spans="1:9" ht="18.75" customHeight="1">
      <c r="A63" s="61">
        <v>44547</v>
      </c>
      <c r="B63" s="139" t="str">
        <f t="shared" si="0"/>
        <v>(金)</v>
      </c>
      <c r="C63" s="122">
        <v>149884</v>
      </c>
      <c r="D63" s="118">
        <f t="shared" si="2"/>
        <v>32149</v>
      </c>
      <c r="E63" s="118">
        <f t="shared" si="6"/>
        <v>149884</v>
      </c>
      <c r="F63" s="111">
        <v>149884</v>
      </c>
      <c r="G63" s="111">
        <v>0</v>
      </c>
      <c r="H63" s="121" t="s">
        <v>371</v>
      </c>
      <c r="I63" s="121" t="s">
        <v>371</v>
      </c>
    </row>
    <row r="64" spans="1:9" ht="18.75" customHeight="1">
      <c r="A64" s="61">
        <v>44546</v>
      </c>
      <c r="B64" s="139" t="str">
        <f t="shared" si="0"/>
        <v>(木)</v>
      </c>
      <c r="C64" s="122">
        <v>117735</v>
      </c>
      <c r="D64" s="118">
        <f t="shared" si="2"/>
        <v>24533</v>
      </c>
      <c r="E64" s="118">
        <f t="shared" si="6"/>
        <v>117735</v>
      </c>
      <c r="F64" s="111">
        <v>117735</v>
      </c>
      <c r="G64" s="111">
        <v>0</v>
      </c>
      <c r="H64" s="121" t="s">
        <v>371</v>
      </c>
      <c r="I64" s="121" t="s">
        <v>371</v>
      </c>
    </row>
    <row r="65" spans="1:9" ht="18.75" customHeight="1">
      <c r="A65" s="61">
        <v>44545</v>
      </c>
      <c r="B65" s="139" t="str">
        <f t="shared" si="0"/>
        <v>(水)</v>
      </c>
      <c r="C65" s="122">
        <v>93202</v>
      </c>
      <c r="D65" s="118">
        <f t="shared" si="2"/>
        <v>22477</v>
      </c>
      <c r="E65" s="118">
        <f t="shared" si="6"/>
        <v>93202</v>
      </c>
      <c r="F65" s="111">
        <v>93202</v>
      </c>
      <c r="G65" s="111">
        <v>0</v>
      </c>
      <c r="H65" s="121" t="s">
        <v>371</v>
      </c>
      <c r="I65" s="121" t="s">
        <v>371</v>
      </c>
    </row>
    <row r="66" spans="1:9" ht="18.75" customHeight="1">
      <c r="A66" s="61">
        <v>44544</v>
      </c>
      <c r="B66" s="139" t="str">
        <f t="shared" si="0"/>
        <v>(火)</v>
      </c>
      <c r="C66" s="122">
        <v>70725</v>
      </c>
      <c r="D66" s="118">
        <f t="shared" si="2"/>
        <v>17988</v>
      </c>
      <c r="E66" s="118">
        <f t="shared" si="6"/>
        <v>70725</v>
      </c>
      <c r="F66" s="111">
        <v>70725</v>
      </c>
      <c r="G66" s="111">
        <v>0</v>
      </c>
      <c r="H66" s="121" t="s">
        <v>371</v>
      </c>
      <c r="I66" s="121" t="s">
        <v>371</v>
      </c>
    </row>
    <row r="67" spans="1:9" ht="18.75" customHeight="1">
      <c r="A67" s="61">
        <v>44543</v>
      </c>
      <c r="B67" s="139" t="str">
        <f t="shared" si="0"/>
        <v>(月)</v>
      </c>
      <c r="C67" s="122">
        <v>52737</v>
      </c>
      <c r="D67" s="118">
        <f t="shared" si="2"/>
        <v>16287</v>
      </c>
      <c r="E67" s="118">
        <f t="shared" si="6"/>
        <v>52737</v>
      </c>
      <c r="F67" s="111">
        <v>52737</v>
      </c>
      <c r="G67" s="111">
        <v>0</v>
      </c>
      <c r="H67" s="121" t="s">
        <v>371</v>
      </c>
      <c r="I67" s="121" t="s">
        <v>371</v>
      </c>
    </row>
    <row r="68" spans="1:9" ht="18.75" customHeight="1">
      <c r="A68" s="61">
        <v>44540</v>
      </c>
      <c r="B68" s="139" t="str">
        <f t="shared" ref="B68:B74" si="7">"(" &amp; TEXT(A68,"aaa") &amp; ")"</f>
        <v>(金)</v>
      </c>
      <c r="C68" s="122">
        <v>36450</v>
      </c>
      <c r="D68" s="118">
        <f t="shared" ref="D68:D117" si="8">C68-C69</f>
        <v>8830</v>
      </c>
      <c r="E68" s="118">
        <f t="shared" si="6"/>
        <v>36450</v>
      </c>
      <c r="F68" s="111">
        <v>36450</v>
      </c>
      <c r="G68" s="111">
        <v>0</v>
      </c>
      <c r="H68" s="121" t="s">
        <v>371</v>
      </c>
      <c r="I68" s="121" t="s">
        <v>371</v>
      </c>
    </row>
    <row r="69" spans="1:9" ht="18.75" customHeight="1">
      <c r="A69" s="61">
        <v>44539</v>
      </c>
      <c r="B69" s="139" t="str">
        <f t="shared" si="7"/>
        <v>(木)</v>
      </c>
      <c r="C69" s="122">
        <v>27620</v>
      </c>
      <c r="D69" s="118">
        <f t="shared" si="8"/>
        <v>6627</v>
      </c>
      <c r="E69" s="118">
        <f t="shared" si="6"/>
        <v>27620</v>
      </c>
      <c r="F69" s="111">
        <v>27620</v>
      </c>
      <c r="G69" s="111">
        <v>0</v>
      </c>
      <c r="H69" s="121" t="s">
        <v>371</v>
      </c>
      <c r="I69" s="121" t="s">
        <v>371</v>
      </c>
    </row>
    <row r="70" spans="1:9" ht="18.75" customHeight="1">
      <c r="A70" s="61">
        <v>44538</v>
      </c>
      <c r="B70" s="139" t="str">
        <f t="shared" si="7"/>
        <v>(水)</v>
      </c>
      <c r="C70" s="122">
        <v>20993</v>
      </c>
      <c r="D70" s="118">
        <f t="shared" si="8"/>
        <v>5914</v>
      </c>
      <c r="E70" s="118">
        <f t="shared" si="6"/>
        <v>20993</v>
      </c>
      <c r="F70" s="111">
        <v>20993</v>
      </c>
      <c r="G70" s="111">
        <v>0</v>
      </c>
      <c r="H70" s="121" t="s">
        <v>371</v>
      </c>
      <c r="I70" s="121" t="s">
        <v>371</v>
      </c>
    </row>
    <row r="71" spans="1:9" ht="18.75" customHeight="1">
      <c r="A71" s="61">
        <v>44537</v>
      </c>
      <c r="B71" s="139" t="str">
        <f t="shared" si="7"/>
        <v>(火)</v>
      </c>
      <c r="C71" s="122">
        <v>15079</v>
      </c>
      <c r="D71" s="118">
        <f t="shared" si="8"/>
        <v>6422</v>
      </c>
      <c r="E71" s="118">
        <f t="shared" si="6"/>
        <v>15079</v>
      </c>
      <c r="F71" s="111">
        <v>15079</v>
      </c>
      <c r="G71" s="111">
        <v>0</v>
      </c>
      <c r="H71" s="121" t="s">
        <v>371</v>
      </c>
      <c r="I71" s="121" t="s">
        <v>371</v>
      </c>
    </row>
    <row r="72" spans="1:9">
      <c r="A72" s="61">
        <v>44536</v>
      </c>
      <c r="B72" s="139" t="str">
        <f t="shared" si="7"/>
        <v>(月)</v>
      </c>
      <c r="C72" s="122">
        <v>8657</v>
      </c>
      <c r="D72" s="118">
        <f t="shared" si="8"/>
        <v>5110</v>
      </c>
      <c r="E72" s="118">
        <f t="shared" si="6"/>
        <v>8657</v>
      </c>
      <c r="F72" s="118">
        <v>8657</v>
      </c>
      <c r="G72" s="111">
        <v>0</v>
      </c>
      <c r="H72" s="121" t="s">
        <v>371</v>
      </c>
      <c r="I72" s="121" t="s">
        <v>371</v>
      </c>
    </row>
    <row r="73" spans="1:9">
      <c r="A73" s="61">
        <v>44533</v>
      </c>
      <c r="B73" s="139" t="str">
        <f t="shared" si="7"/>
        <v>(金)</v>
      </c>
      <c r="C73" s="122">
        <v>3547</v>
      </c>
      <c r="D73" s="118">
        <f>C73-C74</f>
        <v>1987</v>
      </c>
      <c r="E73" s="118">
        <f t="shared" si="6"/>
        <v>3547</v>
      </c>
      <c r="F73" s="118">
        <v>3547</v>
      </c>
      <c r="G73" s="111">
        <v>0</v>
      </c>
      <c r="H73" s="121" t="s">
        <v>371</v>
      </c>
      <c r="I73" s="121" t="s">
        <v>371</v>
      </c>
    </row>
    <row r="74" spans="1:9">
      <c r="A74" s="61">
        <v>44532</v>
      </c>
      <c r="B74" s="139" t="str">
        <f t="shared" si="7"/>
        <v>(木)</v>
      </c>
      <c r="C74" s="122">
        <v>1560</v>
      </c>
      <c r="D74" s="118">
        <f>C74</f>
        <v>1560</v>
      </c>
      <c r="E74" s="118">
        <f t="shared" si="6"/>
        <v>1560</v>
      </c>
      <c r="F74" s="118">
        <v>1560</v>
      </c>
      <c r="G74" s="111">
        <v>0</v>
      </c>
      <c r="H74" s="121" t="s">
        <v>371</v>
      </c>
      <c r="I74" s="121" t="s">
        <v>371</v>
      </c>
    </row>
    <row r="76" spans="1:9">
      <c r="A76" s="73" t="s">
        <v>372</v>
      </c>
    </row>
    <row r="77" spans="1:9">
      <c r="A77" s="73" t="s">
        <v>373</v>
      </c>
    </row>
    <row r="78" spans="1:9">
      <c r="A78" s="73" t="s">
        <v>374</v>
      </c>
    </row>
    <row r="79" spans="1:9">
      <c r="A79" s="73" t="s">
        <v>375</v>
      </c>
    </row>
  </sheetData>
  <mergeCells count="8">
    <mergeCell ref="I2:I3"/>
    <mergeCell ref="F2:G2"/>
    <mergeCell ref="E2:E3"/>
    <mergeCell ref="A2:A3"/>
    <mergeCell ref="B2:B3"/>
    <mergeCell ref="F1:G1"/>
    <mergeCell ref="C2:D2"/>
    <mergeCell ref="H2:H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2022-03-22T14:56:31Z</dcterms:modified>
</cp:coreProperties>
</file>