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149B5D3F-DFFF-469C-87F3-3D5ACBE33E98}" xr6:coauthVersionLast="47" xr6:coauthVersionMax="47" xr10:uidLastSave="{00000000-0000-0000-0000-000000000000}"/>
  <bookViews>
    <workbookView xWindow="-110" yWindow="-110" windowWidth="19420" windowHeight="10420" tabRatio="91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Conv-vaccine" sheetId="7" r:id="rId6"/>
    <sheet name="各都道府県の状況" sheetId="5" r:id="rId7"/>
    <sheet name="V一般接種" sheetId="8" r:id="rId8"/>
    <sheet name="V医療従事者等" sheetId="9" r:id="rId9"/>
    <sheet name="V職域接種" sheetId="10" r:id="rId10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8" i="7" l="1"/>
  <c r="O8" i="7"/>
  <c r="N9" i="7"/>
  <c r="O9" i="7"/>
  <c r="N10" i="7"/>
  <c r="O10" i="7"/>
  <c r="N11" i="7"/>
  <c r="O11" i="7"/>
  <c r="N12" i="7"/>
  <c r="O12" i="7"/>
  <c r="N13" i="7"/>
  <c r="O13" i="7"/>
  <c r="N14" i="7"/>
  <c r="O14" i="7"/>
  <c r="N15" i="7"/>
  <c r="O15" i="7"/>
  <c r="N16" i="7"/>
  <c r="O16" i="7"/>
  <c r="N17" i="7"/>
  <c r="O17" i="7"/>
  <c r="N18" i="7"/>
  <c r="O18" i="7"/>
  <c r="N19" i="7"/>
  <c r="O19" i="7"/>
  <c r="N20" i="7"/>
  <c r="O20" i="7"/>
  <c r="N21" i="7"/>
  <c r="O21" i="7"/>
  <c r="N22" i="7"/>
  <c r="O22" i="7"/>
  <c r="N23" i="7"/>
  <c r="O23" i="7"/>
  <c r="N24" i="7"/>
  <c r="O24" i="7"/>
  <c r="N25" i="7"/>
  <c r="O25" i="7"/>
  <c r="N26" i="7"/>
  <c r="O26" i="7"/>
  <c r="N27" i="7"/>
  <c r="O27" i="7"/>
  <c r="N28" i="7"/>
  <c r="O28" i="7"/>
  <c r="N29" i="7"/>
  <c r="O29" i="7"/>
  <c r="N30" i="7"/>
  <c r="O30" i="7"/>
  <c r="N31" i="7"/>
  <c r="O31" i="7"/>
  <c r="N32" i="7"/>
  <c r="O32" i="7"/>
  <c r="N33" i="7"/>
  <c r="O33" i="7"/>
  <c r="N34" i="7"/>
  <c r="O34" i="7"/>
  <c r="N35" i="7"/>
  <c r="O35" i="7"/>
  <c r="N36" i="7"/>
  <c r="O36" i="7"/>
  <c r="N37" i="7"/>
  <c r="O37" i="7"/>
  <c r="N38" i="7"/>
  <c r="O38" i="7"/>
  <c r="N39" i="7"/>
  <c r="O39" i="7"/>
  <c r="N40" i="7"/>
  <c r="O40" i="7"/>
  <c r="N41" i="7"/>
  <c r="O41" i="7"/>
  <c r="N42" i="7"/>
  <c r="O42" i="7"/>
  <c r="N43" i="7"/>
  <c r="O43" i="7"/>
  <c r="N44" i="7"/>
  <c r="O44" i="7"/>
  <c r="N45" i="7"/>
  <c r="O45" i="7"/>
  <c r="N46" i="7"/>
  <c r="O46" i="7"/>
  <c r="N47" i="7"/>
  <c r="O47" i="7"/>
  <c r="N48" i="7"/>
  <c r="O48" i="7"/>
  <c r="N49" i="7"/>
  <c r="O49" i="7"/>
  <c r="N50" i="7"/>
  <c r="O50" i="7"/>
  <c r="N51" i="7"/>
  <c r="O51" i="7"/>
  <c r="N52" i="7"/>
  <c r="O52" i="7"/>
  <c r="N53" i="7"/>
  <c r="O53" i="7"/>
  <c r="N54" i="7"/>
  <c r="O54" i="7"/>
  <c r="N55" i="7"/>
  <c r="O55" i="7"/>
  <c r="N56" i="7"/>
  <c r="O56" i="7"/>
  <c r="N57" i="7"/>
  <c r="O57" i="7"/>
  <c r="N58" i="7"/>
  <c r="O58" i="7"/>
  <c r="N59" i="7"/>
  <c r="O59" i="7"/>
  <c r="N60" i="7"/>
  <c r="O60" i="7"/>
  <c r="N61" i="7"/>
  <c r="O61" i="7"/>
  <c r="N62" i="7"/>
  <c r="O62" i="7"/>
  <c r="N63" i="7"/>
  <c r="O63" i="7"/>
  <c r="N64" i="7"/>
  <c r="O64" i="7"/>
  <c r="N65" i="7"/>
  <c r="O65" i="7"/>
  <c r="N66" i="7"/>
  <c r="O66" i="7"/>
  <c r="N67" i="7"/>
  <c r="O67" i="7"/>
  <c r="N68" i="7"/>
  <c r="O68" i="7"/>
  <c r="N69" i="7"/>
  <c r="O69" i="7"/>
  <c r="N70" i="7"/>
  <c r="O70" i="7"/>
  <c r="N71" i="7"/>
  <c r="O71" i="7"/>
  <c r="N72" i="7"/>
  <c r="O72" i="7"/>
  <c r="N73" i="7"/>
  <c r="O73" i="7"/>
  <c r="N74" i="7"/>
  <c r="O74" i="7"/>
  <c r="N75" i="7"/>
  <c r="O75" i="7"/>
  <c r="N76" i="7"/>
  <c r="O76" i="7"/>
  <c r="N77" i="7"/>
  <c r="O77" i="7"/>
  <c r="N78" i="7"/>
  <c r="O78" i="7"/>
  <c r="N79" i="7"/>
  <c r="O79" i="7"/>
  <c r="N80" i="7"/>
  <c r="O80" i="7"/>
  <c r="N81" i="7"/>
  <c r="O81" i="7"/>
  <c r="N82" i="7"/>
  <c r="O82" i="7"/>
  <c r="N83" i="7"/>
  <c r="O83" i="7"/>
  <c r="N84" i="7"/>
  <c r="O84" i="7"/>
  <c r="N85" i="7"/>
  <c r="O85" i="7"/>
  <c r="N86" i="7"/>
  <c r="O86" i="7"/>
  <c r="N87" i="7"/>
  <c r="O87" i="7"/>
  <c r="N88" i="7"/>
  <c r="O88" i="7"/>
  <c r="N89" i="7"/>
  <c r="O89" i="7"/>
  <c r="N90" i="7"/>
  <c r="O90" i="7"/>
  <c r="N91" i="7"/>
  <c r="O91" i="7"/>
  <c r="N92" i="7"/>
  <c r="O92" i="7"/>
  <c r="N93" i="7"/>
  <c r="O93" i="7"/>
  <c r="N94" i="7"/>
  <c r="O94" i="7"/>
  <c r="N95" i="7"/>
  <c r="O95" i="7"/>
  <c r="N96" i="7"/>
  <c r="O96" i="7"/>
  <c r="N97" i="7"/>
  <c r="O97" i="7"/>
  <c r="N98" i="7"/>
  <c r="O98" i="7"/>
  <c r="N99" i="7"/>
  <c r="O99" i="7"/>
  <c r="N100" i="7"/>
  <c r="O100" i="7"/>
  <c r="N101" i="7"/>
  <c r="O101" i="7"/>
  <c r="N102" i="7"/>
  <c r="O102" i="7"/>
  <c r="N103" i="7"/>
  <c r="O103" i="7"/>
  <c r="N104" i="7"/>
  <c r="O104" i="7"/>
  <c r="N105" i="7"/>
  <c r="O105" i="7"/>
  <c r="N106" i="7"/>
  <c r="O106" i="7"/>
  <c r="N107" i="7"/>
  <c r="O107" i="7"/>
  <c r="N108" i="7"/>
  <c r="O108" i="7"/>
  <c r="N109" i="7"/>
  <c r="O109" i="7"/>
  <c r="N110" i="7"/>
  <c r="O110" i="7"/>
  <c r="N111" i="7"/>
  <c r="O111" i="7"/>
  <c r="N112" i="7"/>
  <c r="O112" i="7"/>
  <c r="N113" i="7"/>
  <c r="O113" i="7"/>
  <c r="N114" i="7"/>
  <c r="O114" i="7"/>
  <c r="N115" i="7"/>
  <c r="O115" i="7"/>
  <c r="N116" i="7"/>
  <c r="O116" i="7"/>
  <c r="N117" i="7"/>
  <c r="O117" i="7"/>
  <c r="N118" i="7"/>
  <c r="O118" i="7"/>
  <c r="N119" i="7"/>
  <c r="O119" i="7"/>
  <c r="N120" i="7"/>
  <c r="O120" i="7"/>
  <c r="N121" i="7"/>
  <c r="O121" i="7"/>
  <c r="N122" i="7"/>
  <c r="O122" i="7"/>
  <c r="N123" i="7"/>
  <c r="O123" i="7"/>
  <c r="N124" i="7"/>
  <c r="O124" i="7"/>
  <c r="N125" i="7"/>
  <c r="O125" i="7"/>
  <c r="N126" i="7"/>
  <c r="O126" i="7"/>
  <c r="N127" i="7"/>
  <c r="O127" i="7"/>
  <c r="N128" i="7"/>
  <c r="O128" i="7"/>
  <c r="N129" i="7"/>
  <c r="O129" i="7"/>
  <c r="N130" i="7"/>
  <c r="O130" i="7"/>
  <c r="N131" i="7"/>
  <c r="O131" i="7"/>
  <c r="N132" i="7"/>
  <c r="O132" i="7"/>
  <c r="N133" i="7"/>
  <c r="O133" i="7"/>
  <c r="N134" i="7"/>
  <c r="O134" i="7"/>
  <c r="N135" i="7"/>
  <c r="O135" i="7"/>
  <c r="N136" i="7"/>
  <c r="O136" i="7"/>
  <c r="N137" i="7"/>
  <c r="O137" i="7"/>
  <c r="N138" i="7"/>
  <c r="O138" i="7"/>
  <c r="N139" i="7"/>
  <c r="O139" i="7"/>
  <c r="N140" i="7"/>
  <c r="O140" i="7"/>
  <c r="N141" i="7"/>
  <c r="O141" i="7"/>
  <c r="N142" i="7"/>
  <c r="O142" i="7"/>
  <c r="N143" i="7"/>
  <c r="O143" i="7"/>
  <c r="N144" i="7"/>
  <c r="O144" i="7"/>
  <c r="N145" i="7"/>
  <c r="O145" i="7"/>
  <c r="N146" i="7"/>
  <c r="O146" i="7"/>
  <c r="N147" i="7"/>
  <c r="O147" i="7"/>
  <c r="N148" i="7"/>
  <c r="O148" i="7"/>
  <c r="N149" i="7"/>
  <c r="O149" i="7"/>
  <c r="N150" i="7"/>
  <c r="O150" i="7"/>
  <c r="N151" i="7"/>
  <c r="O151" i="7"/>
  <c r="N152" i="7"/>
  <c r="O152" i="7"/>
  <c r="N153" i="7"/>
  <c r="O153" i="7"/>
  <c r="N154" i="7"/>
  <c r="O154" i="7"/>
  <c r="N155" i="7"/>
  <c r="O155" i="7"/>
  <c r="N156" i="7"/>
  <c r="O156" i="7"/>
  <c r="N157" i="7"/>
  <c r="O157" i="7"/>
  <c r="N158" i="7"/>
  <c r="O158" i="7"/>
  <c r="N159" i="7"/>
  <c r="O159" i="7"/>
  <c r="N160" i="7"/>
  <c r="O160" i="7"/>
  <c r="N161" i="7"/>
  <c r="O161" i="7"/>
  <c r="N162" i="7"/>
  <c r="O162" i="7"/>
  <c r="N163" i="7"/>
  <c r="O163" i="7"/>
  <c r="N164" i="7"/>
  <c r="O164" i="7"/>
  <c r="N165" i="7"/>
  <c r="O165" i="7"/>
  <c r="N166" i="7"/>
  <c r="O166" i="7"/>
  <c r="N167" i="7"/>
  <c r="O167" i="7"/>
  <c r="N168" i="7"/>
  <c r="O168" i="7"/>
  <c r="N169" i="7"/>
  <c r="O169" i="7"/>
  <c r="N170" i="7"/>
  <c r="O170" i="7"/>
  <c r="N171" i="7"/>
  <c r="O171" i="7"/>
  <c r="N172" i="7"/>
  <c r="O172" i="7"/>
  <c r="N173" i="7"/>
  <c r="O173" i="7"/>
  <c r="N174" i="7"/>
  <c r="O174" i="7"/>
  <c r="N175" i="7"/>
  <c r="O175" i="7"/>
  <c r="N176" i="7"/>
  <c r="O176" i="7"/>
  <c r="N177" i="7"/>
  <c r="O177" i="7"/>
  <c r="N178" i="7"/>
  <c r="O178" i="7"/>
  <c r="N179" i="7"/>
  <c r="O179" i="7"/>
  <c r="N180" i="7"/>
  <c r="O180" i="7"/>
  <c r="N181" i="7"/>
  <c r="O181" i="7"/>
  <c r="N182" i="7"/>
  <c r="O182" i="7"/>
  <c r="N183" i="7"/>
  <c r="O183" i="7"/>
  <c r="N184" i="7"/>
  <c r="O184" i="7"/>
  <c r="N185" i="7"/>
  <c r="O185" i="7"/>
  <c r="N186" i="7"/>
  <c r="O186" i="7"/>
  <c r="N187" i="7"/>
  <c r="O187" i="7"/>
  <c r="N188" i="7"/>
  <c r="O188" i="7"/>
  <c r="N189" i="7"/>
  <c r="O189" i="7"/>
  <c r="N190" i="7"/>
  <c r="O190" i="7"/>
  <c r="N191" i="7"/>
  <c r="O191" i="7"/>
  <c r="N192" i="7"/>
  <c r="O192" i="7"/>
  <c r="N193" i="7"/>
  <c r="O193" i="7"/>
  <c r="N194" i="7"/>
  <c r="O194" i="7"/>
  <c r="N195" i="7"/>
  <c r="O195" i="7"/>
  <c r="N196" i="7"/>
  <c r="O196" i="7"/>
  <c r="N197" i="7"/>
  <c r="O197" i="7"/>
  <c r="N198" i="7"/>
  <c r="O198" i="7"/>
  <c r="N199" i="7"/>
  <c r="O199" i="7"/>
  <c r="N200" i="7"/>
  <c r="O200" i="7"/>
  <c r="N201" i="7"/>
  <c r="O201" i="7"/>
  <c r="N202" i="7"/>
  <c r="O202" i="7"/>
  <c r="N203" i="7"/>
  <c r="O203" i="7"/>
  <c r="N204" i="7"/>
  <c r="O204" i="7"/>
  <c r="N205" i="7"/>
  <c r="O205" i="7"/>
  <c r="N206" i="7"/>
  <c r="O206" i="7"/>
  <c r="N207" i="7"/>
  <c r="O207" i="7"/>
  <c r="N208" i="7"/>
  <c r="O208" i="7"/>
  <c r="N209" i="7"/>
  <c r="O209" i="7"/>
  <c r="N210" i="7"/>
  <c r="O210" i="7"/>
  <c r="N211" i="7"/>
  <c r="O211" i="7"/>
  <c r="N212" i="7"/>
  <c r="O212" i="7"/>
  <c r="N213" i="7"/>
  <c r="O213" i="7"/>
  <c r="N214" i="7"/>
  <c r="O214" i="7"/>
  <c r="N215" i="7"/>
  <c r="O215" i="7"/>
  <c r="N216" i="7"/>
  <c r="O216" i="7"/>
  <c r="N217" i="7"/>
  <c r="O217" i="7"/>
  <c r="N218" i="7"/>
  <c r="O218" i="7"/>
  <c r="N219" i="7"/>
  <c r="O219" i="7"/>
  <c r="N220" i="7"/>
  <c r="O220" i="7"/>
  <c r="N221" i="7"/>
  <c r="O221" i="7"/>
  <c r="N222" i="7"/>
  <c r="O222" i="7"/>
  <c r="N223" i="7"/>
  <c r="O223" i="7"/>
  <c r="N224" i="7"/>
  <c r="O224" i="7"/>
  <c r="N225" i="7"/>
  <c r="O225" i="7"/>
  <c r="N226" i="7"/>
  <c r="O226" i="7"/>
  <c r="N227" i="7"/>
  <c r="O227" i="7"/>
  <c r="N228" i="7"/>
  <c r="O228" i="7"/>
  <c r="N229" i="7"/>
  <c r="O229" i="7"/>
  <c r="N230" i="7"/>
  <c r="O230" i="7"/>
  <c r="N231" i="7"/>
  <c r="O231" i="7"/>
  <c r="N232" i="7"/>
  <c r="O232" i="7"/>
  <c r="N233" i="7"/>
  <c r="O233" i="7"/>
  <c r="N234" i="7"/>
  <c r="O234" i="7"/>
  <c r="N235" i="7"/>
  <c r="O235" i="7"/>
  <c r="N236" i="7"/>
  <c r="O236" i="7"/>
  <c r="N237" i="7"/>
  <c r="O237" i="7"/>
  <c r="N238" i="7"/>
  <c r="O238" i="7"/>
  <c r="N239" i="7"/>
  <c r="O239" i="7"/>
  <c r="N240" i="7"/>
  <c r="O240" i="7"/>
  <c r="N241" i="7"/>
  <c r="O241" i="7"/>
  <c r="N242" i="7"/>
  <c r="O242" i="7"/>
  <c r="N243" i="7"/>
  <c r="O243" i="7"/>
  <c r="N244" i="7"/>
  <c r="O244" i="7"/>
  <c r="N245" i="7"/>
  <c r="O245" i="7"/>
  <c r="N246" i="7"/>
  <c r="O246" i="7"/>
  <c r="N247" i="7"/>
  <c r="O247" i="7"/>
  <c r="N248" i="7"/>
  <c r="O248" i="7"/>
  <c r="N249" i="7"/>
  <c r="O249" i="7"/>
  <c r="N250" i="7"/>
  <c r="O250" i="7"/>
  <c r="N251" i="7"/>
  <c r="O251" i="7"/>
  <c r="N252" i="7"/>
  <c r="O252" i="7"/>
  <c r="N253" i="7"/>
  <c r="O253" i="7"/>
  <c r="N254" i="7"/>
  <c r="O254" i="7"/>
  <c r="N255" i="7"/>
  <c r="O255" i="7"/>
  <c r="N256" i="7"/>
  <c r="O256" i="7"/>
  <c r="N257" i="7"/>
  <c r="O257" i="7"/>
  <c r="N258" i="7"/>
  <c r="O258" i="7"/>
  <c r="N259" i="7"/>
  <c r="O259" i="7"/>
  <c r="N260" i="7"/>
  <c r="O260" i="7"/>
  <c r="N261" i="7"/>
  <c r="O261" i="7"/>
  <c r="N262" i="7"/>
  <c r="O262" i="7"/>
  <c r="N263" i="7"/>
  <c r="O263" i="7"/>
  <c r="N264" i="7"/>
  <c r="O264" i="7"/>
  <c r="N265" i="7"/>
  <c r="O265" i="7"/>
  <c r="N266" i="7"/>
  <c r="O266" i="7"/>
  <c r="N267" i="7"/>
  <c r="O267" i="7"/>
  <c r="N268" i="7"/>
  <c r="O268" i="7"/>
  <c r="N269" i="7"/>
  <c r="O269" i="7"/>
  <c r="N270" i="7"/>
  <c r="O270" i="7"/>
  <c r="O7" i="7"/>
  <c r="N7" i="7"/>
  <c r="M7" i="7"/>
  <c r="C79" i="9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K6" i="8"/>
  <c r="J6" i="8"/>
  <c r="I6" i="8"/>
  <c r="H6" i="8"/>
  <c r="G6" i="8"/>
  <c r="F6" i="8"/>
  <c r="E6" i="8"/>
  <c r="D6" i="8"/>
  <c r="K2" i="8"/>
  <c r="C6" i="8" l="1"/>
  <c r="J8" i="7" l="1"/>
  <c r="K8" i="7"/>
  <c r="L8" i="7"/>
  <c r="M8" i="7"/>
  <c r="J9" i="7"/>
  <c r="K9" i="7"/>
  <c r="L9" i="7"/>
  <c r="M9" i="7"/>
  <c r="J10" i="7"/>
  <c r="K10" i="7"/>
  <c r="L10" i="7"/>
  <c r="M10" i="7"/>
  <c r="J11" i="7"/>
  <c r="K11" i="7"/>
  <c r="L11" i="7"/>
  <c r="M11" i="7"/>
  <c r="J12" i="7"/>
  <c r="K12" i="7"/>
  <c r="L12" i="7"/>
  <c r="M12" i="7"/>
  <c r="J13" i="7"/>
  <c r="K13" i="7"/>
  <c r="L13" i="7"/>
  <c r="M13" i="7"/>
  <c r="J14" i="7"/>
  <c r="K14" i="7"/>
  <c r="L14" i="7"/>
  <c r="M14" i="7"/>
  <c r="J15" i="7"/>
  <c r="K15" i="7"/>
  <c r="L15" i="7"/>
  <c r="M15" i="7"/>
  <c r="J16" i="7"/>
  <c r="K16" i="7"/>
  <c r="L16" i="7"/>
  <c r="M16" i="7"/>
  <c r="J17" i="7"/>
  <c r="K17" i="7"/>
  <c r="L17" i="7"/>
  <c r="M17" i="7"/>
  <c r="J18" i="7"/>
  <c r="K18" i="7"/>
  <c r="L18" i="7"/>
  <c r="M18" i="7"/>
  <c r="J19" i="7"/>
  <c r="K19" i="7"/>
  <c r="L19" i="7"/>
  <c r="M19" i="7"/>
  <c r="J20" i="7"/>
  <c r="K20" i="7"/>
  <c r="L20" i="7"/>
  <c r="M20" i="7"/>
  <c r="J21" i="7"/>
  <c r="K21" i="7"/>
  <c r="L21" i="7"/>
  <c r="M21" i="7"/>
  <c r="J22" i="7"/>
  <c r="K22" i="7"/>
  <c r="L22" i="7"/>
  <c r="M22" i="7"/>
  <c r="J23" i="7"/>
  <c r="K23" i="7"/>
  <c r="L23" i="7"/>
  <c r="M23" i="7"/>
  <c r="J24" i="7"/>
  <c r="K24" i="7"/>
  <c r="L24" i="7"/>
  <c r="M24" i="7"/>
  <c r="J25" i="7"/>
  <c r="K25" i="7"/>
  <c r="L25" i="7"/>
  <c r="M25" i="7"/>
  <c r="J26" i="7"/>
  <c r="K26" i="7"/>
  <c r="L26" i="7"/>
  <c r="M26" i="7"/>
  <c r="J27" i="7"/>
  <c r="K27" i="7"/>
  <c r="L27" i="7"/>
  <c r="M27" i="7"/>
  <c r="J28" i="7"/>
  <c r="K28" i="7"/>
  <c r="L28" i="7"/>
  <c r="M28" i="7"/>
  <c r="J29" i="7"/>
  <c r="K29" i="7"/>
  <c r="L29" i="7"/>
  <c r="M29" i="7"/>
  <c r="J30" i="7"/>
  <c r="K30" i="7"/>
  <c r="L30" i="7"/>
  <c r="M30" i="7"/>
  <c r="J31" i="7"/>
  <c r="K31" i="7"/>
  <c r="L31" i="7"/>
  <c r="M31" i="7"/>
  <c r="J32" i="7"/>
  <c r="K32" i="7"/>
  <c r="L32" i="7"/>
  <c r="M32" i="7"/>
  <c r="J33" i="7"/>
  <c r="K33" i="7"/>
  <c r="L33" i="7"/>
  <c r="M33" i="7"/>
  <c r="J34" i="7"/>
  <c r="K34" i="7"/>
  <c r="L34" i="7"/>
  <c r="M34" i="7"/>
  <c r="J35" i="7"/>
  <c r="K35" i="7"/>
  <c r="L35" i="7"/>
  <c r="M35" i="7"/>
  <c r="J36" i="7"/>
  <c r="K36" i="7"/>
  <c r="L36" i="7"/>
  <c r="M36" i="7"/>
  <c r="J37" i="7"/>
  <c r="K37" i="7"/>
  <c r="L37" i="7"/>
  <c r="M37" i="7"/>
  <c r="J38" i="7"/>
  <c r="K38" i="7"/>
  <c r="L38" i="7"/>
  <c r="M38" i="7"/>
  <c r="J39" i="7"/>
  <c r="K39" i="7"/>
  <c r="L39" i="7"/>
  <c r="M39" i="7"/>
  <c r="J40" i="7"/>
  <c r="K40" i="7"/>
  <c r="L40" i="7"/>
  <c r="M40" i="7"/>
  <c r="J41" i="7"/>
  <c r="K41" i="7"/>
  <c r="L41" i="7"/>
  <c r="M41" i="7"/>
  <c r="J42" i="7"/>
  <c r="K42" i="7"/>
  <c r="L42" i="7"/>
  <c r="M42" i="7"/>
  <c r="J43" i="7"/>
  <c r="K43" i="7"/>
  <c r="L43" i="7"/>
  <c r="M43" i="7"/>
  <c r="J44" i="7"/>
  <c r="K44" i="7"/>
  <c r="L44" i="7"/>
  <c r="M44" i="7"/>
  <c r="J45" i="7"/>
  <c r="K45" i="7"/>
  <c r="L45" i="7"/>
  <c r="M45" i="7"/>
  <c r="J46" i="7"/>
  <c r="K46" i="7"/>
  <c r="L46" i="7"/>
  <c r="M46" i="7"/>
  <c r="J47" i="7"/>
  <c r="K47" i="7"/>
  <c r="L47" i="7"/>
  <c r="M47" i="7"/>
  <c r="J48" i="7"/>
  <c r="K48" i="7"/>
  <c r="L48" i="7"/>
  <c r="M48" i="7"/>
  <c r="J49" i="7"/>
  <c r="K49" i="7"/>
  <c r="L49" i="7"/>
  <c r="M49" i="7"/>
  <c r="J50" i="7"/>
  <c r="K50" i="7"/>
  <c r="L50" i="7"/>
  <c r="M50" i="7"/>
  <c r="J51" i="7"/>
  <c r="K51" i="7"/>
  <c r="L51" i="7"/>
  <c r="M51" i="7"/>
  <c r="J52" i="7"/>
  <c r="K52" i="7"/>
  <c r="L52" i="7"/>
  <c r="M52" i="7"/>
  <c r="J53" i="7"/>
  <c r="K53" i="7"/>
  <c r="L53" i="7"/>
  <c r="M53" i="7"/>
  <c r="J54" i="7"/>
  <c r="K54" i="7"/>
  <c r="L54" i="7"/>
  <c r="M54" i="7"/>
  <c r="J55" i="7"/>
  <c r="K55" i="7"/>
  <c r="L55" i="7"/>
  <c r="M55" i="7"/>
  <c r="J56" i="7"/>
  <c r="K56" i="7"/>
  <c r="L56" i="7"/>
  <c r="M56" i="7"/>
  <c r="J57" i="7"/>
  <c r="K57" i="7"/>
  <c r="L57" i="7"/>
  <c r="M57" i="7"/>
  <c r="J58" i="7"/>
  <c r="K58" i="7"/>
  <c r="L58" i="7"/>
  <c r="M58" i="7"/>
  <c r="J59" i="7"/>
  <c r="K59" i="7"/>
  <c r="L59" i="7"/>
  <c r="M59" i="7"/>
  <c r="J60" i="7"/>
  <c r="K60" i="7"/>
  <c r="L60" i="7"/>
  <c r="M60" i="7"/>
  <c r="J61" i="7"/>
  <c r="K61" i="7"/>
  <c r="L61" i="7"/>
  <c r="M61" i="7"/>
  <c r="J62" i="7"/>
  <c r="K62" i="7"/>
  <c r="L62" i="7"/>
  <c r="M62" i="7"/>
  <c r="J63" i="7"/>
  <c r="K63" i="7"/>
  <c r="L63" i="7"/>
  <c r="M63" i="7"/>
  <c r="J64" i="7"/>
  <c r="K64" i="7"/>
  <c r="L64" i="7"/>
  <c r="M64" i="7"/>
  <c r="J65" i="7"/>
  <c r="K65" i="7"/>
  <c r="L65" i="7"/>
  <c r="M65" i="7"/>
  <c r="J66" i="7"/>
  <c r="K66" i="7"/>
  <c r="L66" i="7"/>
  <c r="M66" i="7"/>
  <c r="J67" i="7"/>
  <c r="K67" i="7"/>
  <c r="L67" i="7"/>
  <c r="M67" i="7"/>
  <c r="J68" i="7"/>
  <c r="K68" i="7"/>
  <c r="L68" i="7"/>
  <c r="M68" i="7"/>
  <c r="J69" i="7"/>
  <c r="K69" i="7"/>
  <c r="L69" i="7"/>
  <c r="M69" i="7"/>
  <c r="J70" i="7"/>
  <c r="K70" i="7"/>
  <c r="L70" i="7"/>
  <c r="M70" i="7"/>
  <c r="J71" i="7"/>
  <c r="K71" i="7"/>
  <c r="L71" i="7"/>
  <c r="M71" i="7"/>
  <c r="J72" i="7"/>
  <c r="K72" i="7"/>
  <c r="L72" i="7"/>
  <c r="M72" i="7"/>
  <c r="J73" i="7"/>
  <c r="K73" i="7"/>
  <c r="L73" i="7"/>
  <c r="M73" i="7"/>
  <c r="J74" i="7"/>
  <c r="K74" i="7"/>
  <c r="L74" i="7"/>
  <c r="M74" i="7"/>
  <c r="J75" i="7"/>
  <c r="K75" i="7"/>
  <c r="L75" i="7"/>
  <c r="M75" i="7"/>
  <c r="J76" i="7"/>
  <c r="K76" i="7"/>
  <c r="L76" i="7"/>
  <c r="M76" i="7"/>
  <c r="J77" i="7"/>
  <c r="K77" i="7"/>
  <c r="L77" i="7"/>
  <c r="M77" i="7"/>
  <c r="J78" i="7"/>
  <c r="K78" i="7"/>
  <c r="L78" i="7"/>
  <c r="M78" i="7"/>
  <c r="J79" i="7"/>
  <c r="K79" i="7"/>
  <c r="L79" i="7"/>
  <c r="M79" i="7"/>
  <c r="J80" i="7"/>
  <c r="K80" i="7"/>
  <c r="L80" i="7"/>
  <c r="M80" i="7"/>
  <c r="J81" i="7"/>
  <c r="K81" i="7"/>
  <c r="L81" i="7"/>
  <c r="M81" i="7"/>
  <c r="J82" i="7"/>
  <c r="K82" i="7"/>
  <c r="L82" i="7"/>
  <c r="M82" i="7"/>
  <c r="J83" i="7"/>
  <c r="K83" i="7"/>
  <c r="L83" i="7"/>
  <c r="M83" i="7"/>
  <c r="J84" i="7"/>
  <c r="K84" i="7"/>
  <c r="L84" i="7"/>
  <c r="M84" i="7"/>
  <c r="J85" i="7"/>
  <c r="K85" i="7"/>
  <c r="L85" i="7"/>
  <c r="M85" i="7"/>
  <c r="J86" i="7"/>
  <c r="K86" i="7"/>
  <c r="L86" i="7"/>
  <c r="M86" i="7"/>
  <c r="J87" i="7"/>
  <c r="K87" i="7"/>
  <c r="L87" i="7"/>
  <c r="M87" i="7"/>
  <c r="J88" i="7"/>
  <c r="K88" i="7"/>
  <c r="L88" i="7"/>
  <c r="M88" i="7"/>
  <c r="J89" i="7"/>
  <c r="K89" i="7"/>
  <c r="L89" i="7"/>
  <c r="M89" i="7"/>
  <c r="J90" i="7"/>
  <c r="K90" i="7"/>
  <c r="L90" i="7"/>
  <c r="M90" i="7"/>
  <c r="J91" i="7"/>
  <c r="K91" i="7"/>
  <c r="L91" i="7"/>
  <c r="M91" i="7"/>
  <c r="J92" i="7"/>
  <c r="K92" i="7"/>
  <c r="L92" i="7"/>
  <c r="M92" i="7"/>
  <c r="J93" i="7"/>
  <c r="K93" i="7"/>
  <c r="L93" i="7"/>
  <c r="M93" i="7"/>
  <c r="J94" i="7"/>
  <c r="K94" i="7"/>
  <c r="L94" i="7"/>
  <c r="M94" i="7"/>
  <c r="J95" i="7"/>
  <c r="K95" i="7"/>
  <c r="L95" i="7"/>
  <c r="M95" i="7"/>
  <c r="J96" i="7"/>
  <c r="K96" i="7"/>
  <c r="L96" i="7"/>
  <c r="M96" i="7"/>
  <c r="J97" i="7"/>
  <c r="K97" i="7"/>
  <c r="L97" i="7"/>
  <c r="M97" i="7"/>
  <c r="J98" i="7"/>
  <c r="K98" i="7"/>
  <c r="L98" i="7"/>
  <c r="M98" i="7"/>
  <c r="J99" i="7"/>
  <c r="K99" i="7"/>
  <c r="L99" i="7"/>
  <c r="M99" i="7"/>
  <c r="J100" i="7"/>
  <c r="K100" i="7"/>
  <c r="L100" i="7"/>
  <c r="M100" i="7"/>
  <c r="J101" i="7"/>
  <c r="K101" i="7"/>
  <c r="L101" i="7"/>
  <c r="M101" i="7"/>
  <c r="J102" i="7"/>
  <c r="K102" i="7"/>
  <c r="L102" i="7"/>
  <c r="M102" i="7"/>
  <c r="J103" i="7"/>
  <c r="K103" i="7"/>
  <c r="L103" i="7"/>
  <c r="M103" i="7"/>
  <c r="J104" i="7"/>
  <c r="K104" i="7"/>
  <c r="L104" i="7"/>
  <c r="M104" i="7"/>
  <c r="J105" i="7"/>
  <c r="K105" i="7"/>
  <c r="L105" i="7"/>
  <c r="M105" i="7"/>
  <c r="J106" i="7"/>
  <c r="K106" i="7"/>
  <c r="L106" i="7"/>
  <c r="M106" i="7"/>
  <c r="J107" i="7"/>
  <c r="K107" i="7"/>
  <c r="L107" i="7"/>
  <c r="M107" i="7"/>
  <c r="J108" i="7"/>
  <c r="K108" i="7"/>
  <c r="L108" i="7"/>
  <c r="M108" i="7"/>
  <c r="J109" i="7"/>
  <c r="K109" i="7"/>
  <c r="L109" i="7"/>
  <c r="M109" i="7"/>
  <c r="J110" i="7"/>
  <c r="K110" i="7"/>
  <c r="L110" i="7"/>
  <c r="M110" i="7"/>
  <c r="J111" i="7"/>
  <c r="K111" i="7"/>
  <c r="L111" i="7"/>
  <c r="M111" i="7"/>
  <c r="J112" i="7"/>
  <c r="K112" i="7"/>
  <c r="L112" i="7"/>
  <c r="M112" i="7"/>
  <c r="J113" i="7"/>
  <c r="K113" i="7"/>
  <c r="L113" i="7"/>
  <c r="M113" i="7"/>
  <c r="J114" i="7"/>
  <c r="K114" i="7"/>
  <c r="L114" i="7"/>
  <c r="M114" i="7"/>
  <c r="J115" i="7"/>
  <c r="K115" i="7"/>
  <c r="L115" i="7"/>
  <c r="M115" i="7"/>
  <c r="J116" i="7"/>
  <c r="K116" i="7"/>
  <c r="L116" i="7"/>
  <c r="M116" i="7"/>
  <c r="J117" i="7"/>
  <c r="K117" i="7"/>
  <c r="L117" i="7"/>
  <c r="M117" i="7"/>
  <c r="J118" i="7"/>
  <c r="K118" i="7"/>
  <c r="L118" i="7"/>
  <c r="M118" i="7"/>
  <c r="J119" i="7"/>
  <c r="K119" i="7"/>
  <c r="L119" i="7"/>
  <c r="M119" i="7"/>
  <c r="J120" i="7"/>
  <c r="K120" i="7"/>
  <c r="L120" i="7"/>
  <c r="M120" i="7"/>
  <c r="J121" i="7"/>
  <c r="K121" i="7"/>
  <c r="L121" i="7"/>
  <c r="M121" i="7"/>
  <c r="J122" i="7"/>
  <c r="K122" i="7"/>
  <c r="L122" i="7"/>
  <c r="M122" i="7"/>
  <c r="J123" i="7"/>
  <c r="K123" i="7"/>
  <c r="L123" i="7"/>
  <c r="M123" i="7"/>
  <c r="J124" i="7"/>
  <c r="K124" i="7"/>
  <c r="L124" i="7"/>
  <c r="M124" i="7"/>
  <c r="J125" i="7"/>
  <c r="K125" i="7"/>
  <c r="L125" i="7"/>
  <c r="M125" i="7"/>
  <c r="J126" i="7"/>
  <c r="K126" i="7"/>
  <c r="L126" i="7"/>
  <c r="M126" i="7"/>
  <c r="J127" i="7"/>
  <c r="K127" i="7"/>
  <c r="L127" i="7"/>
  <c r="M127" i="7"/>
  <c r="J128" i="7"/>
  <c r="K128" i="7"/>
  <c r="L128" i="7"/>
  <c r="M128" i="7"/>
  <c r="J129" i="7"/>
  <c r="K129" i="7"/>
  <c r="L129" i="7"/>
  <c r="M129" i="7"/>
  <c r="J130" i="7"/>
  <c r="K130" i="7"/>
  <c r="L130" i="7"/>
  <c r="M130" i="7"/>
  <c r="J131" i="7"/>
  <c r="K131" i="7"/>
  <c r="L131" i="7"/>
  <c r="M131" i="7"/>
  <c r="J132" i="7"/>
  <c r="K132" i="7"/>
  <c r="L132" i="7"/>
  <c r="M132" i="7"/>
  <c r="J133" i="7"/>
  <c r="K133" i="7"/>
  <c r="L133" i="7"/>
  <c r="M133" i="7"/>
  <c r="J134" i="7"/>
  <c r="K134" i="7"/>
  <c r="L134" i="7"/>
  <c r="M134" i="7"/>
  <c r="J135" i="7"/>
  <c r="K135" i="7"/>
  <c r="L135" i="7"/>
  <c r="M135" i="7"/>
  <c r="J136" i="7"/>
  <c r="K136" i="7"/>
  <c r="L136" i="7"/>
  <c r="M136" i="7"/>
  <c r="J137" i="7"/>
  <c r="K137" i="7"/>
  <c r="L137" i="7"/>
  <c r="M137" i="7"/>
  <c r="J138" i="7"/>
  <c r="K138" i="7"/>
  <c r="L138" i="7"/>
  <c r="M138" i="7"/>
  <c r="J139" i="7"/>
  <c r="K139" i="7"/>
  <c r="L139" i="7"/>
  <c r="M139" i="7"/>
  <c r="J140" i="7"/>
  <c r="K140" i="7"/>
  <c r="L140" i="7"/>
  <c r="M140" i="7"/>
  <c r="J141" i="7"/>
  <c r="K141" i="7"/>
  <c r="L141" i="7"/>
  <c r="M141" i="7"/>
  <c r="J142" i="7"/>
  <c r="K142" i="7"/>
  <c r="L142" i="7"/>
  <c r="M142" i="7"/>
  <c r="J143" i="7"/>
  <c r="K143" i="7"/>
  <c r="L143" i="7"/>
  <c r="M143" i="7"/>
  <c r="J144" i="7"/>
  <c r="K144" i="7"/>
  <c r="L144" i="7"/>
  <c r="M144" i="7"/>
  <c r="J145" i="7"/>
  <c r="K145" i="7"/>
  <c r="L145" i="7"/>
  <c r="M145" i="7"/>
  <c r="J146" i="7"/>
  <c r="K146" i="7"/>
  <c r="L146" i="7"/>
  <c r="M146" i="7"/>
  <c r="J147" i="7"/>
  <c r="K147" i="7"/>
  <c r="L147" i="7"/>
  <c r="M147" i="7"/>
  <c r="J148" i="7"/>
  <c r="K148" i="7"/>
  <c r="L148" i="7"/>
  <c r="M148" i="7"/>
  <c r="J149" i="7"/>
  <c r="K149" i="7"/>
  <c r="L149" i="7"/>
  <c r="M149" i="7"/>
  <c r="J150" i="7"/>
  <c r="K150" i="7"/>
  <c r="L150" i="7"/>
  <c r="M150" i="7"/>
  <c r="J151" i="7"/>
  <c r="K151" i="7"/>
  <c r="L151" i="7"/>
  <c r="M151" i="7"/>
  <c r="J152" i="7"/>
  <c r="K152" i="7"/>
  <c r="L152" i="7"/>
  <c r="M152" i="7"/>
  <c r="J153" i="7"/>
  <c r="K153" i="7"/>
  <c r="L153" i="7"/>
  <c r="M153" i="7"/>
  <c r="J154" i="7"/>
  <c r="K154" i="7"/>
  <c r="L154" i="7"/>
  <c r="M154" i="7"/>
  <c r="J155" i="7"/>
  <c r="K155" i="7"/>
  <c r="L155" i="7"/>
  <c r="M155" i="7"/>
  <c r="J156" i="7"/>
  <c r="K156" i="7"/>
  <c r="L156" i="7"/>
  <c r="M156" i="7"/>
  <c r="J157" i="7"/>
  <c r="K157" i="7"/>
  <c r="L157" i="7"/>
  <c r="M157" i="7"/>
  <c r="J158" i="7"/>
  <c r="K158" i="7"/>
  <c r="L158" i="7"/>
  <c r="M158" i="7"/>
  <c r="J159" i="7"/>
  <c r="K159" i="7"/>
  <c r="L159" i="7"/>
  <c r="M159" i="7"/>
  <c r="J160" i="7"/>
  <c r="K160" i="7"/>
  <c r="L160" i="7"/>
  <c r="M160" i="7"/>
  <c r="J161" i="7"/>
  <c r="K161" i="7"/>
  <c r="L161" i="7"/>
  <c r="M161" i="7"/>
  <c r="J162" i="7"/>
  <c r="K162" i="7"/>
  <c r="L162" i="7"/>
  <c r="M162" i="7"/>
  <c r="J163" i="7"/>
  <c r="K163" i="7"/>
  <c r="L163" i="7"/>
  <c r="M163" i="7"/>
  <c r="J164" i="7"/>
  <c r="K164" i="7"/>
  <c r="L164" i="7"/>
  <c r="M164" i="7"/>
  <c r="J165" i="7"/>
  <c r="K165" i="7"/>
  <c r="L165" i="7"/>
  <c r="M165" i="7"/>
  <c r="J166" i="7"/>
  <c r="K166" i="7"/>
  <c r="L166" i="7"/>
  <c r="M166" i="7"/>
  <c r="J167" i="7"/>
  <c r="K167" i="7"/>
  <c r="L167" i="7"/>
  <c r="M167" i="7"/>
  <c r="J168" i="7"/>
  <c r="K168" i="7"/>
  <c r="L168" i="7"/>
  <c r="M168" i="7"/>
  <c r="J169" i="7"/>
  <c r="K169" i="7"/>
  <c r="L169" i="7"/>
  <c r="M169" i="7"/>
  <c r="J170" i="7"/>
  <c r="K170" i="7"/>
  <c r="L170" i="7"/>
  <c r="M170" i="7"/>
  <c r="J171" i="7"/>
  <c r="K171" i="7"/>
  <c r="L171" i="7"/>
  <c r="M171" i="7"/>
  <c r="J172" i="7"/>
  <c r="K172" i="7"/>
  <c r="L172" i="7"/>
  <c r="M172" i="7"/>
  <c r="J173" i="7"/>
  <c r="K173" i="7"/>
  <c r="L173" i="7"/>
  <c r="M173" i="7"/>
  <c r="J174" i="7"/>
  <c r="K174" i="7"/>
  <c r="L174" i="7"/>
  <c r="M174" i="7"/>
  <c r="J175" i="7"/>
  <c r="K175" i="7"/>
  <c r="L175" i="7"/>
  <c r="M175" i="7"/>
  <c r="J176" i="7"/>
  <c r="K176" i="7"/>
  <c r="L176" i="7"/>
  <c r="M176" i="7"/>
  <c r="J177" i="7"/>
  <c r="K177" i="7"/>
  <c r="L177" i="7"/>
  <c r="M177" i="7"/>
  <c r="J178" i="7"/>
  <c r="K178" i="7"/>
  <c r="L178" i="7"/>
  <c r="M178" i="7"/>
  <c r="J179" i="7"/>
  <c r="K179" i="7"/>
  <c r="L179" i="7"/>
  <c r="M179" i="7"/>
  <c r="J180" i="7"/>
  <c r="K180" i="7"/>
  <c r="L180" i="7"/>
  <c r="M180" i="7"/>
  <c r="J181" i="7"/>
  <c r="K181" i="7"/>
  <c r="L181" i="7"/>
  <c r="M181" i="7"/>
  <c r="J182" i="7"/>
  <c r="K182" i="7"/>
  <c r="L182" i="7"/>
  <c r="M182" i="7"/>
  <c r="J183" i="7"/>
  <c r="K183" i="7"/>
  <c r="L183" i="7"/>
  <c r="M183" i="7"/>
  <c r="J184" i="7"/>
  <c r="K184" i="7"/>
  <c r="L184" i="7"/>
  <c r="M184" i="7"/>
  <c r="J185" i="7"/>
  <c r="K185" i="7"/>
  <c r="L185" i="7"/>
  <c r="M185" i="7"/>
  <c r="J186" i="7"/>
  <c r="K186" i="7"/>
  <c r="L186" i="7"/>
  <c r="M186" i="7"/>
  <c r="J187" i="7"/>
  <c r="K187" i="7"/>
  <c r="L187" i="7"/>
  <c r="M187" i="7"/>
  <c r="J188" i="7"/>
  <c r="K188" i="7"/>
  <c r="L188" i="7"/>
  <c r="M188" i="7"/>
  <c r="J189" i="7"/>
  <c r="K189" i="7"/>
  <c r="L189" i="7"/>
  <c r="M189" i="7"/>
  <c r="J190" i="7"/>
  <c r="K190" i="7"/>
  <c r="L190" i="7"/>
  <c r="M190" i="7"/>
  <c r="J191" i="7"/>
  <c r="K191" i="7"/>
  <c r="L191" i="7"/>
  <c r="M191" i="7"/>
  <c r="J192" i="7"/>
  <c r="K192" i="7"/>
  <c r="L192" i="7"/>
  <c r="M192" i="7"/>
  <c r="J193" i="7"/>
  <c r="K193" i="7"/>
  <c r="L193" i="7"/>
  <c r="M193" i="7"/>
  <c r="J194" i="7"/>
  <c r="K194" i="7"/>
  <c r="L194" i="7"/>
  <c r="M194" i="7"/>
  <c r="J195" i="7"/>
  <c r="K195" i="7"/>
  <c r="L195" i="7"/>
  <c r="M195" i="7"/>
  <c r="J196" i="7"/>
  <c r="K196" i="7"/>
  <c r="L196" i="7"/>
  <c r="M196" i="7"/>
  <c r="J197" i="7"/>
  <c r="K197" i="7"/>
  <c r="L197" i="7"/>
  <c r="M197" i="7"/>
  <c r="J198" i="7"/>
  <c r="K198" i="7"/>
  <c r="L198" i="7"/>
  <c r="M198" i="7"/>
  <c r="J199" i="7"/>
  <c r="K199" i="7"/>
  <c r="L199" i="7"/>
  <c r="M199" i="7"/>
  <c r="J200" i="7"/>
  <c r="K200" i="7"/>
  <c r="L200" i="7"/>
  <c r="M200" i="7"/>
  <c r="J201" i="7"/>
  <c r="K201" i="7"/>
  <c r="L201" i="7"/>
  <c r="M201" i="7"/>
  <c r="J202" i="7"/>
  <c r="K202" i="7"/>
  <c r="L202" i="7"/>
  <c r="M202" i="7"/>
  <c r="J203" i="7"/>
  <c r="K203" i="7"/>
  <c r="L203" i="7"/>
  <c r="M203" i="7"/>
  <c r="J204" i="7"/>
  <c r="K204" i="7"/>
  <c r="L204" i="7"/>
  <c r="M204" i="7"/>
  <c r="J205" i="7"/>
  <c r="K205" i="7"/>
  <c r="L205" i="7"/>
  <c r="M205" i="7"/>
  <c r="J206" i="7"/>
  <c r="K206" i="7"/>
  <c r="L206" i="7"/>
  <c r="M206" i="7"/>
  <c r="J207" i="7"/>
  <c r="K207" i="7"/>
  <c r="L207" i="7"/>
  <c r="M207" i="7"/>
  <c r="J208" i="7"/>
  <c r="K208" i="7"/>
  <c r="L208" i="7"/>
  <c r="M208" i="7"/>
  <c r="J209" i="7"/>
  <c r="K209" i="7"/>
  <c r="L209" i="7"/>
  <c r="M209" i="7"/>
  <c r="J210" i="7"/>
  <c r="K210" i="7"/>
  <c r="L210" i="7"/>
  <c r="M210" i="7"/>
  <c r="J211" i="7"/>
  <c r="K211" i="7"/>
  <c r="L211" i="7"/>
  <c r="M211" i="7"/>
  <c r="J212" i="7"/>
  <c r="K212" i="7"/>
  <c r="L212" i="7"/>
  <c r="M212" i="7"/>
  <c r="J213" i="7"/>
  <c r="K213" i="7"/>
  <c r="L213" i="7"/>
  <c r="M213" i="7"/>
  <c r="J214" i="7"/>
  <c r="K214" i="7"/>
  <c r="L214" i="7"/>
  <c r="M214" i="7"/>
  <c r="J215" i="7"/>
  <c r="K215" i="7"/>
  <c r="L215" i="7"/>
  <c r="M215" i="7"/>
  <c r="J216" i="7"/>
  <c r="K216" i="7"/>
  <c r="L216" i="7"/>
  <c r="M216" i="7"/>
  <c r="J217" i="7"/>
  <c r="K217" i="7"/>
  <c r="L217" i="7"/>
  <c r="M217" i="7"/>
  <c r="J218" i="7"/>
  <c r="K218" i="7"/>
  <c r="L218" i="7"/>
  <c r="M218" i="7"/>
  <c r="J219" i="7"/>
  <c r="K219" i="7"/>
  <c r="L219" i="7"/>
  <c r="M219" i="7"/>
  <c r="J220" i="7"/>
  <c r="K220" i="7"/>
  <c r="L220" i="7"/>
  <c r="M220" i="7"/>
  <c r="J221" i="7"/>
  <c r="K221" i="7"/>
  <c r="L221" i="7"/>
  <c r="M221" i="7"/>
  <c r="J222" i="7"/>
  <c r="K222" i="7"/>
  <c r="L222" i="7"/>
  <c r="M222" i="7"/>
  <c r="J223" i="7"/>
  <c r="K223" i="7"/>
  <c r="L223" i="7"/>
  <c r="M223" i="7"/>
  <c r="J224" i="7"/>
  <c r="K224" i="7"/>
  <c r="L224" i="7"/>
  <c r="M224" i="7"/>
  <c r="J225" i="7"/>
  <c r="K225" i="7"/>
  <c r="L225" i="7"/>
  <c r="M225" i="7"/>
  <c r="J226" i="7"/>
  <c r="K226" i="7"/>
  <c r="L226" i="7"/>
  <c r="M226" i="7"/>
  <c r="J227" i="7"/>
  <c r="K227" i="7"/>
  <c r="L227" i="7"/>
  <c r="M227" i="7"/>
  <c r="J228" i="7"/>
  <c r="K228" i="7"/>
  <c r="L228" i="7"/>
  <c r="M228" i="7"/>
  <c r="J229" i="7"/>
  <c r="K229" i="7"/>
  <c r="L229" i="7"/>
  <c r="M229" i="7"/>
  <c r="J230" i="7"/>
  <c r="K230" i="7"/>
  <c r="L230" i="7"/>
  <c r="M230" i="7"/>
  <c r="J231" i="7"/>
  <c r="K231" i="7"/>
  <c r="L231" i="7"/>
  <c r="M231" i="7"/>
  <c r="J232" i="7"/>
  <c r="K232" i="7"/>
  <c r="L232" i="7"/>
  <c r="M232" i="7"/>
  <c r="J233" i="7"/>
  <c r="K233" i="7"/>
  <c r="L233" i="7"/>
  <c r="M233" i="7"/>
  <c r="J234" i="7"/>
  <c r="K234" i="7"/>
  <c r="L234" i="7"/>
  <c r="M234" i="7"/>
  <c r="J235" i="7"/>
  <c r="K235" i="7"/>
  <c r="L235" i="7"/>
  <c r="M235" i="7"/>
  <c r="J236" i="7"/>
  <c r="K236" i="7"/>
  <c r="L236" i="7"/>
  <c r="M236" i="7"/>
  <c r="J237" i="7"/>
  <c r="K237" i="7"/>
  <c r="L237" i="7"/>
  <c r="M237" i="7"/>
  <c r="J238" i="7"/>
  <c r="K238" i="7"/>
  <c r="L238" i="7"/>
  <c r="M238" i="7"/>
  <c r="J239" i="7"/>
  <c r="K239" i="7"/>
  <c r="L239" i="7"/>
  <c r="M239" i="7"/>
  <c r="J240" i="7"/>
  <c r="K240" i="7"/>
  <c r="L240" i="7"/>
  <c r="M240" i="7"/>
  <c r="J241" i="7"/>
  <c r="K241" i="7"/>
  <c r="L241" i="7"/>
  <c r="M241" i="7"/>
  <c r="J242" i="7"/>
  <c r="K242" i="7"/>
  <c r="L242" i="7"/>
  <c r="M242" i="7"/>
  <c r="J243" i="7"/>
  <c r="K243" i="7"/>
  <c r="L243" i="7"/>
  <c r="M243" i="7"/>
  <c r="J244" i="7"/>
  <c r="K244" i="7"/>
  <c r="L244" i="7"/>
  <c r="M244" i="7"/>
  <c r="J245" i="7"/>
  <c r="K245" i="7"/>
  <c r="L245" i="7"/>
  <c r="M245" i="7"/>
  <c r="J246" i="7"/>
  <c r="K246" i="7"/>
  <c r="L246" i="7"/>
  <c r="M246" i="7"/>
  <c r="J247" i="7"/>
  <c r="K247" i="7"/>
  <c r="L247" i="7"/>
  <c r="M247" i="7"/>
  <c r="J248" i="7"/>
  <c r="K248" i="7"/>
  <c r="L248" i="7"/>
  <c r="M248" i="7"/>
  <c r="J249" i="7"/>
  <c r="K249" i="7"/>
  <c r="L249" i="7"/>
  <c r="M249" i="7"/>
  <c r="J250" i="7"/>
  <c r="K250" i="7"/>
  <c r="L250" i="7"/>
  <c r="M250" i="7"/>
  <c r="J251" i="7"/>
  <c r="K251" i="7"/>
  <c r="L251" i="7"/>
  <c r="M251" i="7"/>
  <c r="J252" i="7"/>
  <c r="K252" i="7"/>
  <c r="L252" i="7"/>
  <c r="M252" i="7"/>
  <c r="J253" i="7"/>
  <c r="K253" i="7"/>
  <c r="L253" i="7"/>
  <c r="M253" i="7"/>
  <c r="J254" i="7"/>
  <c r="K254" i="7"/>
  <c r="L254" i="7"/>
  <c r="M254" i="7"/>
  <c r="J255" i="7"/>
  <c r="K255" i="7"/>
  <c r="L255" i="7"/>
  <c r="M255" i="7"/>
  <c r="J256" i="7"/>
  <c r="K256" i="7"/>
  <c r="L256" i="7"/>
  <c r="M256" i="7"/>
  <c r="J257" i="7"/>
  <c r="K257" i="7"/>
  <c r="L257" i="7"/>
  <c r="M257" i="7"/>
  <c r="J258" i="7"/>
  <c r="K258" i="7"/>
  <c r="L258" i="7"/>
  <c r="M258" i="7"/>
  <c r="J259" i="7"/>
  <c r="K259" i="7"/>
  <c r="L259" i="7"/>
  <c r="M259" i="7"/>
  <c r="J260" i="7"/>
  <c r="K260" i="7"/>
  <c r="L260" i="7"/>
  <c r="M260" i="7"/>
  <c r="J261" i="7"/>
  <c r="K261" i="7"/>
  <c r="L261" i="7"/>
  <c r="M261" i="7"/>
  <c r="J262" i="7"/>
  <c r="K262" i="7"/>
  <c r="L262" i="7"/>
  <c r="M262" i="7"/>
  <c r="J263" i="7"/>
  <c r="K263" i="7"/>
  <c r="L263" i="7"/>
  <c r="M263" i="7"/>
  <c r="J264" i="7"/>
  <c r="K264" i="7"/>
  <c r="L264" i="7"/>
  <c r="M264" i="7"/>
  <c r="J265" i="7"/>
  <c r="K265" i="7"/>
  <c r="L265" i="7"/>
  <c r="M265" i="7"/>
  <c r="J266" i="7"/>
  <c r="K266" i="7"/>
  <c r="L266" i="7"/>
  <c r="M266" i="7"/>
  <c r="J267" i="7"/>
  <c r="K267" i="7"/>
  <c r="L267" i="7"/>
  <c r="M267" i="7"/>
  <c r="J268" i="7"/>
  <c r="K268" i="7"/>
  <c r="L268" i="7"/>
  <c r="M268" i="7"/>
  <c r="J269" i="7"/>
  <c r="K269" i="7"/>
  <c r="L269" i="7"/>
  <c r="M269" i="7"/>
  <c r="J270" i="7"/>
  <c r="K270" i="7"/>
  <c r="L270" i="7"/>
  <c r="M270" i="7"/>
  <c r="L7" i="7"/>
  <c r="K7" i="7"/>
  <c r="J7" i="7"/>
  <c r="E65" i="7"/>
  <c r="F65" i="7"/>
  <c r="G65" i="7"/>
  <c r="H65" i="7"/>
  <c r="I65" i="7"/>
  <c r="E66" i="7"/>
  <c r="F66" i="7"/>
  <c r="G66" i="7"/>
  <c r="H66" i="7"/>
  <c r="I66" i="7"/>
  <c r="E67" i="7"/>
  <c r="F67" i="7"/>
  <c r="G67" i="7"/>
  <c r="H67" i="7"/>
  <c r="I67" i="7"/>
  <c r="E68" i="7"/>
  <c r="F68" i="7"/>
  <c r="G68" i="7"/>
  <c r="H68" i="7"/>
  <c r="I68" i="7"/>
  <c r="E69" i="7"/>
  <c r="F69" i="7"/>
  <c r="G69" i="7"/>
  <c r="H69" i="7"/>
  <c r="I69" i="7"/>
  <c r="E70" i="7"/>
  <c r="F70" i="7"/>
  <c r="G70" i="7"/>
  <c r="H70" i="7"/>
  <c r="I70" i="7"/>
  <c r="E71" i="7"/>
  <c r="F71" i="7"/>
  <c r="G71" i="7"/>
  <c r="H71" i="7"/>
  <c r="I71" i="7"/>
  <c r="E72" i="7"/>
  <c r="F72" i="7"/>
  <c r="G72" i="7"/>
  <c r="H72" i="7"/>
  <c r="I72" i="7"/>
  <c r="E73" i="7"/>
  <c r="F73" i="7"/>
  <c r="G73" i="7"/>
  <c r="H73" i="7"/>
  <c r="I73" i="7"/>
  <c r="E74" i="7"/>
  <c r="F74" i="7"/>
  <c r="G74" i="7"/>
  <c r="H74" i="7"/>
  <c r="I74" i="7"/>
  <c r="E75" i="7"/>
  <c r="F75" i="7"/>
  <c r="G75" i="7"/>
  <c r="H75" i="7"/>
  <c r="I75" i="7"/>
  <c r="E76" i="7"/>
  <c r="F76" i="7"/>
  <c r="G76" i="7"/>
  <c r="H76" i="7"/>
  <c r="I76" i="7"/>
  <c r="E77" i="7"/>
  <c r="F77" i="7"/>
  <c r="G77" i="7"/>
  <c r="H77" i="7"/>
  <c r="I77" i="7"/>
  <c r="E78" i="7"/>
  <c r="F78" i="7"/>
  <c r="G78" i="7"/>
  <c r="H78" i="7"/>
  <c r="I78" i="7"/>
  <c r="E79" i="7"/>
  <c r="F79" i="7"/>
  <c r="G79" i="7"/>
  <c r="H79" i="7"/>
  <c r="I79" i="7"/>
  <c r="E80" i="7"/>
  <c r="F80" i="7"/>
  <c r="G80" i="7"/>
  <c r="H80" i="7"/>
  <c r="I80" i="7"/>
  <c r="E81" i="7"/>
  <c r="F81" i="7"/>
  <c r="G81" i="7"/>
  <c r="H81" i="7"/>
  <c r="I81" i="7"/>
  <c r="E82" i="7"/>
  <c r="F82" i="7"/>
  <c r="G82" i="7"/>
  <c r="H82" i="7"/>
  <c r="I82" i="7"/>
  <c r="E83" i="7"/>
  <c r="F83" i="7"/>
  <c r="G83" i="7"/>
  <c r="H83" i="7"/>
  <c r="I83" i="7"/>
  <c r="E84" i="7"/>
  <c r="F84" i="7"/>
  <c r="G84" i="7"/>
  <c r="H84" i="7"/>
  <c r="I84" i="7"/>
  <c r="E85" i="7"/>
  <c r="F85" i="7"/>
  <c r="G85" i="7"/>
  <c r="H85" i="7"/>
  <c r="I85" i="7"/>
  <c r="E86" i="7"/>
  <c r="F86" i="7"/>
  <c r="G86" i="7"/>
  <c r="H86" i="7"/>
  <c r="I86" i="7"/>
  <c r="E87" i="7"/>
  <c r="F87" i="7"/>
  <c r="G87" i="7"/>
  <c r="H87" i="7"/>
  <c r="I87" i="7"/>
  <c r="E88" i="7"/>
  <c r="F88" i="7"/>
  <c r="G88" i="7"/>
  <c r="H88" i="7"/>
  <c r="I88" i="7"/>
  <c r="E89" i="7"/>
  <c r="F89" i="7"/>
  <c r="G89" i="7"/>
  <c r="H89" i="7"/>
  <c r="I89" i="7"/>
  <c r="E90" i="7"/>
  <c r="F90" i="7"/>
  <c r="G90" i="7"/>
  <c r="H90" i="7"/>
  <c r="I90" i="7"/>
  <c r="E91" i="7"/>
  <c r="F91" i="7"/>
  <c r="G91" i="7"/>
  <c r="H91" i="7"/>
  <c r="I91" i="7"/>
  <c r="E92" i="7"/>
  <c r="F92" i="7"/>
  <c r="G92" i="7"/>
  <c r="H92" i="7"/>
  <c r="I92" i="7"/>
  <c r="E93" i="7"/>
  <c r="F93" i="7"/>
  <c r="G93" i="7"/>
  <c r="H93" i="7"/>
  <c r="I93" i="7"/>
  <c r="E94" i="7"/>
  <c r="F94" i="7"/>
  <c r="G94" i="7"/>
  <c r="H94" i="7"/>
  <c r="I94" i="7"/>
  <c r="E95" i="7"/>
  <c r="F95" i="7"/>
  <c r="G95" i="7"/>
  <c r="H95" i="7"/>
  <c r="I95" i="7"/>
  <c r="E96" i="7"/>
  <c r="F96" i="7"/>
  <c r="G96" i="7"/>
  <c r="H96" i="7"/>
  <c r="I96" i="7"/>
  <c r="E97" i="7"/>
  <c r="F97" i="7"/>
  <c r="G97" i="7"/>
  <c r="H97" i="7"/>
  <c r="I97" i="7"/>
  <c r="E98" i="7"/>
  <c r="F98" i="7"/>
  <c r="G98" i="7"/>
  <c r="H98" i="7"/>
  <c r="I98" i="7"/>
  <c r="E99" i="7"/>
  <c r="F99" i="7"/>
  <c r="G99" i="7"/>
  <c r="H99" i="7"/>
  <c r="I99" i="7"/>
  <c r="E100" i="7"/>
  <c r="F100" i="7"/>
  <c r="G100" i="7"/>
  <c r="H100" i="7"/>
  <c r="I100" i="7"/>
  <c r="E101" i="7"/>
  <c r="F101" i="7"/>
  <c r="G101" i="7"/>
  <c r="H101" i="7"/>
  <c r="I101" i="7"/>
  <c r="E102" i="7"/>
  <c r="F102" i="7"/>
  <c r="G102" i="7"/>
  <c r="H102" i="7"/>
  <c r="I102" i="7"/>
  <c r="E103" i="7"/>
  <c r="F103" i="7"/>
  <c r="G103" i="7"/>
  <c r="H103" i="7"/>
  <c r="I103" i="7"/>
  <c r="E104" i="7"/>
  <c r="F104" i="7"/>
  <c r="G104" i="7"/>
  <c r="H104" i="7"/>
  <c r="I104" i="7"/>
  <c r="E105" i="7"/>
  <c r="F105" i="7"/>
  <c r="G105" i="7"/>
  <c r="H105" i="7"/>
  <c r="I105" i="7"/>
  <c r="E106" i="7"/>
  <c r="F106" i="7"/>
  <c r="G106" i="7"/>
  <c r="H106" i="7"/>
  <c r="I106" i="7"/>
  <c r="E107" i="7"/>
  <c r="F107" i="7"/>
  <c r="G107" i="7"/>
  <c r="H107" i="7"/>
  <c r="I107" i="7"/>
  <c r="E108" i="7"/>
  <c r="F108" i="7"/>
  <c r="G108" i="7"/>
  <c r="H108" i="7"/>
  <c r="I108" i="7"/>
  <c r="E109" i="7"/>
  <c r="F109" i="7"/>
  <c r="G109" i="7"/>
  <c r="H109" i="7"/>
  <c r="I109" i="7"/>
  <c r="E110" i="7"/>
  <c r="F110" i="7"/>
  <c r="G110" i="7"/>
  <c r="H110" i="7"/>
  <c r="I110" i="7"/>
  <c r="E111" i="7"/>
  <c r="F111" i="7"/>
  <c r="G111" i="7"/>
  <c r="H111" i="7"/>
  <c r="I111" i="7"/>
  <c r="E112" i="7"/>
  <c r="F112" i="7"/>
  <c r="G112" i="7"/>
  <c r="H112" i="7"/>
  <c r="I112" i="7"/>
  <c r="E113" i="7"/>
  <c r="F113" i="7"/>
  <c r="G113" i="7"/>
  <c r="H113" i="7"/>
  <c r="I113" i="7"/>
  <c r="E114" i="7"/>
  <c r="F114" i="7"/>
  <c r="G114" i="7"/>
  <c r="H114" i="7"/>
  <c r="I114" i="7"/>
  <c r="E115" i="7"/>
  <c r="F115" i="7"/>
  <c r="G115" i="7"/>
  <c r="H115" i="7"/>
  <c r="I115" i="7"/>
  <c r="E116" i="7"/>
  <c r="F116" i="7"/>
  <c r="G116" i="7"/>
  <c r="H116" i="7"/>
  <c r="I116" i="7"/>
  <c r="E117" i="7"/>
  <c r="F117" i="7"/>
  <c r="G117" i="7"/>
  <c r="H117" i="7"/>
  <c r="I117" i="7"/>
  <c r="E118" i="7"/>
  <c r="F118" i="7"/>
  <c r="G118" i="7"/>
  <c r="H118" i="7"/>
  <c r="I118" i="7"/>
  <c r="E119" i="7"/>
  <c r="F119" i="7"/>
  <c r="G119" i="7"/>
  <c r="H119" i="7"/>
  <c r="I119" i="7"/>
  <c r="E120" i="7"/>
  <c r="F120" i="7"/>
  <c r="G120" i="7"/>
  <c r="H120" i="7"/>
  <c r="I120" i="7"/>
  <c r="E121" i="7"/>
  <c r="F121" i="7"/>
  <c r="G121" i="7"/>
  <c r="H121" i="7"/>
  <c r="I121" i="7"/>
  <c r="E122" i="7"/>
  <c r="F122" i="7"/>
  <c r="G122" i="7"/>
  <c r="H122" i="7"/>
  <c r="I122" i="7"/>
  <c r="E123" i="7"/>
  <c r="F123" i="7"/>
  <c r="G123" i="7"/>
  <c r="H123" i="7"/>
  <c r="I123" i="7"/>
  <c r="E124" i="7"/>
  <c r="F124" i="7"/>
  <c r="G124" i="7"/>
  <c r="H124" i="7"/>
  <c r="I124" i="7"/>
  <c r="E125" i="7"/>
  <c r="F125" i="7"/>
  <c r="G125" i="7"/>
  <c r="H125" i="7"/>
  <c r="I125" i="7"/>
  <c r="E126" i="7"/>
  <c r="F126" i="7"/>
  <c r="G126" i="7"/>
  <c r="H126" i="7"/>
  <c r="I126" i="7"/>
  <c r="E127" i="7"/>
  <c r="F127" i="7"/>
  <c r="G127" i="7"/>
  <c r="H127" i="7"/>
  <c r="I127" i="7"/>
  <c r="E128" i="7"/>
  <c r="F128" i="7"/>
  <c r="G128" i="7"/>
  <c r="H128" i="7"/>
  <c r="I128" i="7"/>
  <c r="E129" i="7"/>
  <c r="F129" i="7"/>
  <c r="G129" i="7"/>
  <c r="H129" i="7"/>
  <c r="I129" i="7"/>
  <c r="E130" i="7"/>
  <c r="F130" i="7"/>
  <c r="G130" i="7"/>
  <c r="H130" i="7"/>
  <c r="I130" i="7"/>
  <c r="E131" i="7"/>
  <c r="F131" i="7"/>
  <c r="G131" i="7"/>
  <c r="H131" i="7"/>
  <c r="I131" i="7"/>
  <c r="E132" i="7"/>
  <c r="F132" i="7"/>
  <c r="G132" i="7"/>
  <c r="H132" i="7"/>
  <c r="I132" i="7"/>
  <c r="E133" i="7"/>
  <c r="F133" i="7"/>
  <c r="G133" i="7"/>
  <c r="H133" i="7"/>
  <c r="I133" i="7"/>
  <c r="E134" i="7"/>
  <c r="F134" i="7"/>
  <c r="G134" i="7"/>
  <c r="H134" i="7"/>
  <c r="I134" i="7"/>
  <c r="E135" i="7"/>
  <c r="F135" i="7"/>
  <c r="G135" i="7"/>
  <c r="H135" i="7"/>
  <c r="I135" i="7"/>
  <c r="E136" i="7"/>
  <c r="F136" i="7"/>
  <c r="G136" i="7"/>
  <c r="H136" i="7"/>
  <c r="I136" i="7"/>
  <c r="E137" i="7"/>
  <c r="F137" i="7"/>
  <c r="G137" i="7"/>
  <c r="H137" i="7"/>
  <c r="I137" i="7"/>
  <c r="E138" i="7"/>
  <c r="F138" i="7"/>
  <c r="G138" i="7"/>
  <c r="H138" i="7"/>
  <c r="I138" i="7"/>
  <c r="E139" i="7"/>
  <c r="F139" i="7"/>
  <c r="G139" i="7"/>
  <c r="H139" i="7"/>
  <c r="I139" i="7"/>
  <c r="E140" i="7"/>
  <c r="F140" i="7"/>
  <c r="G140" i="7"/>
  <c r="H140" i="7"/>
  <c r="I140" i="7"/>
  <c r="E141" i="7"/>
  <c r="F141" i="7"/>
  <c r="G141" i="7"/>
  <c r="H141" i="7"/>
  <c r="I141" i="7"/>
  <c r="E142" i="7"/>
  <c r="F142" i="7"/>
  <c r="G142" i="7"/>
  <c r="H142" i="7"/>
  <c r="I142" i="7"/>
  <c r="E143" i="7"/>
  <c r="F143" i="7"/>
  <c r="G143" i="7"/>
  <c r="H143" i="7"/>
  <c r="I143" i="7"/>
  <c r="E144" i="7"/>
  <c r="F144" i="7"/>
  <c r="G144" i="7"/>
  <c r="H144" i="7"/>
  <c r="I144" i="7"/>
  <c r="E145" i="7"/>
  <c r="F145" i="7"/>
  <c r="G145" i="7"/>
  <c r="H145" i="7"/>
  <c r="I145" i="7"/>
  <c r="E146" i="7"/>
  <c r="F146" i="7"/>
  <c r="G146" i="7"/>
  <c r="H146" i="7"/>
  <c r="I146" i="7"/>
  <c r="E147" i="7"/>
  <c r="F147" i="7"/>
  <c r="G147" i="7"/>
  <c r="H147" i="7"/>
  <c r="I147" i="7"/>
  <c r="E148" i="7"/>
  <c r="F148" i="7"/>
  <c r="G148" i="7"/>
  <c r="H148" i="7"/>
  <c r="I148" i="7"/>
  <c r="E149" i="7"/>
  <c r="F149" i="7"/>
  <c r="G149" i="7"/>
  <c r="H149" i="7"/>
  <c r="I149" i="7"/>
  <c r="E150" i="7"/>
  <c r="F150" i="7"/>
  <c r="G150" i="7"/>
  <c r="H150" i="7"/>
  <c r="I150" i="7"/>
  <c r="E151" i="7"/>
  <c r="F151" i="7"/>
  <c r="G151" i="7"/>
  <c r="H151" i="7"/>
  <c r="I151" i="7"/>
  <c r="E152" i="7"/>
  <c r="F152" i="7"/>
  <c r="G152" i="7"/>
  <c r="H152" i="7"/>
  <c r="I152" i="7"/>
  <c r="E153" i="7"/>
  <c r="F153" i="7"/>
  <c r="G153" i="7"/>
  <c r="H153" i="7"/>
  <c r="I153" i="7"/>
  <c r="E154" i="7"/>
  <c r="F154" i="7"/>
  <c r="G154" i="7"/>
  <c r="H154" i="7"/>
  <c r="I154" i="7"/>
  <c r="E155" i="7"/>
  <c r="F155" i="7"/>
  <c r="G155" i="7"/>
  <c r="H155" i="7"/>
  <c r="I155" i="7"/>
  <c r="E156" i="7"/>
  <c r="F156" i="7"/>
  <c r="G156" i="7"/>
  <c r="H156" i="7"/>
  <c r="I156" i="7"/>
  <c r="E157" i="7"/>
  <c r="F157" i="7"/>
  <c r="G157" i="7"/>
  <c r="H157" i="7"/>
  <c r="I157" i="7"/>
  <c r="E158" i="7"/>
  <c r="F158" i="7"/>
  <c r="G158" i="7"/>
  <c r="H158" i="7"/>
  <c r="I158" i="7"/>
  <c r="E159" i="7"/>
  <c r="F159" i="7"/>
  <c r="G159" i="7"/>
  <c r="H159" i="7"/>
  <c r="I159" i="7"/>
  <c r="E160" i="7"/>
  <c r="F160" i="7"/>
  <c r="G160" i="7"/>
  <c r="H160" i="7"/>
  <c r="I160" i="7"/>
  <c r="E161" i="7"/>
  <c r="F161" i="7"/>
  <c r="G161" i="7"/>
  <c r="H161" i="7"/>
  <c r="I161" i="7"/>
  <c r="E162" i="7"/>
  <c r="F162" i="7"/>
  <c r="G162" i="7"/>
  <c r="H162" i="7"/>
  <c r="I162" i="7"/>
  <c r="E163" i="7"/>
  <c r="F163" i="7"/>
  <c r="G163" i="7"/>
  <c r="H163" i="7"/>
  <c r="I163" i="7"/>
  <c r="E164" i="7"/>
  <c r="F164" i="7"/>
  <c r="G164" i="7"/>
  <c r="H164" i="7"/>
  <c r="I164" i="7"/>
  <c r="E165" i="7"/>
  <c r="F165" i="7"/>
  <c r="G165" i="7"/>
  <c r="H165" i="7"/>
  <c r="I165" i="7"/>
  <c r="E166" i="7"/>
  <c r="F166" i="7"/>
  <c r="G166" i="7"/>
  <c r="H166" i="7"/>
  <c r="I166" i="7"/>
  <c r="E167" i="7"/>
  <c r="F167" i="7"/>
  <c r="G167" i="7"/>
  <c r="H167" i="7"/>
  <c r="I167" i="7"/>
  <c r="E168" i="7"/>
  <c r="F168" i="7"/>
  <c r="G168" i="7"/>
  <c r="H168" i="7"/>
  <c r="I168" i="7"/>
  <c r="E169" i="7"/>
  <c r="F169" i="7"/>
  <c r="G169" i="7"/>
  <c r="H169" i="7"/>
  <c r="I169" i="7"/>
  <c r="E170" i="7"/>
  <c r="F170" i="7"/>
  <c r="G170" i="7"/>
  <c r="H170" i="7"/>
  <c r="I170" i="7"/>
  <c r="E171" i="7"/>
  <c r="F171" i="7"/>
  <c r="G171" i="7"/>
  <c r="H171" i="7"/>
  <c r="I171" i="7"/>
  <c r="E172" i="7"/>
  <c r="F172" i="7"/>
  <c r="G172" i="7"/>
  <c r="H172" i="7"/>
  <c r="I172" i="7"/>
  <c r="E173" i="7"/>
  <c r="F173" i="7"/>
  <c r="G173" i="7"/>
  <c r="H173" i="7"/>
  <c r="I173" i="7"/>
  <c r="E174" i="7"/>
  <c r="F174" i="7"/>
  <c r="G174" i="7"/>
  <c r="H174" i="7"/>
  <c r="I174" i="7"/>
  <c r="E175" i="7"/>
  <c r="F175" i="7"/>
  <c r="G175" i="7"/>
  <c r="H175" i="7"/>
  <c r="I175" i="7"/>
  <c r="E176" i="7"/>
  <c r="F176" i="7"/>
  <c r="G176" i="7"/>
  <c r="H176" i="7"/>
  <c r="I176" i="7"/>
  <c r="E177" i="7"/>
  <c r="F177" i="7"/>
  <c r="G177" i="7"/>
  <c r="H177" i="7"/>
  <c r="I177" i="7"/>
  <c r="E178" i="7"/>
  <c r="F178" i="7"/>
  <c r="G178" i="7"/>
  <c r="H178" i="7"/>
  <c r="I178" i="7"/>
  <c r="E179" i="7"/>
  <c r="F179" i="7"/>
  <c r="G179" i="7"/>
  <c r="H179" i="7"/>
  <c r="I179" i="7"/>
  <c r="E180" i="7"/>
  <c r="F180" i="7"/>
  <c r="G180" i="7"/>
  <c r="H180" i="7"/>
  <c r="I180" i="7"/>
  <c r="E181" i="7"/>
  <c r="F181" i="7"/>
  <c r="G181" i="7"/>
  <c r="H181" i="7"/>
  <c r="I181" i="7"/>
  <c r="E182" i="7"/>
  <c r="F182" i="7"/>
  <c r="G182" i="7"/>
  <c r="H182" i="7"/>
  <c r="I182" i="7"/>
  <c r="E183" i="7"/>
  <c r="F183" i="7"/>
  <c r="G183" i="7"/>
  <c r="H183" i="7"/>
  <c r="I183" i="7"/>
  <c r="E184" i="7"/>
  <c r="F184" i="7"/>
  <c r="G184" i="7"/>
  <c r="H184" i="7"/>
  <c r="I184" i="7"/>
  <c r="E185" i="7"/>
  <c r="F185" i="7"/>
  <c r="G185" i="7"/>
  <c r="H185" i="7"/>
  <c r="I185" i="7"/>
  <c r="E186" i="7"/>
  <c r="F186" i="7"/>
  <c r="G186" i="7"/>
  <c r="H186" i="7"/>
  <c r="I186" i="7"/>
  <c r="E187" i="7"/>
  <c r="F187" i="7"/>
  <c r="G187" i="7"/>
  <c r="H187" i="7"/>
  <c r="I187" i="7"/>
  <c r="E188" i="7"/>
  <c r="F188" i="7"/>
  <c r="G188" i="7"/>
  <c r="H188" i="7"/>
  <c r="I188" i="7"/>
  <c r="E189" i="7"/>
  <c r="F189" i="7"/>
  <c r="G189" i="7"/>
  <c r="H189" i="7"/>
  <c r="I189" i="7"/>
  <c r="E190" i="7"/>
  <c r="F190" i="7"/>
  <c r="G190" i="7"/>
  <c r="H190" i="7"/>
  <c r="I190" i="7"/>
  <c r="E191" i="7"/>
  <c r="F191" i="7"/>
  <c r="G191" i="7"/>
  <c r="H191" i="7"/>
  <c r="I191" i="7"/>
  <c r="E192" i="7"/>
  <c r="F192" i="7"/>
  <c r="G192" i="7"/>
  <c r="H192" i="7"/>
  <c r="I192" i="7"/>
  <c r="E193" i="7"/>
  <c r="F193" i="7"/>
  <c r="G193" i="7"/>
  <c r="H193" i="7"/>
  <c r="I193" i="7"/>
  <c r="E194" i="7"/>
  <c r="F194" i="7"/>
  <c r="G194" i="7"/>
  <c r="H194" i="7"/>
  <c r="I194" i="7"/>
  <c r="E195" i="7"/>
  <c r="F195" i="7"/>
  <c r="G195" i="7"/>
  <c r="H195" i="7"/>
  <c r="I195" i="7"/>
  <c r="E196" i="7"/>
  <c r="F196" i="7"/>
  <c r="G196" i="7"/>
  <c r="H196" i="7"/>
  <c r="I196" i="7"/>
  <c r="E197" i="7"/>
  <c r="F197" i="7"/>
  <c r="G197" i="7"/>
  <c r="H197" i="7"/>
  <c r="I197" i="7"/>
  <c r="E198" i="7"/>
  <c r="F198" i="7"/>
  <c r="G198" i="7"/>
  <c r="H198" i="7"/>
  <c r="I198" i="7"/>
  <c r="E199" i="7"/>
  <c r="F199" i="7"/>
  <c r="G199" i="7"/>
  <c r="H199" i="7"/>
  <c r="I199" i="7"/>
  <c r="E200" i="7"/>
  <c r="F200" i="7"/>
  <c r="G200" i="7"/>
  <c r="H200" i="7"/>
  <c r="I200" i="7"/>
  <c r="E201" i="7"/>
  <c r="F201" i="7"/>
  <c r="G201" i="7"/>
  <c r="H201" i="7"/>
  <c r="I201" i="7"/>
  <c r="E202" i="7"/>
  <c r="F202" i="7"/>
  <c r="G202" i="7"/>
  <c r="H202" i="7"/>
  <c r="I202" i="7"/>
  <c r="E203" i="7"/>
  <c r="F203" i="7"/>
  <c r="G203" i="7"/>
  <c r="H203" i="7"/>
  <c r="I203" i="7"/>
  <c r="E204" i="7"/>
  <c r="F204" i="7"/>
  <c r="G204" i="7"/>
  <c r="H204" i="7"/>
  <c r="I204" i="7"/>
  <c r="E205" i="7"/>
  <c r="F205" i="7"/>
  <c r="G205" i="7"/>
  <c r="H205" i="7"/>
  <c r="I205" i="7"/>
  <c r="E206" i="7"/>
  <c r="F206" i="7"/>
  <c r="G206" i="7"/>
  <c r="H206" i="7"/>
  <c r="I206" i="7"/>
  <c r="E207" i="7"/>
  <c r="F207" i="7"/>
  <c r="G207" i="7"/>
  <c r="H207" i="7"/>
  <c r="I207" i="7"/>
  <c r="E208" i="7"/>
  <c r="F208" i="7"/>
  <c r="G208" i="7"/>
  <c r="H208" i="7"/>
  <c r="I208" i="7"/>
  <c r="E209" i="7"/>
  <c r="F209" i="7"/>
  <c r="G209" i="7"/>
  <c r="H209" i="7"/>
  <c r="I209" i="7"/>
  <c r="E210" i="7"/>
  <c r="F210" i="7"/>
  <c r="G210" i="7"/>
  <c r="H210" i="7"/>
  <c r="I210" i="7"/>
  <c r="E211" i="7"/>
  <c r="F211" i="7"/>
  <c r="G211" i="7"/>
  <c r="H211" i="7"/>
  <c r="I211" i="7"/>
  <c r="E212" i="7"/>
  <c r="F212" i="7"/>
  <c r="G212" i="7"/>
  <c r="H212" i="7"/>
  <c r="I212" i="7"/>
  <c r="E213" i="7"/>
  <c r="F213" i="7"/>
  <c r="G213" i="7"/>
  <c r="H213" i="7"/>
  <c r="I213" i="7"/>
  <c r="E214" i="7"/>
  <c r="F214" i="7"/>
  <c r="G214" i="7"/>
  <c r="H214" i="7"/>
  <c r="I214" i="7"/>
  <c r="E215" i="7"/>
  <c r="F215" i="7"/>
  <c r="G215" i="7"/>
  <c r="H215" i="7"/>
  <c r="I215" i="7"/>
  <c r="E216" i="7"/>
  <c r="F216" i="7"/>
  <c r="G216" i="7"/>
  <c r="H216" i="7"/>
  <c r="I216" i="7"/>
  <c r="E217" i="7"/>
  <c r="F217" i="7"/>
  <c r="G217" i="7"/>
  <c r="H217" i="7"/>
  <c r="I217" i="7"/>
  <c r="E218" i="7"/>
  <c r="F218" i="7"/>
  <c r="G218" i="7"/>
  <c r="H218" i="7"/>
  <c r="I218" i="7"/>
  <c r="E219" i="7"/>
  <c r="F219" i="7"/>
  <c r="G219" i="7"/>
  <c r="H219" i="7"/>
  <c r="I219" i="7"/>
  <c r="E220" i="7"/>
  <c r="F220" i="7"/>
  <c r="G220" i="7"/>
  <c r="H220" i="7"/>
  <c r="I220" i="7"/>
  <c r="E221" i="7"/>
  <c r="F221" i="7"/>
  <c r="G221" i="7"/>
  <c r="H221" i="7"/>
  <c r="I221" i="7"/>
  <c r="E222" i="7"/>
  <c r="F222" i="7"/>
  <c r="G222" i="7"/>
  <c r="H222" i="7"/>
  <c r="I222" i="7"/>
  <c r="E223" i="7"/>
  <c r="F223" i="7"/>
  <c r="G223" i="7"/>
  <c r="H223" i="7"/>
  <c r="I223" i="7"/>
  <c r="E224" i="7"/>
  <c r="F224" i="7"/>
  <c r="G224" i="7"/>
  <c r="H224" i="7"/>
  <c r="I224" i="7"/>
  <c r="E225" i="7"/>
  <c r="F225" i="7"/>
  <c r="G225" i="7"/>
  <c r="H225" i="7"/>
  <c r="I225" i="7"/>
  <c r="E226" i="7"/>
  <c r="F226" i="7"/>
  <c r="G226" i="7"/>
  <c r="H226" i="7"/>
  <c r="I226" i="7"/>
  <c r="E227" i="7"/>
  <c r="F227" i="7"/>
  <c r="G227" i="7"/>
  <c r="H227" i="7"/>
  <c r="I227" i="7"/>
  <c r="E228" i="7"/>
  <c r="F228" i="7"/>
  <c r="G228" i="7"/>
  <c r="H228" i="7"/>
  <c r="I228" i="7"/>
  <c r="E229" i="7"/>
  <c r="F229" i="7"/>
  <c r="G229" i="7"/>
  <c r="H229" i="7"/>
  <c r="I229" i="7"/>
  <c r="E230" i="7"/>
  <c r="F230" i="7"/>
  <c r="G230" i="7"/>
  <c r="H230" i="7"/>
  <c r="I230" i="7"/>
  <c r="E231" i="7"/>
  <c r="F231" i="7"/>
  <c r="G231" i="7"/>
  <c r="H231" i="7"/>
  <c r="I231" i="7"/>
  <c r="E232" i="7"/>
  <c r="F232" i="7"/>
  <c r="G232" i="7"/>
  <c r="H232" i="7"/>
  <c r="I232" i="7"/>
  <c r="E233" i="7"/>
  <c r="F233" i="7"/>
  <c r="G233" i="7"/>
  <c r="H233" i="7"/>
  <c r="I233" i="7"/>
  <c r="E234" i="7"/>
  <c r="F234" i="7"/>
  <c r="G234" i="7"/>
  <c r="H234" i="7"/>
  <c r="I234" i="7"/>
  <c r="E235" i="7"/>
  <c r="F235" i="7"/>
  <c r="G235" i="7"/>
  <c r="H235" i="7"/>
  <c r="I235" i="7"/>
  <c r="E236" i="7"/>
  <c r="F236" i="7"/>
  <c r="G236" i="7"/>
  <c r="H236" i="7"/>
  <c r="I236" i="7"/>
  <c r="E237" i="7"/>
  <c r="F237" i="7"/>
  <c r="G237" i="7"/>
  <c r="H237" i="7"/>
  <c r="I237" i="7"/>
  <c r="E238" i="7"/>
  <c r="F238" i="7"/>
  <c r="G238" i="7"/>
  <c r="H238" i="7"/>
  <c r="I238" i="7"/>
  <c r="E239" i="7"/>
  <c r="F239" i="7"/>
  <c r="G239" i="7"/>
  <c r="H239" i="7"/>
  <c r="I239" i="7"/>
  <c r="E240" i="7"/>
  <c r="F240" i="7"/>
  <c r="G240" i="7"/>
  <c r="H240" i="7"/>
  <c r="I240" i="7"/>
  <c r="E241" i="7"/>
  <c r="F241" i="7"/>
  <c r="G241" i="7"/>
  <c r="H241" i="7"/>
  <c r="I241" i="7"/>
  <c r="E242" i="7"/>
  <c r="F242" i="7"/>
  <c r="G242" i="7"/>
  <c r="H242" i="7"/>
  <c r="I242" i="7"/>
  <c r="E243" i="7"/>
  <c r="F243" i="7"/>
  <c r="G243" i="7"/>
  <c r="H243" i="7"/>
  <c r="I243" i="7"/>
  <c r="E244" i="7"/>
  <c r="F244" i="7"/>
  <c r="G244" i="7"/>
  <c r="H244" i="7"/>
  <c r="I244" i="7"/>
  <c r="E245" i="7"/>
  <c r="F245" i="7"/>
  <c r="G245" i="7"/>
  <c r="H245" i="7"/>
  <c r="I245" i="7"/>
  <c r="E246" i="7"/>
  <c r="F246" i="7"/>
  <c r="G246" i="7"/>
  <c r="H246" i="7"/>
  <c r="I246" i="7"/>
  <c r="E247" i="7"/>
  <c r="F247" i="7"/>
  <c r="G247" i="7"/>
  <c r="H247" i="7"/>
  <c r="I247" i="7"/>
  <c r="E248" i="7"/>
  <c r="F248" i="7"/>
  <c r="G248" i="7"/>
  <c r="H248" i="7"/>
  <c r="I248" i="7"/>
  <c r="E249" i="7"/>
  <c r="F249" i="7"/>
  <c r="G249" i="7"/>
  <c r="H249" i="7"/>
  <c r="I249" i="7"/>
  <c r="E250" i="7"/>
  <c r="F250" i="7"/>
  <c r="G250" i="7"/>
  <c r="H250" i="7"/>
  <c r="I250" i="7"/>
  <c r="E251" i="7"/>
  <c r="F251" i="7"/>
  <c r="G251" i="7"/>
  <c r="H251" i="7"/>
  <c r="I251" i="7"/>
  <c r="E252" i="7"/>
  <c r="F252" i="7"/>
  <c r="G252" i="7"/>
  <c r="H252" i="7"/>
  <c r="I252" i="7"/>
  <c r="E253" i="7"/>
  <c r="F253" i="7"/>
  <c r="G253" i="7"/>
  <c r="H253" i="7"/>
  <c r="I253" i="7"/>
  <c r="E254" i="7"/>
  <c r="F254" i="7"/>
  <c r="G254" i="7"/>
  <c r="H254" i="7"/>
  <c r="I254" i="7"/>
  <c r="E255" i="7"/>
  <c r="F255" i="7"/>
  <c r="G255" i="7"/>
  <c r="H255" i="7"/>
  <c r="I255" i="7"/>
  <c r="E256" i="7"/>
  <c r="F256" i="7"/>
  <c r="G256" i="7"/>
  <c r="H256" i="7"/>
  <c r="I256" i="7"/>
  <c r="E257" i="7"/>
  <c r="F257" i="7"/>
  <c r="G257" i="7"/>
  <c r="H257" i="7"/>
  <c r="I257" i="7"/>
  <c r="E258" i="7"/>
  <c r="F258" i="7"/>
  <c r="G258" i="7"/>
  <c r="H258" i="7"/>
  <c r="I258" i="7"/>
  <c r="E259" i="7"/>
  <c r="F259" i="7"/>
  <c r="G259" i="7"/>
  <c r="H259" i="7"/>
  <c r="I259" i="7"/>
  <c r="E260" i="7"/>
  <c r="F260" i="7"/>
  <c r="G260" i="7"/>
  <c r="H260" i="7"/>
  <c r="I260" i="7"/>
  <c r="E261" i="7"/>
  <c r="F261" i="7"/>
  <c r="G261" i="7"/>
  <c r="H261" i="7"/>
  <c r="I261" i="7"/>
  <c r="E262" i="7"/>
  <c r="F262" i="7"/>
  <c r="G262" i="7"/>
  <c r="H262" i="7"/>
  <c r="I262" i="7"/>
  <c r="E263" i="7"/>
  <c r="F263" i="7"/>
  <c r="G263" i="7"/>
  <c r="H263" i="7"/>
  <c r="I263" i="7"/>
  <c r="E264" i="7"/>
  <c r="F264" i="7"/>
  <c r="G264" i="7"/>
  <c r="H264" i="7"/>
  <c r="I264" i="7"/>
  <c r="E265" i="7"/>
  <c r="F265" i="7"/>
  <c r="G265" i="7"/>
  <c r="H265" i="7"/>
  <c r="I265" i="7"/>
  <c r="E266" i="7"/>
  <c r="F266" i="7"/>
  <c r="G266" i="7"/>
  <c r="H266" i="7"/>
  <c r="I266" i="7"/>
  <c r="E267" i="7"/>
  <c r="F267" i="7"/>
  <c r="G267" i="7"/>
  <c r="H267" i="7"/>
  <c r="I267" i="7"/>
  <c r="E268" i="7"/>
  <c r="F268" i="7"/>
  <c r="G268" i="7"/>
  <c r="H268" i="7"/>
  <c r="I268" i="7"/>
  <c r="E269" i="7"/>
  <c r="F269" i="7"/>
  <c r="G269" i="7"/>
  <c r="H269" i="7"/>
  <c r="I269" i="7"/>
  <c r="E270" i="7"/>
  <c r="F270" i="7"/>
  <c r="G270" i="7"/>
  <c r="H270" i="7"/>
  <c r="I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E8" i="7"/>
  <c r="F8" i="7"/>
  <c r="G8" i="7"/>
  <c r="H8" i="7"/>
  <c r="I8" i="7"/>
  <c r="E9" i="7"/>
  <c r="F9" i="7"/>
  <c r="G9" i="7"/>
  <c r="H9" i="7"/>
  <c r="I9" i="7"/>
  <c r="E10" i="7"/>
  <c r="F10" i="7"/>
  <c r="G10" i="7"/>
  <c r="H10" i="7"/>
  <c r="I10" i="7"/>
  <c r="E11" i="7"/>
  <c r="F11" i="7"/>
  <c r="G11" i="7"/>
  <c r="H11" i="7"/>
  <c r="I11" i="7"/>
  <c r="E12" i="7"/>
  <c r="F12" i="7"/>
  <c r="G12" i="7"/>
  <c r="H12" i="7"/>
  <c r="I12" i="7"/>
  <c r="E13" i="7"/>
  <c r="F13" i="7"/>
  <c r="G13" i="7"/>
  <c r="H13" i="7"/>
  <c r="I13" i="7"/>
  <c r="E14" i="7"/>
  <c r="F14" i="7"/>
  <c r="G14" i="7"/>
  <c r="H14" i="7"/>
  <c r="I14" i="7"/>
  <c r="E15" i="7"/>
  <c r="F15" i="7"/>
  <c r="G15" i="7"/>
  <c r="H15" i="7"/>
  <c r="I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E26" i="7"/>
  <c r="F26" i="7"/>
  <c r="G26" i="7"/>
  <c r="H26" i="7"/>
  <c r="I26" i="7"/>
  <c r="E27" i="7"/>
  <c r="F27" i="7"/>
  <c r="G27" i="7"/>
  <c r="H27" i="7"/>
  <c r="I27" i="7"/>
  <c r="E28" i="7"/>
  <c r="F28" i="7"/>
  <c r="G28" i="7"/>
  <c r="H28" i="7"/>
  <c r="I28" i="7"/>
  <c r="E29" i="7"/>
  <c r="F29" i="7"/>
  <c r="G29" i="7"/>
  <c r="H29" i="7"/>
  <c r="I29" i="7"/>
  <c r="E30" i="7"/>
  <c r="F30" i="7"/>
  <c r="G30" i="7"/>
  <c r="H30" i="7"/>
  <c r="I30" i="7"/>
  <c r="E31" i="7"/>
  <c r="F31" i="7"/>
  <c r="G31" i="7"/>
  <c r="H31" i="7"/>
  <c r="I31" i="7"/>
  <c r="E32" i="7"/>
  <c r="F32" i="7"/>
  <c r="G32" i="7"/>
  <c r="H32" i="7"/>
  <c r="I32" i="7"/>
  <c r="E33" i="7"/>
  <c r="F33" i="7"/>
  <c r="G33" i="7"/>
  <c r="H33" i="7"/>
  <c r="I33" i="7"/>
  <c r="E34" i="7"/>
  <c r="F34" i="7"/>
  <c r="G34" i="7"/>
  <c r="H34" i="7"/>
  <c r="I34" i="7"/>
  <c r="E35" i="7"/>
  <c r="F35" i="7"/>
  <c r="G35" i="7"/>
  <c r="H35" i="7"/>
  <c r="I35" i="7"/>
  <c r="E36" i="7"/>
  <c r="F36" i="7"/>
  <c r="G36" i="7"/>
  <c r="H36" i="7"/>
  <c r="I36" i="7"/>
  <c r="E37" i="7"/>
  <c r="F37" i="7"/>
  <c r="G37" i="7"/>
  <c r="H37" i="7"/>
  <c r="I37" i="7"/>
  <c r="E38" i="7"/>
  <c r="F38" i="7"/>
  <c r="G38" i="7"/>
  <c r="H38" i="7"/>
  <c r="I38" i="7"/>
  <c r="E39" i="7"/>
  <c r="F39" i="7"/>
  <c r="G39" i="7"/>
  <c r="H39" i="7"/>
  <c r="I39" i="7"/>
  <c r="E40" i="7"/>
  <c r="F40" i="7"/>
  <c r="G40" i="7"/>
  <c r="H40" i="7"/>
  <c r="I40" i="7"/>
  <c r="E41" i="7"/>
  <c r="F41" i="7"/>
  <c r="G41" i="7"/>
  <c r="H41" i="7"/>
  <c r="I41" i="7"/>
  <c r="E42" i="7"/>
  <c r="F42" i="7"/>
  <c r="G42" i="7"/>
  <c r="H42" i="7"/>
  <c r="I42" i="7"/>
  <c r="E43" i="7"/>
  <c r="F43" i="7"/>
  <c r="G43" i="7"/>
  <c r="H43" i="7"/>
  <c r="I43" i="7"/>
  <c r="E44" i="7"/>
  <c r="F44" i="7"/>
  <c r="G44" i="7"/>
  <c r="H44" i="7"/>
  <c r="I44" i="7"/>
  <c r="E45" i="7"/>
  <c r="F45" i="7"/>
  <c r="G45" i="7"/>
  <c r="H45" i="7"/>
  <c r="I45" i="7"/>
  <c r="E46" i="7"/>
  <c r="F46" i="7"/>
  <c r="G46" i="7"/>
  <c r="H46" i="7"/>
  <c r="I46" i="7"/>
  <c r="E47" i="7"/>
  <c r="F47" i="7"/>
  <c r="G47" i="7"/>
  <c r="H47" i="7"/>
  <c r="I47" i="7"/>
  <c r="E48" i="7"/>
  <c r="F48" i="7"/>
  <c r="G48" i="7"/>
  <c r="H48" i="7"/>
  <c r="I48" i="7"/>
  <c r="E49" i="7"/>
  <c r="F49" i="7"/>
  <c r="G49" i="7"/>
  <c r="H49" i="7"/>
  <c r="I49" i="7"/>
  <c r="E50" i="7"/>
  <c r="F50" i="7"/>
  <c r="G50" i="7"/>
  <c r="H50" i="7"/>
  <c r="I50" i="7"/>
  <c r="E51" i="7"/>
  <c r="F51" i="7"/>
  <c r="G51" i="7"/>
  <c r="H51" i="7"/>
  <c r="I51" i="7"/>
  <c r="E52" i="7"/>
  <c r="F52" i="7"/>
  <c r="G52" i="7"/>
  <c r="H52" i="7"/>
  <c r="I52" i="7"/>
  <c r="E53" i="7"/>
  <c r="F53" i="7"/>
  <c r="G53" i="7"/>
  <c r="H53" i="7"/>
  <c r="I53" i="7"/>
  <c r="E54" i="7"/>
  <c r="F54" i="7"/>
  <c r="G54" i="7"/>
  <c r="H54" i="7"/>
  <c r="I54" i="7"/>
  <c r="E55" i="7"/>
  <c r="F55" i="7"/>
  <c r="G55" i="7"/>
  <c r="H55" i="7"/>
  <c r="I55" i="7"/>
  <c r="E56" i="7"/>
  <c r="F56" i="7"/>
  <c r="G56" i="7"/>
  <c r="H56" i="7"/>
  <c r="I56" i="7"/>
  <c r="E57" i="7"/>
  <c r="F57" i="7"/>
  <c r="G57" i="7"/>
  <c r="H57" i="7"/>
  <c r="I57" i="7"/>
  <c r="E58" i="7"/>
  <c r="F58" i="7"/>
  <c r="G58" i="7"/>
  <c r="H58" i="7"/>
  <c r="I58" i="7"/>
  <c r="E59" i="7"/>
  <c r="F59" i="7"/>
  <c r="G59" i="7"/>
  <c r="H59" i="7"/>
  <c r="I59" i="7"/>
  <c r="E60" i="7"/>
  <c r="F60" i="7"/>
  <c r="G60" i="7"/>
  <c r="H60" i="7"/>
  <c r="I60" i="7"/>
  <c r="E61" i="7"/>
  <c r="F61" i="7"/>
  <c r="G61" i="7"/>
  <c r="H61" i="7"/>
  <c r="I61" i="7"/>
  <c r="E62" i="7"/>
  <c r="F62" i="7"/>
  <c r="G62" i="7"/>
  <c r="H62" i="7"/>
  <c r="I62" i="7"/>
  <c r="E63" i="7"/>
  <c r="F63" i="7"/>
  <c r="G63" i="7"/>
  <c r="H63" i="7"/>
  <c r="I63" i="7"/>
  <c r="E64" i="7"/>
  <c r="F64" i="7"/>
  <c r="G64" i="7"/>
  <c r="H64" i="7"/>
  <c r="I64" i="7"/>
  <c r="I7" i="7"/>
  <c r="H7" i="7"/>
  <c r="G7" i="7"/>
  <c r="F7" i="7"/>
  <c r="E7" i="7"/>
  <c r="B7" i="7" l="1"/>
  <c r="B265" i="7"/>
  <c r="C263" i="7"/>
  <c r="B257" i="7"/>
  <c r="C255" i="7"/>
  <c r="B249" i="7"/>
  <c r="C247" i="7"/>
  <c r="B241" i="7"/>
  <c r="C239" i="7"/>
  <c r="B233" i="7"/>
  <c r="C231" i="7"/>
  <c r="B225" i="7"/>
  <c r="C223" i="7"/>
  <c r="B217" i="7"/>
  <c r="C215" i="7"/>
  <c r="B209" i="7"/>
  <c r="C207" i="7"/>
  <c r="B201" i="7"/>
  <c r="C199" i="7"/>
  <c r="B193" i="7"/>
  <c r="C191" i="7"/>
  <c r="B185" i="7"/>
  <c r="C183" i="7"/>
  <c r="B177" i="7"/>
  <c r="C175" i="7"/>
  <c r="B169" i="7"/>
  <c r="C167" i="7"/>
  <c r="B161" i="7"/>
  <c r="C159" i="7"/>
  <c r="B153" i="7"/>
  <c r="C151" i="7"/>
  <c r="B145" i="7"/>
  <c r="C143" i="7"/>
  <c r="B137" i="7"/>
  <c r="C135" i="7"/>
  <c r="B129" i="7"/>
  <c r="C127" i="7"/>
  <c r="B121" i="7"/>
  <c r="C119" i="7"/>
  <c r="B113" i="7"/>
  <c r="C111" i="7"/>
  <c r="B105" i="7"/>
  <c r="C103" i="7"/>
  <c r="B97" i="7"/>
  <c r="C95" i="7"/>
  <c r="B49" i="7"/>
  <c r="C47" i="7"/>
  <c r="B41" i="7"/>
  <c r="C39" i="7"/>
  <c r="B33" i="7"/>
  <c r="C31" i="7"/>
  <c r="B25" i="7"/>
  <c r="C23" i="7"/>
  <c r="B17" i="7"/>
  <c r="B9" i="7"/>
  <c r="B196" i="7"/>
  <c r="C194" i="7"/>
  <c r="B188" i="7"/>
  <c r="C186" i="7"/>
  <c r="B180" i="7"/>
  <c r="C178" i="7"/>
  <c r="B172" i="7"/>
  <c r="C170" i="7"/>
  <c r="B164" i="7"/>
  <c r="C162" i="7"/>
  <c r="B156" i="7"/>
  <c r="C154" i="7"/>
  <c r="B148" i="7"/>
  <c r="C146" i="7"/>
  <c r="B140" i="7"/>
  <c r="C138" i="7"/>
  <c r="B132" i="7"/>
  <c r="C130" i="7"/>
  <c r="B124" i="7"/>
  <c r="C122" i="7"/>
  <c r="B116" i="7"/>
  <c r="C114" i="7"/>
  <c r="B108" i="7"/>
  <c r="C106" i="7"/>
  <c r="B100" i="7"/>
  <c r="C98" i="7"/>
  <c r="B92" i="7"/>
  <c r="C90" i="7"/>
  <c r="B84" i="7"/>
  <c r="C82" i="7"/>
  <c r="B76" i="7"/>
  <c r="C74" i="7"/>
  <c r="B68" i="7"/>
  <c r="C66" i="7"/>
  <c r="B60" i="7"/>
  <c r="C58" i="7"/>
  <c r="B52" i="7"/>
  <c r="C50" i="7"/>
  <c r="B44" i="7"/>
  <c r="C42" i="7"/>
  <c r="B36" i="7"/>
  <c r="C34" i="7"/>
  <c r="B28" i="7"/>
  <c r="C26" i="7"/>
  <c r="B20" i="7"/>
  <c r="C18" i="7"/>
  <c r="B12" i="7"/>
  <c r="C10" i="7"/>
  <c r="C7" i="7"/>
  <c r="B119" i="7"/>
  <c r="C117" i="7"/>
  <c r="B111" i="7"/>
  <c r="C109" i="7"/>
  <c r="B103" i="7"/>
  <c r="C101" i="7"/>
  <c r="B95" i="7"/>
  <c r="C93" i="7"/>
  <c r="B87" i="7"/>
  <c r="C85" i="7"/>
  <c r="B79" i="7"/>
  <c r="C77" i="7"/>
  <c r="B71" i="7"/>
  <c r="C69" i="7"/>
  <c r="B63" i="7"/>
  <c r="C61" i="7"/>
  <c r="B55" i="7"/>
  <c r="C53" i="7"/>
  <c r="B47" i="7"/>
  <c r="C45" i="7"/>
  <c r="B39" i="7"/>
  <c r="C37" i="7"/>
  <c r="B31" i="7"/>
  <c r="C29" i="7"/>
  <c r="B23" i="7"/>
  <c r="C21" i="7"/>
  <c r="B15" i="7"/>
  <c r="C13" i="7"/>
  <c r="B269" i="7"/>
  <c r="B261" i="7"/>
  <c r="C259" i="7"/>
  <c r="B253" i="7"/>
  <c r="C251" i="7"/>
  <c r="B245" i="7"/>
  <c r="C243" i="7"/>
  <c r="B237" i="7"/>
  <c r="B229" i="7"/>
  <c r="B221" i="7"/>
  <c r="B205" i="7"/>
  <c r="C203" i="7"/>
  <c r="B197" i="7"/>
  <c r="C195" i="7"/>
  <c r="B189" i="7"/>
  <c r="C187" i="7"/>
  <c r="B173" i="7"/>
  <c r="C171" i="7"/>
  <c r="B165" i="7"/>
  <c r="C163" i="7"/>
  <c r="B157" i="7"/>
  <c r="B149" i="7"/>
  <c r="C147" i="7"/>
  <c r="B141" i="7"/>
  <c r="B133" i="7"/>
  <c r="B125" i="7"/>
  <c r="B117" i="7"/>
  <c r="C115" i="7"/>
  <c r="B109" i="7"/>
  <c r="C107" i="7"/>
  <c r="B101" i="7"/>
  <c r="C99" i="7"/>
  <c r="B93" i="7"/>
  <c r="C91" i="7"/>
  <c r="B85" i="7"/>
  <c r="C83" i="7"/>
  <c r="B77" i="7"/>
  <c r="C75" i="7"/>
  <c r="B69" i="7"/>
  <c r="C67" i="7"/>
  <c r="B61" i="7"/>
  <c r="C59" i="7"/>
  <c r="B53" i="7"/>
  <c r="C51" i="7"/>
  <c r="B45" i="7"/>
  <c r="C43" i="7"/>
  <c r="B37" i="7"/>
  <c r="C35" i="7"/>
  <c r="B29" i="7"/>
  <c r="C27" i="7"/>
  <c r="B21" i="7"/>
  <c r="C19" i="7"/>
  <c r="B13" i="7"/>
  <c r="C270" i="7"/>
  <c r="B264" i="7"/>
  <c r="C262" i="7"/>
  <c r="B256" i="7"/>
  <c r="C254" i="7"/>
  <c r="B248" i="7"/>
  <c r="C246" i="7"/>
  <c r="B240" i="7"/>
  <c r="C238" i="7"/>
  <c r="B232" i="7"/>
  <c r="C230" i="7"/>
  <c r="B224" i="7"/>
  <c r="C222" i="7"/>
  <c r="B216" i="7"/>
  <c r="C214" i="7"/>
  <c r="B208" i="7"/>
  <c r="C206" i="7"/>
  <c r="B200" i="7"/>
  <c r="C198" i="7"/>
  <c r="B192" i="7"/>
  <c r="C190" i="7"/>
  <c r="B184" i="7"/>
  <c r="C182" i="7"/>
  <c r="B176" i="7"/>
  <c r="C174" i="7"/>
  <c r="B168" i="7"/>
  <c r="C166" i="7"/>
  <c r="B160" i="7"/>
  <c r="C158" i="7"/>
  <c r="B152" i="7"/>
  <c r="C150" i="7"/>
  <c r="B144" i="7"/>
  <c r="C142" i="7"/>
  <c r="B136" i="7"/>
  <c r="C134" i="7"/>
  <c r="B128" i="7"/>
  <c r="C126" i="7"/>
  <c r="B120" i="7"/>
  <c r="C118" i="7"/>
  <c r="B112" i="7"/>
  <c r="C110" i="7"/>
  <c r="B104" i="7"/>
  <c r="C102" i="7"/>
  <c r="B96" i="7"/>
  <c r="C94" i="7"/>
  <c r="B88" i="7"/>
  <c r="C86" i="7"/>
  <c r="B80" i="7"/>
  <c r="C78" i="7"/>
  <c r="B72" i="7"/>
  <c r="C70" i="7"/>
  <c r="B64" i="7"/>
  <c r="C62" i="7"/>
  <c r="B56" i="7"/>
  <c r="C54" i="7"/>
  <c r="B48" i="7"/>
  <c r="C46" i="7"/>
  <c r="B40" i="7"/>
  <c r="C38" i="7"/>
  <c r="B32" i="7"/>
  <c r="C30" i="7"/>
  <c r="B24" i="7"/>
  <c r="C22" i="7"/>
  <c r="B16" i="7"/>
  <c r="C14" i="7"/>
  <c r="B8" i="7"/>
  <c r="B267" i="7"/>
  <c r="C265" i="7"/>
  <c r="B259" i="7"/>
  <c r="C257" i="7"/>
  <c r="B251" i="7"/>
  <c r="C249" i="7"/>
  <c r="B243" i="7"/>
  <c r="C241" i="7"/>
  <c r="B235" i="7"/>
  <c r="C233" i="7"/>
  <c r="B227" i="7"/>
  <c r="C225" i="7"/>
  <c r="B219" i="7"/>
  <c r="C217" i="7"/>
  <c r="B211" i="7"/>
  <c r="C209" i="7"/>
  <c r="B203" i="7"/>
  <c r="C201" i="7"/>
  <c r="B195" i="7"/>
  <c r="C193" i="7"/>
  <c r="B187" i="7"/>
  <c r="C185" i="7"/>
  <c r="B179" i="7"/>
  <c r="C177" i="7"/>
  <c r="B171" i="7"/>
  <c r="C169" i="7"/>
  <c r="B163" i="7"/>
  <c r="C161" i="7"/>
  <c r="B155" i="7"/>
  <c r="C153" i="7"/>
  <c r="B147" i="7"/>
  <c r="C145" i="7"/>
  <c r="B139" i="7"/>
  <c r="C137" i="7"/>
  <c r="B131" i="7"/>
  <c r="C129" i="7"/>
  <c r="B123" i="7"/>
  <c r="B268" i="7"/>
  <c r="B260" i="7"/>
  <c r="C250" i="7"/>
  <c r="C226" i="7"/>
  <c r="C210" i="7"/>
  <c r="C266" i="7"/>
  <c r="C242" i="7"/>
  <c r="C218" i="7"/>
  <c r="B212" i="7"/>
  <c r="B244" i="7"/>
  <c r="B236" i="7"/>
  <c r="B220" i="7"/>
  <c r="C202" i="7"/>
  <c r="B252" i="7"/>
  <c r="C234" i="7"/>
  <c r="B228" i="7"/>
  <c r="B204" i="7"/>
  <c r="C258" i="7"/>
  <c r="B270" i="7"/>
  <c r="C268" i="7"/>
  <c r="B262" i="7"/>
  <c r="C260" i="7"/>
  <c r="B254" i="7"/>
  <c r="C252" i="7"/>
  <c r="B246" i="7"/>
  <c r="C244" i="7"/>
  <c r="B238" i="7"/>
  <c r="C236" i="7"/>
  <c r="B230" i="7"/>
  <c r="C228" i="7"/>
  <c r="B222" i="7"/>
  <c r="C220" i="7"/>
  <c r="B214" i="7"/>
  <c r="C212" i="7"/>
  <c r="B206" i="7"/>
  <c r="C204" i="7"/>
  <c r="B198" i="7"/>
  <c r="C196" i="7"/>
  <c r="B190" i="7"/>
  <c r="C188" i="7"/>
  <c r="B182" i="7"/>
  <c r="C180" i="7"/>
  <c r="B174" i="7"/>
  <c r="C172" i="7"/>
  <c r="B166" i="7"/>
  <c r="C164" i="7"/>
  <c r="B158" i="7"/>
  <c r="C156" i="7"/>
  <c r="B150" i="7"/>
  <c r="C148" i="7"/>
  <c r="B142" i="7"/>
  <c r="C140" i="7"/>
  <c r="B134" i="7"/>
  <c r="C132" i="7"/>
  <c r="B126" i="7"/>
  <c r="C124" i="7"/>
  <c r="B118" i="7"/>
  <c r="C116" i="7"/>
  <c r="B110" i="7"/>
  <c r="C108" i="7"/>
  <c r="B102" i="7"/>
  <c r="C100" i="7"/>
  <c r="B94" i="7"/>
  <c r="C92" i="7"/>
  <c r="B86" i="7"/>
  <c r="C84" i="7"/>
  <c r="B78" i="7"/>
  <c r="C76" i="7"/>
  <c r="B70" i="7"/>
  <c r="C68" i="7"/>
  <c r="B62" i="7"/>
  <c r="C60" i="7"/>
  <c r="B54" i="7"/>
  <c r="C52" i="7"/>
  <c r="B46" i="7"/>
  <c r="C44" i="7"/>
  <c r="B38" i="7"/>
  <c r="C36" i="7"/>
  <c r="B30" i="7"/>
  <c r="C28" i="7"/>
  <c r="B22" i="7"/>
  <c r="C20" i="7"/>
  <c r="B14" i="7"/>
  <c r="C12" i="7"/>
  <c r="B89" i="7"/>
  <c r="C87" i="7"/>
  <c r="B81" i="7"/>
  <c r="C79" i="7"/>
  <c r="B73" i="7"/>
  <c r="C71" i="7"/>
  <c r="B65" i="7"/>
  <c r="C63" i="7"/>
  <c r="B57" i="7"/>
  <c r="C55" i="7"/>
  <c r="C15" i="7"/>
  <c r="C269" i="7"/>
  <c r="C261" i="7"/>
  <c r="B255" i="7"/>
  <c r="B247" i="7"/>
  <c r="C237" i="7"/>
  <c r="B231" i="7"/>
  <c r="C221" i="7"/>
  <c r="C213" i="7"/>
  <c r="B207" i="7"/>
  <c r="C197" i="7"/>
  <c r="B191" i="7"/>
  <c r="C181" i="7"/>
  <c r="B175" i="7"/>
  <c r="C165" i="7"/>
  <c r="B159" i="7"/>
  <c r="C149" i="7"/>
  <c r="C141" i="7"/>
  <c r="B135" i="7"/>
  <c r="B127" i="7"/>
  <c r="B266" i="7"/>
  <c r="C264" i="7"/>
  <c r="B258" i="7"/>
  <c r="C256" i="7"/>
  <c r="B250" i="7"/>
  <c r="C248" i="7"/>
  <c r="B242" i="7"/>
  <c r="C240" i="7"/>
  <c r="B234" i="7"/>
  <c r="C232" i="7"/>
  <c r="B226" i="7"/>
  <c r="C224" i="7"/>
  <c r="B218" i="7"/>
  <c r="C216" i="7"/>
  <c r="B210" i="7"/>
  <c r="C208" i="7"/>
  <c r="B202" i="7"/>
  <c r="C200" i="7"/>
  <c r="B194" i="7"/>
  <c r="C192" i="7"/>
  <c r="B186" i="7"/>
  <c r="C184" i="7"/>
  <c r="B178" i="7"/>
  <c r="C176" i="7"/>
  <c r="B170" i="7"/>
  <c r="C168" i="7"/>
  <c r="B162" i="7"/>
  <c r="C160" i="7"/>
  <c r="B154" i="7"/>
  <c r="C152" i="7"/>
  <c r="B146" i="7"/>
  <c r="C144" i="7"/>
  <c r="B138" i="7"/>
  <c r="C136" i="7"/>
  <c r="B130" i="7"/>
  <c r="C128" i="7"/>
  <c r="B122" i="7"/>
  <c r="C120" i="7"/>
  <c r="B114" i="7"/>
  <c r="C112" i="7"/>
  <c r="B106" i="7"/>
  <c r="C104" i="7"/>
  <c r="B98" i="7"/>
  <c r="C96" i="7"/>
  <c r="B90" i="7"/>
  <c r="C88" i="7"/>
  <c r="B82" i="7"/>
  <c r="C80" i="7"/>
  <c r="B74" i="7"/>
  <c r="C72" i="7"/>
  <c r="B66" i="7"/>
  <c r="C64" i="7"/>
  <c r="B58" i="7"/>
  <c r="C56" i="7"/>
  <c r="B50" i="7"/>
  <c r="C48" i="7"/>
  <c r="B42" i="7"/>
  <c r="C40" i="7"/>
  <c r="B34" i="7"/>
  <c r="C32" i="7"/>
  <c r="B26" i="7"/>
  <c r="C24" i="7"/>
  <c r="B18" i="7"/>
  <c r="C16" i="7"/>
  <c r="B10" i="7"/>
  <c r="C8" i="7"/>
  <c r="B263" i="7"/>
  <c r="C253" i="7"/>
  <c r="C245" i="7"/>
  <c r="B239" i="7"/>
  <c r="C229" i="7"/>
  <c r="B223" i="7"/>
  <c r="B215" i="7"/>
  <c r="C205" i="7"/>
  <c r="B199" i="7"/>
  <c r="C189" i="7"/>
  <c r="B183" i="7"/>
  <c r="C173" i="7"/>
  <c r="B167" i="7"/>
  <c r="C157" i="7"/>
  <c r="B151" i="7"/>
  <c r="B143" i="7"/>
  <c r="C133" i="7"/>
  <c r="C125" i="7"/>
  <c r="C267" i="7"/>
  <c r="C235" i="7"/>
  <c r="C227" i="7"/>
  <c r="C219" i="7"/>
  <c r="B213" i="7"/>
  <c r="C211" i="7"/>
  <c r="B181" i="7"/>
  <c r="C179" i="7"/>
  <c r="C155" i="7"/>
  <c r="C139" i="7"/>
  <c r="C131" i="7"/>
  <c r="C123" i="7"/>
  <c r="C11" i="7"/>
  <c r="C121" i="7"/>
  <c r="B115" i="7"/>
  <c r="C113" i="7"/>
  <c r="B107" i="7"/>
  <c r="C105" i="7"/>
  <c r="B99" i="7"/>
  <c r="C97" i="7"/>
  <c r="B91" i="7"/>
  <c r="C89" i="7"/>
  <c r="B83" i="7"/>
  <c r="C81" i="7"/>
  <c r="B75" i="7"/>
  <c r="C73" i="7"/>
  <c r="B67" i="7"/>
  <c r="C65" i="7"/>
  <c r="B59" i="7"/>
  <c r="C57" i="7"/>
  <c r="B51" i="7"/>
  <c r="C49" i="7"/>
  <c r="B43" i="7"/>
  <c r="C41" i="7"/>
  <c r="B35" i="7"/>
  <c r="C33" i="7"/>
  <c r="B27" i="7"/>
  <c r="C25" i="7"/>
  <c r="B19" i="7"/>
  <c r="C17" i="7"/>
  <c r="B11" i="7"/>
  <c r="C9" i="7"/>
  <c r="A3" i="3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<sst xmlns="http://schemas.openxmlformats.org/spreadsheetml/2006/main" count="33434" uniqueCount="348">
  <si>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</si>
  <si>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</si>
  <si>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</si>
  <si>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</si>
  <si>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</si>
  <si>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</si>
  <si>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</si>
  <si>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</si>
  <si>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</si>
  <si>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</si>
  <si>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</si>
  <si>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</si>
  <si>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</si>
  <si>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</si>
  <si>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</si>
  <si>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</si>
  <si>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</si>
  <si>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</si>
  <si>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</si>
  <si>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</si>
  <si>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</si>
  <si>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</si>
  <si>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</si>
  <si>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</si>
  <si>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</si>
  <si>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</si>
  <si>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</si>
  <si>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</si>
  <si>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</si>
  <si>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</si>
  <si>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</si>
  <si>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</si>
  <si>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</si>
  <si>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</si>
  <si>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</si>
  <si>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</si>
  <si>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</si>
  <si>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</si>
  <si>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</si>
  <si>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</si>
  <si>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</si>
  <si>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</si>
  <si>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</si>
  <si>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</si>
  <si>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</si>
  <si>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</si>
  <si>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</si>
  <si>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</si>
  <si>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</si>
  <si>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</si>
  <si>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</si>
  <si>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</si>
  <si>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</si>
  <si>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</si>
  <si>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</si>
  <si>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</si>
  <si>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</si>
  <si>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</si>
  <si>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</si>
  <si>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</si>
  <si>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</si>
  <si>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</si>
  <si>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</si>
  <si>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</si>
  <si>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</si>
  <si>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</si>
  <si>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</si>
  <si>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</si>
  <si>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</si>
  <si>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</si>
  <si>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</si>
  <si>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</si>
  <si>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</si>
  <si>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</si>
  <si>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</si>
  <si>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</si>
  <si>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</si>
  <si>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</si>
  <si>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</si>
  <si>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</si>
  <si>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</si>
  <si>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</si>
  <si>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</si>
  <si>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</si>
  <si>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</si>
  <si>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</si>
  <si>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</si>
  <si>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</si>
  <si>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</si>
  <si>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</si>
  <si>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</si>
  <si>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</si>
  <si>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</si>
  <si>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</si>
  <si>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</si>
  <si>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</si>
  <si>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</si>
  <si>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</si>
  <si>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</si>
  <si>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</si>
  <si>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</si>
  <si>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</si>
  <si>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</si>
  <si>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</si>
  <si>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</si>
  <si>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</si>
  <si>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</si>
  <si>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</si>
  <si>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</si>
  <si>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</si>
  <si>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</si>
  <si>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</si>
  <si>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</si>
  <si>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</si>
  <si>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</si>
  <si>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</si>
  <si>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</si>
  <si>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</si>
  <si>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</si>
  <si>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</si>
  <si>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</si>
  <si>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</si>
  <si>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</si>
  <si>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</si>
  <si>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</si>
  <si>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</si>
  <si>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</si>
  <si>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</si>
  <si>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</si>
  <si>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</si>
  <si>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</si>
  <si>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</si>
  <si>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</si>
  <si>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</si>
  <si>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</si>
  <si>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</si>
  <si>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</si>
  <si>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</si>
  <si>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</si>
  <si>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</si>
  <si>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</si>
  <si>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</si>
  <si>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</si>
  <si>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</si>
  <si>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</si>
  <si>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</si>
  <si>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</si>
  <si>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</si>
  <si>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</si>
  <si>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</si>
  <si>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</si>
  <si>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</si>
  <si>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</si>
  <si>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</si>
  <si>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</si>
  <si>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</si>
  <si>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</si>
  <si>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</si>
  <si>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</si>
  <si>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</si>
  <si>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</si>
  <si>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</si>
  <si>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</si>
  <si>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</si>
  <si>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</si>
  <si>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</si>
  <si>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</si>
  <si>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</si>
  <si>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</si>
  <si>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</si>
  <si>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</si>
  <si>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</si>
  <si>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</si>
  <si>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</si>
  <si>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</si>
  <si>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</si>
  <si>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</si>
  <si>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</si>
  <si>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</si>
  <si>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</si>
  <si>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</si>
  <si>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</si>
  <si>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</si>
  <si>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</si>
  <si>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</si>
  <si>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</si>
  <si>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</si>
  <si>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</si>
  <si>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</si>
  <si>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</si>
  <si>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</si>
  <si>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</si>
  <si>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</si>
  <si>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</si>
  <si>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</si>
  <si>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</si>
  <si>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</si>
  <si>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</si>
  <si>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</si>
  <si>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</si>
  <si>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</si>
  <si>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</si>
  <si>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</si>
  <si>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</si>
  <si>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</si>
  <si>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</si>
  <si>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</si>
  <si>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</si>
  <si>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</si>
  <si>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</si>
  <si>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</si>
  <si>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</si>
  <si>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</si>
  <si>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</si>
  <si>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</si>
  <si>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</si>
  <si>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</si>
  <si>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</si>
  <si>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</si>
  <si>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</si>
  <si>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</si>
  <si>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</si>
  <si>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</si>
  <si>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</si>
  <si>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</si>
  <si>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</si>
  <si>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</si>
  <si>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</si>
  <si>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</si>
  <si>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</si>
  <si>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</si>
  <si>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</si>
  <si>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</si>
  <si>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</si>
  <si>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</si>
  <si>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</si>
  <si>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</si>
  <si>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</si>
  <si>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</si>
  <si>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</si>
  <si>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</si>
  <si>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</si>
  <si>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</si>
  <si>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</si>
  <si>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</si>
  <si>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</si>
  <si>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</si>
  <si>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</si>
  <si>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</si>
  <si>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</si>
  <si>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</si>
  <si>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</si>
  <si>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</si>
  <si>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</si>
  <si>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</si>
  <si>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</si>
  <si>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</si>
  <si>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</si>
  <si>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</si>
  <si>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</si>
  <si>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</si>
  <si>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</si>
  <si>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</si>
  <si>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</si>
  <si>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</si>
  <si>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</si>
  <si>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</si>
  <si>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</si>
  <si>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</si>
  <si>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</si>
  <si>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</si>
  <si>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</si>
  <si>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</si>
  <si>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</si>
  <si>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</si>
  <si>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</si>
  <si>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</si>
  <si>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</si>
  <si>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</si>
  <si>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</si>
  <si>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</si>
  <si>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</si>
  <si>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</si>
  <si>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</si>
  <si>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</si>
  <si>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</si>
  <si>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</si>
  <si>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</si>
  <si>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</si>
  <si>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</si>
  <si>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</si>
  <si>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</si>
  <si>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</si>
  <si>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</si>
  <si>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</si>
  <si>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</si>
  <si>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</si>
  <si>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</si>
  <si>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</si>
  <si>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</si>
  <si>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</si>
  <si>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</si>
  <si>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</si>
  <si>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</si>
  <si>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</si>
  <si>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</si>
  <si>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</si>
  <si>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</si>
  <si>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</si>
  <si>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</si>
  <si>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</si>
  <si>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</si>
  <si>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</si>
  <si>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</si>
  <si>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</si>
  <si>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</si>
  <si>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</si>
  <si>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</si>
  <si>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</si>
  <si>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</si>
  <si>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</si>
  <si>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</si>
  <si>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</si>
  <si>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</si>
  <si>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</si>
  <si>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</si>
  <si>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</si>
  <si>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</si>
  <si>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</si>
  <si>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</si>
  <si>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</si>
  <si>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</si>
  <si>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https://www.mhlw.go.jp/stf/seisakunitsuite/bunya/0000121431_00291.html</t>
    <phoneticPr fontId="1"/>
  </si>
  <si>
    <t>（８月４日公表時点）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</si>
  <si>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</si>
  <si>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</si>
  <si>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これまでのワクチン総接種回数（さかのぼっての更新あり・職域と一般接種に重複あり）</t>
    <rPh sb="22" eb="24">
      <t>コウシン</t>
    </rPh>
    <rPh sb="27" eb="29">
      <t>ショクイキ</t>
    </rPh>
    <rPh sb="30" eb="32">
      <t>イッパン</t>
    </rPh>
    <rPh sb="32" eb="34">
      <t>セッシュ</t>
    </rPh>
    <rPh sb="35" eb="37">
      <t>チョウフク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</si>
  <si>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</si>
  <si>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</si>
  <si>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</si>
  <si>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r>
      <rPr>
        <b/>
        <sz val="6"/>
        <rFont val="Meiryo UI"/>
        <family val="3"/>
      </rPr>
      <t>陽性者数</t>
    </r>
  </si>
  <si>
    <r>
      <rPr>
        <b/>
        <sz val="6"/>
        <rFont val="Meiryo UI"/>
        <family val="3"/>
      </rPr>
      <t>PCR検査実施人数※1</t>
    </r>
  </si>
  <si>
    <r>
      <rPr>
        <b/>
        <sz val="6"/>
        <rFont val="Meiryo UI"/>
        <family val="3"/>
      </rPr>
      <t>入院治療等を</t>
    </r>
  </si>
  <si>
    <r>
      <rPr>
        <b/>
        <sz val="6"/>
        <rFont val="Meiryo UI"/>
        <family val="3"/>
      </rPr>
      <t xml:space="preserve">退院又は療養解除となった者の数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</si>
  <si>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死亡（累積）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</si>
  <si>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要する者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</si>
  <si>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>うち重症※6</t>
    </r>
  </si>
  <si>
    <r>
      <rPr>
        <sz val="6"/>
        <rFont val="Meiryo UI"/>
        <family val="3"/>
      </rPr>
      <t>-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</si>
</sst>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6"/>
      <name val="Meiryo UI"/>
      <family val="3"/>
      <charset val="128"/>
    </font>
    <font>
      <b/>
      <sz val="6"/>
      <name val="Meiryo UI"/>
      <family val="3"/>
    </font>
    <font>
      <sz val="6"/>
      <color rgb="FF000000"/>
      <name val="Meiryo UI"/>
      <family val="2"/>
    </font>
    <font>
      <sz val="6"/>
      <name val="Meiryo UI"/>
      <family val="3"/>
      <charset val="128"/>
    </font>
    <font>
      <sz val="6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51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0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2" fillId="0" borderId="2" xfId="0" applyFont="1" applyBorder="1" applyAlignment="1">
      <alignment horizontal="center" vertical="center"/>
    </xf>
    <xf numFmtId="180" fontId="23" fillId="6" borderId="1" xfId="0" applyNumberFormat="1" applyFont="1" applyFill="1" applyBorder="1" applyAlignment="1">
      <alignment horizontal="center" vertical="top" wrapText="1"/>
    </xf>
    <xf numFmtId="180" fontId="24" fillId="0" borderId="1" xfId="0" applyNumberFormat="1" applyFont="1" applyBorder="1" applyAlignment="1">
      <alignment horizontal="center" vertical="top" shrinkToFit="1"/>
    </xf>
    <xf numFmtId="180" fontId="22" fillId="0" borderId="0" xfId="0" applyNumberFormat="1" applyFont="1" applyAlignment="1">
      <alignment horizontal="center" vertical="center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14" fontId="25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176" fontId="19" fillId="0" borderId="0" xfId="0" applyNumberFormat="1" applyFont="1" applyBorder="1" applyAlignment="1">
      <alignment horizontal="center" vertical="top" shrinkToFit="1"/>
    </xf>
    <xf numFmtId="0" fontId="5" fillId="0" borderId="0" xfId="0" applyFont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0" fillId="0" borderId="14" xfId="0" applyBorder="1" applyAlignment="1">
      <alignment horizontal="center" vertical="center"/>
    </xf>
    <xf numFmtId="180" fontId="22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14" fontId="6" fillId="0" borderId="15" xfId="0" applyNumberFormat="1" applyFont="1" applyBorder="1" applyAlignment="1">
      <alignment horizontal="center" vertical="center" wrapText="1"/>
    </xf>
    <xf numFmtId="14" fontId="6" fillId="0" borderId="16" xfId="0" applyNumberFormat="1" applyFont="1" applyBorder="1" applyAlignment="1">
      <alignment horizontal="center" vertical="center" wrapText="1"/>
    </xf>
    <xf numFmtId="14" fontId="6" fillId="0" borderId="17" xfId="0" applyNumberFormat="1" applyFont="1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  <xf numFmtId="0" fontId="26" fillId="0" borderId="6" xfId="0" applyFont="1" applyBorder="1" applyAlignment="1">
      <alignment horizontal="left" vertical="center" wrapText="1" indent="1"/>
    </xf>
    <xf numFmtId="0" fontId="26" fillId="0" borderId="6" xfId="0" applyFont="1" applyBorder="1" applyAlignment="1">
      <alignment horizontal="left" vertical="top" wrapText="1"/>
    </xf>
    <xf numFmtId="0" fontId="26" fillId="0" borderId="13" xfId="0" applyFont="1" applyBorder="1" applyAlignment="1">
      <alignment horizontal="left" vertical="top" wrapText="1"/>
    </xf>
    <xf numFmtId="0" fontId="26" fillId="0" borderId="8" xfId="0" applyFont="1" applyBorder="1" applyAlignment="1">
      <alignment horizontal="left" vertical="top" wrapText="1"/>
    </xf>
    <xf numFmtId="0" fontId="26" fillId="0" borderId="7" xfId="0" applyFont="1" applyBorder="1" applyAlignment="1">
      <alignment horizontal="left" vertical="center" wrapText="1" indent="1"/>
    </xf>
    <xf numFmtId="0" fontId="26" fillId="0" borderId="7" xfId="0" applyFont="1" applyBorder="1" applyAlignment="1">
      <alignment horizontal="left" vertical="top" wrapText="1"/>
    </xf>
    <xf numFmtId="0" fontId="0" fillId="0" borderId="7" xfId="0" applyBorder="1" applyAlignment="1">
      <alignment horizontal="left" vertical="top" wrapText="1" indent="1"/>
    </xf>
    <xf numFmtId="0" fontId="26" fillId="0" borderId="1" xfId="0" applyFont="1" applyBorder="1" applyAlignment="1">
      <alignment horizontal="right" vertical="top" wrapText="1"/>
    </xf>
    <xf numFmtId="3" fontId="28" fillId="0" borderId="1" xfId="0" applyNumberFormat="1" applyFont="1" applyBorder="1" applyAlignment="1">
      <alignment horizontal="right" vertical="top" shrinkToFit="1"/>
    </xf>
    <xf numFmtId="1" fontId="28" fillId="0" borderId="1" xfId="0" applyNumberFormat="1" applyFont="1" applyBorder="1" applyAlignment="1">
      <alignment horizontal="right" vertical="top" shrinkToFit="1"/>
    </xf>
    <xf numFmtId="0" fontId="29" fillId="0" borderId="1" xfId="0" applyFont="1" applyBorder="1" applyAlignment="1">
      <alignment horizontal="right" vertical="top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501650</xdr:colOff>
          <xdr:row>2</xdr:row>
          <xdr:rowOff>25400</xdr:rowOff>
        </xdr:from>
        <xdr:to>
          <xdr:col>2</xdr:col>
          <xdr:colOff>139700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91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613"/>
  <sheetViews>
    <sheetView workbookViewId="0">
      <pane ySplit="1" topLeftCell="A1601" activePane="bottomLeft" state="frozen"/>
      <selection activeCell="A23831" sqref="A23831:H23877"/>
      <selection pane="bottomLeft" activeCell="A23831" sqref="A23831:H23877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98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99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99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99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99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99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99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99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99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99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99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99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99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99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99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99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99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99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99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99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99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99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99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99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99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99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99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99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99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99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99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99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99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99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99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99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99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99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99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99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99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99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99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99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99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99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99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99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99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99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99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99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99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99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99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99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99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99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99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99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99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99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99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99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99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99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99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99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99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99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99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99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99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99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99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99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99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99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99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99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99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99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99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99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99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99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99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99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99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99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99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99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99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99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99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99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99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99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99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99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99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99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99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99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99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99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99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99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99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99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99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99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99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99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99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99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99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99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99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99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99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99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99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99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99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99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99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99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99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99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99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99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99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99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99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99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99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99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99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99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99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99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99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99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99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99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99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99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99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99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99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99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99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99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99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99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99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99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99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99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99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99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99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99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99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99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99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99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99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99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99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99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99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99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99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99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99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99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99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99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99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99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99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99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99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99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99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99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99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99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99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99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99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99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99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99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99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99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99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99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99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99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99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99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99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99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99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99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99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99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99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99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99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99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99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99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99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99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99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99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99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99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99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99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99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99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99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99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99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99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99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99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99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99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99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99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99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99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99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99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99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99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99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99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99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99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99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99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99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99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99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99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99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99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99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99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99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99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99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99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99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99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99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99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99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99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99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99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99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99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99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99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99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99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99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99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99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99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99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99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99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99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99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99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99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99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99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99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99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99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99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99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99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99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99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99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99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99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99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99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99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99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99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99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99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99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99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99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99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99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99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99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99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99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99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99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99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99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99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99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99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99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99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99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99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99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99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99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99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99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99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99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99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99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99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99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99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99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99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99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99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99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99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99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99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99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99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99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99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99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99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99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99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99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99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99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99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99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99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99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99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99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99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99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99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99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99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99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99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99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99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99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99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99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99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99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99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99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99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99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99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99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99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99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99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99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99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99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99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99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99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99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99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99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99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99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99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99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99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99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99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99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99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99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99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99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99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99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99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99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99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99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99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99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99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99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99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99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99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99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99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99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99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99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99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99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99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99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99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99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99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99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99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99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99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99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99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99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99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99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99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99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99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99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99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99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99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99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99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99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99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99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99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99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99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99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99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99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99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99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99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99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99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99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99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99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99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99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99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99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99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99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99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99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99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99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99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99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99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99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99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99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99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99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99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99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99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99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99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99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99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99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99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99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99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99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99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99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99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99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99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99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99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99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99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99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99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99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99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99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99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99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99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99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99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99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99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99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99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99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99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99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99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99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99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99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99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99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99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99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99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99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99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99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99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99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99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99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99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99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99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99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99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99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99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99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99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99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99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99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99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99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99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99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99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99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99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99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99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99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99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99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99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99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99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99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99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99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99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99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99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99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99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99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99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99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99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99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99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99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99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99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99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99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99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99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99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99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99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99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99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99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99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99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99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99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99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99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99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99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99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99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99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99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99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99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99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99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99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99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99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99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99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99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99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99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99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99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99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99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99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99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99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99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99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99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99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99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99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99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99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99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99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99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99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99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99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99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99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99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99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99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99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99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99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99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99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99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99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99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99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99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99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99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99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99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99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99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99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99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99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99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99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99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99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99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99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99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99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99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99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99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99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99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99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99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99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99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99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99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99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99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99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99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99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99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99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99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99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99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99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99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99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99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99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99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99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99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99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99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99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99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99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99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99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99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99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99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99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99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99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99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99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99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99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99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99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99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99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99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99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99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99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99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99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99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99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99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99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99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99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99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99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99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99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99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99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99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99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99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99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99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99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99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99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99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99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99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99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99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99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99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99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99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99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99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99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99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99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99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99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99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99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99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99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99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99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99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99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99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99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99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99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99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99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99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99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99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99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99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99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99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99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99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99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99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99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99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99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99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99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99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99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99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99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99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99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99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99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99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99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99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99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99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99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99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99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99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99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99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99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99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99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99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99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99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99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99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99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99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99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99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99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99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99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99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99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99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99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99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99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99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99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99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99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99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99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99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99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99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99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99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99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99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99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99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99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99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99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99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99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99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99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99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99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99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99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99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99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99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99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99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99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99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99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99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99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99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99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99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99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99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99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99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99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99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99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99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99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99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99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99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99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99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99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99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99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99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99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99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99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99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99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99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99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99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99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99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99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99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99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99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99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99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99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99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99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99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99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99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99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99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99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99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99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99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99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99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99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99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99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99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99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99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99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99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99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99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99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99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99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99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99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99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99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99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99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99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31605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18153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14679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25916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41420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8670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8874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100880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153585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192233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192930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209781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41034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25682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288089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259327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289855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21575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301368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43736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25193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7451</v>
      </c>
      <c r="P1320" s="27">
        <v>835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8436</v>
      </c>
      <c r="P1323" s="27">
        <v>759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9757</v>
      </c>
      <c r="P1326" s="27">
        <v>931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315456</v>
      </c>
      <c r="P1329" s="27">
        <v>70827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143949</v>
      </c>
      <c r="P1332" s="27">
        <v>52621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61669</v>
      </c>
      <c r="P1335" s="27">
        <v>7159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74062</v>
      </c>
      <c r="P1338" s="27">
        <v>7940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258718</v>
      </c>
      <c r="P1341" s="27">
        <v>95010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217942</v>
      </c>
      <c r="P1344" s="27">
        <v>119825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241146</v>
      </c>
      <c r="P1347" s="27">
        <v>148040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248363</v>
      </c>
      <c r="P1350" s="27">
        <v>174803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233421</v>
      </c>
      <c r="P1353" s="27">
        <v>188354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137036</v>
      </c>
      <c r="P1356" s="27">
        <v>34061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186272</v>
      </c>
      <c r="P1359" s="27">
        <v>21712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341414</v>
      </c>
      <c r="P1362" s="27">
        <v>266111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342961</v>
      </c>
      <c r="P1365" s="27">
        <v>220868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391087</v>
      </c>
      <c r="P1368" s="27">
        <v>248295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397981</v>
      </c>
      <c r="P1371" s="27">
        <v>135194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374741</v>
      </c>
      <c r="P1374" s="27">
        <v>206076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282190</v>
      </c>
      <c r="P1377" s="27">
        <v>43941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324480</v>
      </c>
      <c r="P1380" s="27">
        <v>24575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578136</v>
      </c>
      <c r="P1383" s="27">
        <v>203964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597245</v>
      </c>
      <c r="P1386" s="27">
        <v>62802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659536</v>
      </c>
      <c r="P1389" s="27">
        <v>61370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630374</v>
      </c>
      <c r="P1392" s="27">
        <v>104516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609371</v>
      </c>
      <c r="P1395" s="27">
        <v>120354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469760</v>
      </c>
      <c r="P1398" s="27">
        <v>58661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459849</v>
      </c>
      <c r="P1401" s="27">
        <v>64907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659511</v>
      </c>
      <c r="P1404" s="27">
        <v>234190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701314</v>
      </c>
      <c r="P1407" s="27">
        <v>201829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726421</v>
      </c>
      <c r="P1410" s="27">
        <v>224155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718267</v>
      </c>
      <c r="P1413" s="27">
        <v>217860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704969</v>
      </c>
      <c r="P1416" s="27">
        <v>210318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609905</v>
      </c>
      <c r="P1419" s="27">
        <v>124581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557863</v>
      </c>
      <c r="P1422" s="27">
        <v>178100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759340</v>
      </c>
      <c r="P1425" s="27">
        <v>316072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780133</v>
      </c>
      <c r="P1428" s="27">
        <v>312769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759698</v>
      </c>
      <c r="P1431" s="27">
        <v>374155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730662</v>
      </c>
      <c r="P1434" s="27">
        <v>373142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738202</v>
      </c>
      <c r="P1437" s="27">
        <v>348200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647557</v>
      </c>
      <c r="P1440" s="27">
        <v>269541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590500</v>
      </c>
      <c r="P1443" s="27">
        <v>314118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679007</v>
      </c>
      <c r="P1446" s="27">
        <v>528343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676956</v>
      </c>
      <c r="P1449" s="27">
        <v>539764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661812</v>
      </c>
      <c r="P1452" s="27">
        <v>592947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677099</v>
      </c>
      <c r="P1455" s="27">
        <v>585443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653589</v>
      </c>
      <c r="P1458" s="27">
        <v>557737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643162</v>
      </c>
      <c r="P1461" s="27">
        <v>434162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641800</v>
      </c>
      <c r="P1464" s="27">
        <v>434451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711905</v>
      </c>
      <c r="P1467" s="27">
        <v>618073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705447</v>
      </c>
      <c r="P1470" s="27">
        <v>643118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711558</v>
      </c>
      <c r="P1473" s="27">
        <v>674457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688909</v>
      </c>
      <c r="P1476" s="27">
        <v>681153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678991</v>
      </c>
      <c r="P1479" s="27">
        <v>684459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679062</v>
      </c>
      <c r="P1482" s="27">
        <v>580750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714366</v>
      </c>
      <c r="P1485" s="27">
        <v>536005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682395</v>
      </c>
      <c r="P1488" s="27">
        <v>708646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682670</v>
      </c>
      <c r="P1491" s="27">
        <v>741055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700380</v>
      </c>
      <c r="P1494" s="27">
        <v>728533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502492</v>
      </c>
      <c r="P1497" s="27">
        <v>698707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435679</v>
      </c>
      <c r="P1500" s="27">
        <v>707008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732107</v>
      </c>
      <c r="P1503" s="27">
        <v>609714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723689</v>
      </c>
      <c r="P1506" s="27">
        <v>549901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790543</v>
      </c>
      <c r="P1509" s="27">
        <v>658324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811736</v>
      </c>
      <c r="P1512" s="27">
        <v>669416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830684</v>
      </c>
      <c r="P1515" s="27">
        <v>641528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815309</v>
      </c>
      <c r="P1518" s="27">
        <v>641898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805373</v>
      </c>
      <c r="P1521" s="27">
        <v>639215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833591</v>
      </c>
      <c r="P1524" s="27">
        <v>626230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630531</v>
      </c>
      <c r="P1527" s="27">
        <v>638810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689612</v>
      </c>
      <c r="P1530" s="27">
        <v>681202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702582</v>
      </c>
      <c r="P1533" s="27">
        <v>664981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688736</v>
      </c>
      <c r="P1536" s="27">
        <v>671429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676251</v>
      </c>
      <c r="P1539" s="27">
        <v>646801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698771</v>
      </c>
      <c r="P1542" s="27">
        <v>631667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685431</v>
      </c>
      <c r="P1545" s="27">
        <v>648098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524383</v>
      </c>
      <c r="P1548" s="27">
        <v>672713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388603</v>
      </c>
      <c r="P1551" s="27">
        <v>643532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630475</v>
      </c>
      <c r="P1554" s="27">
        <v>656250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7">
        <v>565388</v>
      </c>
      <c r="P1557" s="27">
        <v>698039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7">
        <v>0</v>
      </c>
      <c r="P1558" s="27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7">
        <v>0</v>
      </c>
      <c r="P1559" s="27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7">
        <v>246862</v>
      </c>
      <c r="P1560" s="27">
        <v>303386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7">
        <v>0</v>
      </c>
      <c r="P1561" s="27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7">
        <v>0</v>
      </c>
      <c r="P1562" s="27">
        <v>0</v>
      </c>
    </row>
    <row r="1563" spans="1:16" x14ac:dyDescent="0.55000000000000004">
      <c r="A1563" s="33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7">
        <v>182542</v>
      </c>
      <c r="P1563" s="27">
        <v>229033</v>
      </c>
    </row>
    <row r="1564" spans="1:16" x14ac:dyDescent="0.55000000000000004">
      <c r="A1564" s="33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7">
        <v>0</v>
      </c>
      <c r="P1564" s="27">
        <v>0</v>
      </c>
    </row>
    <row r="1565" spans="1:16" x14ac:dyDescent="0.55000000000000004">
      <c r="A1565" s="33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7">
        <v>0</v>
      </c>
      <c r="P1565" s="27">
        <v>0</v>
      </c>
    </row>
    <row r="1566" spans="1:16" x14ac:dyDescent="0.55000000000000004">
      <c r="A1566" s="33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7">
        <v>369531</v>
      </c>
      <c r="P1566" s="27">
        <v>750072</v>
      </c>
    </row>
    <row r="1567" spans="1:16" x14ac:dyDescent="0.55000000000000004">
      <c r="A1567" s="33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7">
        <v>0</v>
      </c>
      <c r="P1567" s="27">
        <v>0</v>
      </c>
    </row>
    <row r="1568" spans="1:16" x14ac:dyDescent="0.55000000000000004">
      <c r="A1568" s="33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7">
        <v>0</v>
      </c>
      <c r="P1568" s="27">
        <v>0</v>
      </c>
    </row>
    <row r="1569" spans="1:16" x14ac:dyDescent="0.55000000000000004">
      <c r="A1569" s="33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7">
        <v>344191</v>
      </c>
      <c r="P1569" s="27">
        <v>699993</v>
      </c>
    </row>
    <row r="1570" spans="1:16" x14ac:dyDescent="0.55000000000000004">
      <c r="A1570" s="33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7">
        <v>0</v>
      </c>
      <c r="P1570" s="27">
        <v>0</v>
      </c>
    </row>
    <row r="1571" spans="1:16" x14ac:dyDescent="0.55000000000000004">
      <c r="A1571" s="33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7">
        <v>0</v>
      </c>
      <c r="P1571" s="27">
        <v>0</v>
      </c>
    </row>
    <row r="1572" spans="1:16" x14ac:dyDescent="0.55000000000000004">
      <c r="A1572" s="33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7">
        <v>440847</v>
      </c>
      <c r="P1572" s="27">
        <v>776283</v>
      </c>
    </row>
    <row r="1573" spans="1:16" x14ac:dyDescent="0.55000000000000004">
      <c r="A1573" s="33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7">
        <v>0</v>
      </c>
      <c r="P1573" s="27">
        <v>0</v>
      </c>
    </row>
    <row r="1574" spans="1:16" x14ac:dyDescent="0.55000000000000004">
      <c r="A1574" s="33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7">
        <v>0</v>
      </c>
      <c r="P1574" s="27">
        <v>0</v>
      </c>
    </row>
    <row r="1575" spans="1:16" x14ac:dyDescent="0.55000000000000004">
      <c r="A1575" s="33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7">
        <v>482450</v>
      </c>
      <c r="P1575" s="27">
        <v>768607</v>
      </c>
    </row>
    <row r="1576" spans="1:16" x14ac:dyDescent="0.55000000000000004">
      <c r="A1576" s="33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7">
        <v>0</v>
      </c>
      <c r="P1576" s="27">
        <v>0</v>
      </c>
    </row>
    <row r="1577" spans="1:16" x14ac:dyDescent="0.55000000000000004">
      <c r="A1577" s="33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7">
        <v>0</v>
      </c>
      <c r="P1577" s="27">
        <v>0</v>
      </c>
    </row>
    <row r="1578" spans="1:16" x14ac:dyDescent="0.55000000000000004">
      <c r="A1578" s="33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7">
        <v>476721</v>
      </c>
      <c r="P1578" s="27">
        <v>778392</v>
      </c>
    </row>
    <row r="1579" spans="1:16" x14ac:dyDescent="0.55000000000000004">
      <c r="A1579" s="33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7">
        <v>0</v>
      </c>
      <c r="P1579" s="27">
        <v>0</v>
      </c>
    </row>
    <row r="1580" spans="1:16" x14ac:dyDescent="0.55000000000000004">
      <c r="A1580" s="33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7">
        <v>0</v>
      </c>
      <c r="P1580" s="27">
        <v>0</v>
      </c>
    </row>
    <row r="1581" spans="1:16" x14ac:dyDescent="0.55000000000000004">
      <c r="A1581" s="33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7">
        <v>473610</v>
      </c>
      <c r="P1581" s="27">
        <v>752455</v>
      </c>
    </row>
    <row r="1582" spans="1:16" x14ac:dyDescent="0.55000000000000004">
      <c r="A1582" s="33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7">
        <v>0</v>
      </c>
      <c r="P1582" s="27">
        <v>0</v>
      </c>
    </row>
    <row r="1583" spans="1:16" x14ac:dyDescent="0.55000000000000004">
      <c r="A1583" s="33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7">
        <v>0</v>
      </c>
      <c r="P1583" s="27">
        <v>0</v>
      </c>
    </row>
    <row r="1584" spans="1:16" x14ac:dyDescent="0.55000000000000004">
      <c r="A1584" s="33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7">
        <v>488782</v>
      </c>
      <c r="P1584" s="27">
        <v>744008</v>
      </c>
    </row>
    <row r="1585" spans="1:16" x14ac:dyDescent="0.55000000000000004">
      <c r="A1585" s="33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7">
        <v>0</v>
      </c>
      <c r="P1585" s="27">
        <v>0</v>
      </c>
    </row>
    <row r="1586" spans="1:16" x14ac:dyDescent="0.55000000000000004">
      <c r="A1586" s="33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7">
        <v>0</v>
      </c>
      <c r="P1586" s="27">
        <v>0</v>
      </c>
    </row>
    <row r="1587" spans="1:16" x14ac:dyDescent="0.55000000000000004">
      <c r="A1587" s="33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7">
        <v>525475</v>
      </c>
      <c r="P1587" s="27">
        <v>768807</v>
      </c>
    </row>
    <row r="1588" spans="1:16" x14ac:dyDescent="0.55000000000000004">
      <c r="A1588" s="33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7">
        <v>0</v>
      </c>
      <c r="P1588" s="27">
        <v>0</v>
      </c>
    </row>
    <row r="1589" spans="1:16" x14ac:dyDescent="0.55000000000000004">
      <c r="A1589" s="33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7">
        <v>0</v>
      </c>
      <c r="P1589" s="27">
        <v>0</v>
      </c>
    </row>
    <row r="1590" spans="1:16" x14ac:dyDescent="0.55000000000000004">
      <c r="A1590" s="33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7">
        <v>6724996</v>
      </c>
      <c r="P1590" s="27">
        <v>1982098</v>
      </c>
    </row>
    <row r="1591" spans="1:16" x14ac:dyDescent="0.55000000000000004">
      <c r="A1591" s="33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7">
        <v>0</v>
      </c>
      <c r="P1591" s="27">
        <v>0</v>
      </c>
    </row>
    <row r="1592" spans="1:16" x14ac:dyDescent="0.55000000000000004">
      <c r="A1592" s="33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7">
        <v>0</v>
      </c>
      <c r="P1592" s="27">
        <v>0</v>
      </c>
    </row>
    <row r="1593" spans="1:16" x14ac:dyDescent="0.55000000000000004">
      <c r="A1593" s="33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7">
        <v>409153</v>
      </c>
      <c r="P1593" s="27">
        <v>494278</v>
      </c>
    </row>
    <row r="1594" spans="1:16" x14ac:dyDescent="0.55000000000000004">
      <c r="A1594" s="33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7">
        <v>0</v>
      </c>
      <c r="P1594" s="27">
        <v>0</v>
      </c>
    </row>
    <row r="1595" spans="1:16" x14ac:dyDescent="0.55000000000000004">
      <c r="A1595" s="33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7">
        <v>0</v>
      </c>
      <c r="P1595" s="27">
        <v>0</v>
      </c>
    </row>
    <row r="1596" spans="1:16" x14ac:dyDescent="0.55000000000000004">
      <c r="A1596" s="33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7">
        <v>401510</v>
      </c>
      <c r="P1596" s="27">
        <v>490534</v>
      </c>
    </row>
    <row r="1597" spans="1:16" x14ac:dyDescent="0.55000000000000004">
      <c r="A1597" s="33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7">
        <v>0</v>
      </c>
      <c r="P1597" s="27">
        <v>0</v>
      </c>
    </row>
    <row r="1598" spans="1:16" x14ac:dyDescent="0.55000000000000004">
      <c r="A1598" s="33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7">
        <v>0</v>
      </c>
      <c r="P1598" s="27">
        <v>0</v>
      </c>
    </row>
    <row r="1599" spans="1:16" x14ac:dyDescent="0.55000000000000004">
      <c r="A1599" s="33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7">
        <v>370505</v>
      </c>
      <c r="P1599" s="27">
        <v>449146</v>
      </c>
    </row>
    <row r="1600" spans="1:16" x14ac:dyDescent="0.55000000000000004">
      <c r="A1600" s="33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7">
        <v>0</v>
      </c>
      <c r="P1600" s="27">
        <v>0</v>
      </c>
    </row>
    <row r="1601" spans="1:16" x14ac:dyDescent="0.55000000000000004">
      <c r="A1601" s="33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7">
        <v>0</v>
      </c>
      <c r="P1601" s="27">
        <v>0</v>
      </c>
    </row>
    <row r="1602" spans="1:16" x14ac:dyDescent="0.55000000000000004">
      <c r="A1602" s="33">
        <v>44413</v>
      </c>
      <c r="B1602" t="s">
        <v>153</v>
      </c>
      <c r="C1602">
        <v>966907</v>
      </c>
      <c r="D1602">
        <v>17908437</v>
      </c>
      <c r="F1602" t="s">
        <v>277</v>
      </c>
      <c r="G1602" t="s">
        <v>277</v>
      </c>
      <c r="H1602">
        <v>93685</v>
      </c>
      <c r="I1602" t="s">
        <v>277</v>
      </c>
      <c r="J1602">
        <v>823</v>
      </c>
      <c r="K1602" t="s">
        <v>277</v>
      </c>
      <c r="L1602" t="s">
        <v>277</v>
      </c>
      <c r="M1602">
        <v>855088</v>
      </c>
      <c r="N1602">
        <v>15221</v>
      </c>
      <c r="O1602" s="27">
        <v>275301</v>
      </c>
      <c r="P1602" s="27">
        <v>340657</v>
      </c>
    </row>
    <row r="1603" spans="1:16" x14ac:dyDescent="0.55000000000000004">
      <c r="A1603" s="33">
        <v>44413</v>
      </c>
      <c r="B1603" t="s">
        <v>154</v>
      </c>
      <c r="C1603">
        <v>3538</v>
      </c>
      <c r="D1603">
        <v>903226</v>
      </c>
      <c r="E1603" t="s">
        <v>277</v>
      </c>
      <c r="F1603" t="s">
        <v>277</v>
      </c>
      <c r="G1603" t="s">
        <v>277</v>
      </c>
      <c r="H1603">
        <v>173</v>
      </c>
      <c r="I1603" t="s">
        <v>277</v>
      </c>
      <c r="J1603">
        <v>0</v>
      </c>
      <c r="K1603" t="s">
        <v>277</v>
      </c>
      <c r="L1603" t="s">
        <v>277</v>
      </c>
      <c r="M1603">
        <v>3358</v>
      </c>
      <c r="N1603">
        <v>7</v>
      </c>
      <c r="O1603" s="27">
        <v>0</v>
      </c>
      <c r="P1603" s="27">
        <v>0</v>
      </c>
    </row>
    <row r="1604" spans="1:16" x14ac:dyDescent="0.55000000000000004">
      <c r="A1604" s="33">
        <v>44413</v>
      </c>
      <c r="B1604" t="s">
        <v>155</v>
      </c>
      <c r="C1604">
        <v>15</v>
      </c>
      <c r="D1604">
        <v>829</v>
      </c>
      <c r="E1604" t="s">
        <v>277</v>
      </c>
      <c r="F1604" t="s">
        <v>277</v>
      </c>
      <c r="G1604" t="s">
        <v>277</v>
      </c>
      <c r="H1604">
        <v>0</v>
      </c>
      <c r="I1604" t="s">
        <v>277</v>
      </c>
      <c r="J1604">
        <v>0</v>
      </c>
      <c r="K1604" t="s">
        <v>277</v>
      </c>
      <c r="L1604" t="s">
        <v>277</v>
      </c>
      <c r="M1604">
        <v>15</v>
      </c>
      <c r="N1604">
        <v>0</v>
      </c>
      <c r="O1604" s="27">
        <v>0</v>
      </c>
      <c r="P1604" s="27">
        <v>0</v>
      </c>
    </row>
    <row r="1605" spans="1:16" x14ac:dyDescent="0.55000000000000004">
      <c r="A1605" s="33">
        <v>44414</v>
      </c>
      <c r="B1605" t="s">
        <v>153</v>
      </c>
      <c r="C1605">
        <v>982124</v>
      </c>
      <c r="D1605">
        <v>18023281</v>
      </c>
      <c r="F1605" t="s">
        <v>277</v>
      </c>
      <c r="G1605" t="s">
        <v>277</v>
      </c>
      <c r="H1605">
        <v>102551</v>
      </c>
      <c r="I1605" t="s">
        <v>277</v>
      </c>
      <c r="J1605">
        <v>1020</v>
      </c>
      <c r="K1605" t="s">
        <v>277</v>
      </c>
      <c r="L1605" t="s">
        <v>277</v>
      </c>
      <c r="M1605">
        <v>861398</v>
      </c>
      <c r="N1605">
        <v>15233</v>
      </c>
      <c r="O1605">
        <v>0</v>
      </c>
      <c r="P1605">
        <v>0</v>
      </c>
    </row>
    <row r="1606" spans="1:16" x14ac:dyDescent="0.55000000000000004">
      <c r="A1606" s="33">
        <v>44414</v>
      </c>
      <c r="B1606" t="s">
        <v>154</v>
      </c>
      <c r="C1606">
        <v>3551</v>
      </c>
      <c r="D1606">
        <v>906098</v>
      </c>
      <c r="E1606" t="s">
        <v>277</v>
      </c>
      <c r="F1606" t="s">
        <v>277</v>
      </c>
      <c r="G1606" t="s">
        <v>277</v>
      </c>
      <c r="H1606">
        <v>182</v>
      </c>
      <c r="I1606" t="s">
        <v>277</v>
      </c>
      <c r="J1606">
        <v>0</v>
      </c>
      <c r="K1606" t="s">
        <v>277</v>
      </c>
      <c r="L1606" t="s">
        <v>277</v>
      </c>
      <c r="M1606">
        <v>3362</v>
      </c>
      <c r="N1606">
        <v>7</v>
      </c>
      <c r="O1606">
        <v>0</v>
      </c>
      <c r="P1606">
        <v>0</v>
      </c>
    </row>
    <row r="1607" spans="1:16" x14ac:dyDescent="0.55000000000000004">
      <c r="A1607" s="33">
        <v>44414</v>
      </c>
      <c r="B1607" t="s">
        <v>155</v>
      </c>
      <c r="C1607">
        <v>15</v>
      </c>
      <c r="D1607">
        <v>829</v>
      </c>
      <c r="E1607" t="s">
        <v>277</v>
      </c>
      <c r="F1607" t="s">
        <v>277</v>
      </c>
      <c r="G1607" t="s">
        <v>277</v>
      </c>
      <c r="H1607">
        <v>0</v>
      </c>
      <c r="I1607" t="s">
        <v>277</v>
      </c>
      <c r="J1607">
        <v>0</v>
      </c>
      <c r="K1607" t="s">
        <v>277</v>
      </c>
      <c r="L1607" t="s">
        <v>277</v>
      </c>
      <c r="M1607">
        <v>15</v>
      </c>
      <c r="N1607">
        <v>0</v>
      </c>
      <c r="O1607">
        <v>0</v>
      </c>
      <c r="P1607">
        <v>0</v>
      </c>
    </row>
    <row r="1608" spans="1:16" x14ac:dyDescent="0.55000000000000004">
      <c r="A1608" s="33">
        <v>44415</v>
      </c>
      <c r="B1608" t="s">
        <v>153</v>
      </c>
      <c r="C1608">
        <v>997700</v>
      </c>
      <c r="D1608">
        <v>18135934</v>
      </c>
      <c r="F1608" t="s">
        <v>277</v>
      </c>
      <c r="G1608" t="s">
        <v>277</v>
      </c>
      <c r="H1608">
        <v>109705</v>
      </c>
      <c r="I1608" t="s">
        <v>277</v>
      </c>
      <c r="J1608">
        <v>1068</v>
      </c>
      <c r="K1608" t="s">
        <v>277</v>
      </c>
      <c r="L1608" t="s">
        <v>277</v>
      </c>
      <c r="M1608">
        <v>870117</v>
      </c>
      <c r="N1608">
        <v>15248</v>
      </c>
      <c r="O1608">
        <v>0</v>
      </c>
      <c r="P1608">
        <v>0</v>
      </c>
    </row>
    <row r="1609" spans="1:16" x14ac:dyDescent="0.55000000000000004">
      <c r="A1609" s="33">
        <v>44415</v>
      </c>
      <c r="B1609" t="s">
        <v>154</v>
      </c>
      <c r="C1609">
        <v>3566</v>
      </c>
      <c r="D1609">
        <v>908964</v>
      </c>
      <c r="E1609" t="s">
        <v>277</v>
      </c>
      <c r="F1609" t="s">
        <v>277</v>
      </c>
      <c r="G1609" t="s">
        <v>277</v>
      </c>
      <c r="H1609">
        <v>172</v>
      </c>
      <c r="I1609" t="s">
        <v>277</v>
      </c>
      <c r="J1609">
        <v>0</v>
      </c>
      <c r="K1609" t="s">
        <v>277</v>
      </c>
      <c r="L1609" t="s">
        <v>277</v>
      </c>
      <c r="M1609">
        <v>3387</v>
      </c>
      <c r="N1609">
        <v>7</v>
      </c>
      <c r="O1609">
        <v>0</v>
      </c>
      <c r="P1609">
        <v>0</v>
      </c>
    </row>
    <row r="1610" spans="1:16" x14ac:dyDescent="0.55000000000000004">
      <c r="A1610" s="33">
        <v>44415</v>
      </c>
      <c r="B1610" t="s">
        <v>155</v>
      </c>
      <c r="C1610">
        <v>15</v>
      </c>
      <c r="D1610">
        <v>829</v>
      </c>
      <c r="E1610" t="s">
        <v>277</v>
      </c>
      <c r="F1610" t="s">
        <v>277</v>
      </c>
      <c r="G1610" t="s">
        <v>277</v>
      </c>
      <c r="H1610">
        <v>0</v>
      </c>
      <c r="I1610" t="s">
        <v>277</v>
      </c>
      <c r="J1610">
        <v>0</v>
      </c>
      <c r="K1610" t="s">
        <v>277</v>
      </c>
      <c r="L1610" t="s">
        <v>277</v>
      </c>
      <c r="M1610">
        <v>15</v>
      </c>
      <c r="N1610">
        <v>0</v>
      </c>
      <c r="O1610">
        <v>0</v>
      </c>
      <c r="P1610">
        <v>0</v>
      </c>
    </row>
    <row r="1611" spans="1:16" x14ac:dyDescent="0.55000000000000004">
      <c r="A1611" s="33">
        <v>44416</v>
      </c>
      <c r="B1611" t="s">
        <v>153</v>
      </c>
      <c r="C1611">
        <v>1013190</v>
      </c>
      <c r="D1611">
        <v>18207435</v>
      </c>
      <c r="F1611" t="s">
        <v>277</v>
      </c>
      <c r="G1611" t="s">
        <v>277</v>
      </c>
      <c r="H1611">
        <v>117047</v>
      </c>
      <c r="I1611" t="s">
        <v>277</v>
      </c>
      <c r="J1611">
        <v>1138</v>
      </c>
      <c r="K1611" t="s">
        <v>277</v>
      </c>
      <c r="L1611" t="s">
        <v>277</v>
      </c>
      <c r="M1611">
        <v>878196</v>
      </c>
      <c r="N1611">
        <v>15266</v>
      </c>
      <c r="O1611">
        <v>0</v>
      </c>
      <c r="P1611">
        <v>0</v>
      </c>
    </row>
    <row r="1612" spans="1:16" x14ac:dyDescent="0.55000000000000004">
      <c r="A1612" s="33">
        <v>44416</v>
      </c>
      <c r="B1612" t="s">
        <v>154</v>
      </c>
      <c r="C1612">
        <v>3576</v>
      </c>
      <c r="D1612">
        <v>911973</v>
      </c>
      <c r="E1612" t="s">
        <v>277</v>
      </c>
      <c r="F1612" t="s">
        <v>277</v>
      </c>
      <c r="G1612" t="s">
        <v>277</v>
      </c>
      <c r="H1612">
        <v>172</v>
      </c>
      <c r="I1612" t="s">
        <v>277</v>
      </c>
      <c r="J1612">
        <v>0</v>
      </c>
      <c r="K1612" t="s">
        <v>277</v>
      </c>
      <c r="L1612" t="s">
        <v>277</v>
      </c>
      <c r="M1612">
        <v>3397</v>
      </c>
      <c r="N1612">
        <v>7</v>
      </c>
      <c r="O1612">
        <v>0</v>
      </c>
      <c r="P1612">
        <v>0</v>
      </c>
    </row>
    <row r="1613" spans="1:16" x14ac:dyDescent="0.55000000000000004">
      <c r="A1613" s="33">
        <v>44416</v>
      </c>
      <c r="B1613" t="s">
        <v>155</v>
      </c>
      <c r="C1613">
        <v>15</v>
      </c>
      <c r="D1613">
        <v>829</v>
      </c>
      <c r="E1613" t="s">
        <v>277</v>
      </c>
      <c r="F1613" t="s">
        <v>277</v>
      </c>
      <c r="G1613" t="s">
        <v>277</v>
      </c>
      <c r="H1613">
        <v>0</v>
      </c>
      <c r="I1613" t="s">
        <v>277</v>
      </c>
      <c r="J1613">
        <v>0</v>
      </c>
      <c r="K1613" t="s">
        <v>277</v>
      </c>
      <c r="L1613" t="s">
        <v>277</v>
      </c>
      <c r="M1613">
        <v>15</v>
      </c>
      <c r="N1613">
        <v>0</v>
      </c>
      <c r="O1613">
        <v>0</v>
      </c>
      <c r="P1613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3877"/>
  <sheetViews>
    <sheetView workbookViewId="0">
      <pane xSplit="1" ySplit="1" topLeftCell="B23861" activePane="bottomRight" state="frozen"/>
      <selection activeCell="A1608" sqref="A1608:P1610"/>
      <selection pane="topRight" activeCell="A1608" sqref="A1608:P1610"/>
      <selection pane="bottomLeft" activeCell="A1608" sqref="A1608:P1610"/>
      <selection pane="bottomRight" activeCell="A23831" sqref="A23831:H23877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  <row r="23079" spans="1:8" x14ac:dyDescent="0.55000000000000004">
      <c r="A23079" s="33">
        <v>44399</v>
      </c>
      <c r="B23079" s="1" t="s">
        <v>7</v>
      </c>
      <c r="C23079">
        <v>42818</v>
      </c>
      <c r="D23079">
        <v>831542</v>
      </c>
      <c r="E23079" s="32">
        <v>40416</v>
      </c>
      <c r="F23079">
        <v>1419</v>
      </c>
      <c r="G23079" s="32">
        <v>907</v>
      </c>
      <c r="H23079" s="32">
        <v>8</v>
      </c>
    </row>
    <row r="23080" spans="1:8" x14ac:dyDescent="0.55000000000000004">
      <c r="A23080" s="33">
        <v>44399</v>
      </c>
      <c r="B23080" s="1" t="s">
        <v>11</v>
      </c>
      <c r="C23080">
        <v>2606</v>
      </c>
      <c r="D23080">
        <v>54360</v>
      </c>
      <c r="E23080" s="32">
        <v>2514</v>
      </c>
      <c r="F23080">
        <v>31</v>
      </c>
      <c r="G23080" s="32">
        <v>61</v>
      </c>
      <c r="H23080" s="32">
        <v>0</v>
      </c>
    </row>
    <row r="23081" spans="1:8" x14ac:dyDescent="0.55000000000000004">
      <c r="A23081" s="33">
        <v>44399</v>
      </c>
      <c r="B23081" s="1" t="s">
        <v>12</v>
      </c>
      <c r="C23081">
        <v>1879</v>
      </c>
      <c r="D23081">
        <v>91846</v>
      </c>
      <c r="E23081" s="32">
        <v>1751</v>
      </c>
      <c r="F23081">
        <v>47</v>
      </c>
      <c r="G23081" s="32">
        <v>81</v>
      </c>
      <c r="H23081" s="32">
        <v>0</v>
      </c>
    </row>
    <row r="23082" spans="1:8" x14ac:dyDescent="0.55000000000000004">
      <c r="A23082" s="33">
        <v>44399</v>
      </c>
      <c r="B23082" s="1" t="s">
        <v>13</v>
      </c>
      <c r="C23082">
        <v>9626</v>
      </c>
      <c r="D23082">
        <v>167976</v>
      </c>
      <c r="E23082" s="32">
        <v>9268</v>
      </c>
      <c r="F23082">
        <v>91</v>
      </c>
      <c r="G23082" s="32">
        <v>255</v>
      </c>
      <c r="H23082" s="32">
        <v>2</v>
      </c>
    </row>
    <row r="23083" spans="1:8" x14ac:dyDescent="0.55000000000000004">
      <c r="A23083" s="33">
        <v>44399</v>
      </c>
      <c r="B23083" s="1" t="s">
        <v>14</v>
      </c>
      <c r="C23083">
        <v>986</v>
      </c>
      <c r="D23083">
        <v>16817</v>
      </c>
      <c r="E23083" s="32">
        <v>922</v>
      </c>
      <c r="F23083">
        <v>20</v>
      </c>
      <c r="G23083" s="32">
        <v>44</v>
      </c>
      <c r="H23083" s="32">
        <v>1</v>
      </c>
    </row>
    <row r="23084" spans="1:8" x14ac:dyDescent="0.55000000000000004">
      <c r="A23084" s="33">
        <v>44399</v>
      </c>
      <c r="B23084" s="1" t="s">
        <v>15</v>
      </c>
      <c r="C23084">
        <v>2091</v>
      </c>
      <c r="D23084">
        <v>69954</v>
      </c>
      <c r="E23084" s="32">
        <v>2012</v>
      </c>
      <c r="F23084">
        <v>47</v>
      </c>
      <c r="G23084" s="32">
        <v>32</v>
      </c>
      <c r="H23084" s="32">
        <v>0</v>
      </c>
    </row>
    <row r="23085" spans="1:8" x14ac:dyDescent="0.55000000000000004">
      <c r="A23085" s="33">
        <v>44399</v>
      </c>
      <c r="B23085" s="1" t="s">
        <v>16</v>
      </c>
      <c r="C23085">
        <v>5242</v>
      </c>
      <c r="D23085">
        <v>301147</v>
      </c>
      <c r="E23085" s="32">
        <v>4930</v>
      </c>
      <c r="F23085">
        <v>162</v>
      </c>
      <c r="G23085" s="32">
        <v>150</v>
      </c>
      <c r="H23085" s="32">
        <v>4</v>
      </c>
    </row>
    <row r="23086" spans="1:8" x14ac:dyDescent="0.55000000000000004">
      <c r="A23086" s="33">
        <v>44399</v>
      </c>
      <c r="B23086" s="1" t="s">
        <v>17</v>
      </c>
      <c r="C23086">
        <v>11364</v>
      </c>
      <c r="D23086">
        <v>34393</v>
      </c>
      <c r="E23086" s="32">
        <v>10726</v>
      </c>
      <c r="F23086">
        <v>166</v>
      </c>
      <c r="G23086" s="32">
        <v>472</v>
      </c>
      <c r="H23086" s="32">
        <v>3</v>
      </c>
    </row>
    <row r="23087" spans="1:8" x14ac:dyDescent="0.55000000000000004">
      <c r="A23087" s="33">
        <v>44399</v>
      </c>
      <c r="B23087" s="1" t="s">
        <v>18</v>
      </c>
      <c r="C23087">
        <v>7515</v>
      </c>
      <c r="D23087">
        <v>320257</v>
      </c>
      <c r="E23087" s="32">
        <v>7175</v>
      </c>
      <c r="F23087">
        <v>84</v>
      </c>
      <c r="G23087" s="32">
        <v>256</v>
      </c>
      <c r="H23087" s="32">
        <v>7</v>
      </c>
    </row>
    <row r="23088" spans="1:8" x14ac:dyDescent="0.55000000000000004">
      <c r="A23088" s="33">
        <v>44399</v>
      </c>
      <c r="B23088" s="1" t="s">
        <v>19</v>
      </c>
      <c r="C23088">
        <v>8200</v>
      </c>
      <c r="D23088">
        <v>207093</v>
      </c>
      <c r="E23088" s="32">
        <v>7947</v>
      </c>
      <c r="F23088">
        <v>155</v>
      </c>
      <c r="G23088" s="32">
        <v>114</v>
      </c>
      <c r="H23088" s="32">
        <v>0</v>
      </c>
    </row>
    <row r="23089" spans="1:8" x14ac:dyDescent="0.55000000000000004">
      <c r="A23089" s="33">
        <v>44399</v>
      </c>
      <c r="B23089" s="1" t="s">
        <v>20</v>
      </c>
      <c r="C23089">
        <v>51086</v>
      </c>
      <c r="D23089">
        <v>1042435</v>
      </c>
      <c r="E23089" s="32">
        <v>46768</v>
      </c>
      <c r="F23089">
        <v>845</v>
      </c>
      <c r="G23089" s="32">
        <v>3473</v>
      </c>
      <c r="H23089" s="32">
        <v>30</v>
      </c>
    </row>
    <row r="23090" spans="1:8" x14ac:dyDescent="0.55000000000000004">
      <c r="A23090" s="33">
        <v>44399</v>
      </c>
      <c r="B23090" s="1" t="s">
        <v>21</v>
      </c>
      <c r="C23090">
        <v>44652</v>
      </c>
      <c r="D23090">
        <v>751195</v>
      </c>
      <c r="E23090" s="32">
        <v>41699</v>
      </c>
      <c r="F23090">
        <v>728</v>
      </c>
      <c r="G23090" s="32">
        <v>2225</v>
      </c>
      <c r="H23090" s="32">
        <v>18</v>
      </c>
    </row>
    <row r="23091" spans="1:8" x14ac:dyDescent="0.55000000000000004">
      <c r="A23091" s="33">
        <v>44399</v>
      </c>
      <c r="B23091" s="1" t="s">
        <v>22</v>
      </c>
      <c r="C23091">
        <v>195041</v>
      </c>
      <c r="D23091">
        <v>2706494</v>
      </c>
      <c r="E23091" s="32">
        <v>181128</v>
      </c>
      <c r="F23091">
        <v>2276</v>
      </c>
      <c r="G23091" s="32">
        <v>11637</v>
      </c>
      <c r="H23091" s="32">
        <v>65</v>
      </c>
    </row>
    <row r="23092" spans="1:8" x14ac:dyDescent="0.55000000000000004">
      <c r="A23092" s="33">
        <v>44399</v>
      </c>
      <c r="B23092" s="1" t="s">
        <v>23</v>
      </c>
      <c r="C23092">
        <v>75110</v>
      </c>
      <c r="D23092">
        <v>1119795</v>
      </c>
      <c r="E23092" s="32">
        <v>70237</v>
      </c>
      <c r="F23092">
        <v>979</v>
      </c>
      <c r="G23092" s="32">
        <v>3894</v>
      </c>
      <c r="H23092" s="32">
        <v>49</v>
      </c>
    </row>
    <row r="23093" spans="1:8" x14ac:dyDescent="0.55000000000000004">
      <c r="A23093" s="33">
        <v>44399</v>
      </c>
      <c r="B23093" s="1" t="s">
        <v>24</v>
      </c>
      <c r="C23093">
        <v>3682</v>
      </c>
      <c r="D23093">
        <v>186683</v>
      </c>
      <c r="E23093" s="32">
        <v>3442</v>
      </c>
      <c r="F23093">
        <v>54</v>
      </c>
      <c r="G23093" s="32">
        <v>186</v>
      </c>
      <c r="H23093" s="32">
        <v>1</v>
      </c>
    </row>
    <row r="23094" spans="1:8" x14ac:dyDescent="0.55000000000000004">
      <c r="A23094" s="33">
        <v>44399</v>
      </c>
      <c r="B23094" s="1" t="s">
        <v>25</v>
      </c>
      <c r="C23094">
        <v>2123</v>
      </c>
      <c r="D23094">
        <v>78919</v>
      </c>
      <c r="E23094" s="32">
        <v>2021</v>
      </c>
      <c r="F23094">
        <v>38</v>
      </c>
      <c r="G23094" s="32">
        <v>64</v>
      </c>
      <c r="H23094" s="32">
        <v>3</v>
      </c>
    </row>
    <row r="23095" spans="1:8" x14ac:dyDescent="0.55000000000000004">
      <c r="A23095" s="33">
        <v>44399</v>
      </c>
      <c r="B23095" s="1" t="s">
        <v>26</v>
      </c>
      <c r="C23095">
        <v>4388</v>
      </c>
      <c r="D23095">
        <v>131737</v>
      </c>
      <c r="E23095" s="32">
        <v>3939</v>
      </c>
      <c r="F23095">
        <v>116</v>
      </c>
      <c r="G23095" s="32">
        <v>324</v>
      </c>
      <c r="H23095" s="32">
        <v>1</v>
      </c>
    </row>
    <row r="23096" spans="1:8" x14ac:dyDescent="0.55000000000000004">
      <c r="A23096" s="33">
        <v>44399</v>
      </c>
      <c r="B23096" s="1" t="s">
        <v>27</v>
      </c>
      <c r="C23096">
        <v>1434</v>
      </c>
      <c r="D23096">
        <v>75374</v>
      </c>
      <c r="E23096" s="32">
        <v>1350</v>
      </c>
      <c r="F23096">
        <v>36</v>
      </c>
      <c r="G23096" s="32">
        <v>48</v>
      </c>
      <c r="H23096" s="32">
        <v>0</v>
      </c>
    </row>
    <row r="23097" spans="1:8" x14ac:dyDescent="0.55000000000000004">
      <c r="A23097" s="33">
        <v>44399</v>
      </c>
      <c r="B23097" s="1" t="s">
        <v>28</v>
      </c>
      <c r="C23097">
        <v>2197</v>
      </c>
      <c r="D23097">
        <v>65656</v>
      </c>
      <c r="E23097" s="32">
        <v>2139</v>
      </c>
      <c r="F23097">
        <v>21</v>
      </c>
      <c r="G23097" s="32">
        <v>37</v>
      </c>
      <c r="H23097" s="32">
        <v>0</v>
      </c>
    </row>
    <row r="23098" spans="1:8" x14ac:dyDescent="0.55000000000000004">
      <c r="A23098" s="33">
        <v>44399</v>
      </c>
      <c r="B23098" s="1" t="s">
        <v>29</v>
      </c>
      <c r="C23098">
        <v>5114</v>
      </c>
      <c r="D23098">
        <v>219477</v>
      </c>
      <c r="E23098" s="32">
        <v>5050</v>
      </c>
      <c r="F23098">
        <v>94</v>
      </c>
      <c r="G23098" s="32">
        <v>46</v>
      </c>
      <c r="H23098" s="32">
        <v>0</v>
      </c>
    </row>
    <row r="23099" spans="1:8" x14ac:dyDescent="0.55000000000000004">
      <c r="A23099" s="33">
        <v>44399</v>
      </c>
      <c r="B23099" s="1" t="s">
        <v>30</v>
      </c>
      <c r="C23099">
        <v>9607</v>
      </c>
      <c r="D23099">
        <v>287855</v>
      </c>
      <c r="E23099" s="32">
        <v>9316</v>
      </c>
      <c r="F23099">
        <v>187</v>
      </c>
      <c r="G23099" s="32">
        <v>104</v>
      </c>
      <c r="H23099" s="32">
        <v>3</v>
      </c>
    </row>
    <row r="23100" spans="1:8" x14ac:dyDescent="0.55000000000000004">
      <c r="A23100" s="33">
        <v>44399</v>
      </c>
      <c r="B23100" s="1" t="s">
        <v>31</v>
      </c>
      <c r="C23100">
        <v>10024</v>
      </c>
      <c r="D23100">
        <v>437255</v>
      </c>
      <c r="E23100" s="32">
        <v>9423</v>
      </c>
      <c r="F23100">
        <v>154</v>
      </c>
      <c r="G23100" s="32">
        <v>447</v>
      </c>
      <c r="H23100" s="32">
        <v>3</v>
      </c>
    </row>
    <row r="23101" spans="1:8" x14ac:dyDescent="0.55000000000000004">
      <c r="A23101" s="33">
        <v>44399</v>
      </c>
      <c r="B23101" s="1" t="s">
        <v>32</v>
      </c>
      <c r="C23101">
        <v>52349</v>
      </c>
      <c r="D23101">
        <v>891300</v>
      </c>
      <c r="E23101" s="32">
        <v>50528</v>
      </c>
      <c r="F23101">
        <v>1001</v>
      </c>
      <c r="G23101" s="32">
        <v>820</v>
      </c>
      <c r="H23101" s="32">
        <v>9</v>
      </c>
    </row>
    <row r="23102" spans="1:8" x14ac:dyDescent="0.55000000000000004">
      <c r="A23102" s="33">
        <v>44399</v>
      </c>
      <c r="B23102" s="1" t="s">
        <v>33</v>
      </c>
      <c r="C23102">
        <v>5540</v>
      </c>
      <c r="D23102">
        <v>152748</v>
      </c>
      <c r="E23102" s="32">
        <v>5381</v>
      </c>
      <c r="F23102">
        <v>113</v>
      </c>
      <c r="G23102" s="32">
        <v>185</v>
      </c>
      <c r="H23102" s="32">
        <v>3</v>
      </c>
    </row>
    <row r="23103" spans="1:8" x14ac:dyDescent="0.55000000000000004">
      <c r="A23103" s="33">
        <v>44399</v>
      </c>
      <c r="B23103" s="1" t="s">
        <v>34</v>
      </c>
      <c r="C23103">
        <v>5722</v>
      </c>
      <c r="D23103">
        <v>164433</v>
      </c>
      <c r="E23103" s="32">
        <v>5528</v>
      </c>
      <c r="F23103">
        <v>91</v>
      </c>
      <c r="G23103" s="32">
        <v>103</v>
      </c>
      <c r="H23103" s="32">
        <v>2</v>
      </c>
    </row>
    <row r="23104" spans="1:8" x14ac:dyDescent="0.55000000000000004">
      <c r="A23104" s="33">
        <v>44399</v>
      </c>
      <c r="B23104" s="1" t="s">
        <v>35</v>
      </c>
      <c r="C23104">
        <v>17288</v>
      </c>
      <c r="D23104">
        <v>302059</v>
      </c>
      <c r="E23104" s="32">
        <v>16612</v>
      </c>
      <c r="F23104">
        <v>249</v>
      </c>
      <c r="G23104" s="32">
        <v>356</v>
      </c>
      <c r="H23104" s="32">
        <v>5</v>
      </c>
    </row>
    <row r="23105" spans="1:8" x14ac:dyDescent="0.55000000000000004">
      <c r="A23105" s="33">
        <v>44399</v>
      </c>
      <c r="B23105" s="1" t="s">
        <v>36</v>
      </c>
      <c r="C23105">
        <v>108235</v>
      </c>
      <c r="D23105">
        <v>2361688</v>
      </c>
      <c r="E23105" s="32">
        <v>101620</v>
      </c>
      <c r="F23105">
        <v>2716</v>
      </c>
      <c r="G23105" s="32">
        <v>3044</v>
      </c>
      <c r="H23105" s="32">
        <v>138</v>
      </c>
    </row>
    <row r="23106" spans="1:8" x14ac:dyDescent="0.55000000000000004">
      <c r="A23106" s="33">
        <v>44399</v>
      </c>
      <c r="B23106" s="1" t="s">
        <v>37</v>
      </c>
      <c r="C23106">
        <v>42106</v>
      </c>
      <c r="D23106">
        <v>540292</v>
      </c>
      <c r="E23106" s="32">
        <v>40041</v>
      </c>
      <c r="F23106">
        <v>1315</v>
      </c>
      <c r="G23106" s="32">
        <v>750</v>
      </c>
      <c r="H23106" s="32">
        <v>12</v>
      </c>
    </row>
    <row r="23107" spans="1:8" x14ac:dyDescent="0.55000000000000004">
      <c r="A23107" s="33">
        <v>44399</v>
      </c>
      <c r="B23107" s="1" t="s">
        <v>38</v>
      </c>
      <c r="C23107">
        <v>8710</v>
      </c>
      <c r="D23107">
        <v>181075</v>
      </c>
      <c r="E23107" s="32">
        <v>8354</v>
      </c>
      <c r="F23107">
        <v>133</v>
      </c>
      <c r="G23107" s="32">
        <v>223</v>
      </c>
      <c r="H23107" s="32">
        <v>4</v>
      </c>
    </row>
    <row r="23108" spans="1:8" x14ac:dyDescent="0.55000000000000004">
      <c r="A23108" s="33">
        <v>44399</v>
      </c>
      <c r="B23108" s="1" t="s">
        <v>39</v>
      </c>
      <c r="C23108">
        <v>2769</v>
      </c>
      <c r="D23108">
        <v>43350</v>
      </c>
      <c r="E23108" s="32">
        <v>2608</v>
      </c>
      <c r="F23108">
        <v>49</v>
      </c>
      <c r="G23108" s="32">
        <v>52</v>
      </c>
      <c r="H23108" s="32">
        <v>0</v>
      </c>
    </row>
    <row r="23109" spans="1:8" x14ac:dyDescent="0.55000000000000004">
      <c r="A23109" s="33">
        <v>44399</v>
      </c>
      <c r="B23109" s="1" t="s">
        <v>40</v>
      </c>
      <c r="C23109">
        <v>626</v>
      </c>
      <c r="D23109">
        <v>92955</v>
      </c>
      <c r="E23109" s="32">
        <v>479</v>
      </c>
      <c r="F23109">
        <v>2</v>
      </c>
      <c r="G23109" s="32">
        <v>123</v>
      </c>
      <c r="H23109" s="32">
        <v>1</v>
      </c>
    </row>
    <row r="23110" spans="1:8" x14ac:dyDescent="0.55000000000000004">
      <c r="A23110" s="33">
        <v>44399</v>
      </c>
      <c r="B23110" s="1" t="s">
        <v>41</v>
      </c>
      <c r="C23110">
        <v>645</v>
      </c>
      <c r="D23110">
        <v>32936</v>
      </c>
      <c r="E23110" s="32">
        <v>576</v>
      </c>
      <c r="F23110">
        <v>2</v>
      </c>
      <c r="G23110" s="32">
        <v>67</v>
      </c>
      <c r="H23110" s="32">
        <v>0</v>
      </c>
    </row>
    <row r="23111" spans="1:8" x14ac:dyDescent="0.55000000000000004">
      <c r="A23111" s="33">
        <v>44399</v>
      </c>
      <c r="B23111" s="1" t="s">
        <v>42</v>
      </c>
      <c r="C23111">
        <v>7782</v>
      </c>
      <c r="D23111">
        <v>174589</v>
      </c>
      <c r="E23111" s="32">
        <v>7472</v>
      </c>
      <c r="F23111">
        <v>127</v>
      </c>
      <c r="G23111" s="32">
        <v>39</v>
      </c>
      <c r="H23111" s="32">
        <v>1</v>
      </c>
    </row>
    <row r="23112" spans="1:8" x14ac:dyDescent="0.55000000000000004">
      <c r="A23112" s="33">
        <v>44399</v>
      </c>
      <c r="B23112" s="1" t="s">
        <v>43</v>
      </c>
      <c r="C23112">
        <v>11747</v>
      </c>
      <c r="D23112">
        <v>576388</v>
      </c>
      <c r="E23112" s="32">
        <v>11418</v>
      </c>
      <c r="F23112">
        <v>178</v>
      </c>
      <c r="G23112" s="32">
        <v>128</v>
      </c>
      <c r="H23112" s="32">
        <v>4</v>
      </c>
    </row>
    <row r="23113" spans="1:8" x14ac:dyDescent="0.55000000000000004">
      <c r="A23113" s="33">
        <v>44399</v>
      </c>
      <c r="B23113" s="1" t="s">
        <v>44</v>
      </c>
      <c r="C23113">
        <v>3204</v>
      </c>
      <c r="D23113">
        <v>128696</v>
      </c>
      <c r="E23113" s="32">
        <v>3082</v>
      </c>
      <c r="F23113">
        <v>80</v>
      </c>
      <c r="G23113" s="32">
        <v>42</v>
      </c>
      <c r="H23113" s="32">
        <v>1</v>
      </c>
    </row>
    <row r="23114" spans="1:8" x14ac:dyDescent="0.55000000000000004">
      <c r="A23114" s="33">
        <v>44399</v>
      </c>
      <c r="B23114" s="1" t="s">
        <v>45</v>
      </c>
      <c r="C23114">
        <v>1721</v>
      </c>
      <c r="D23114">
        <v>69622</v>
      </c>
      <c r="E23114" s="32">
        <v>1608</v>
      </c>
      <c r="F23114">
        <v>63</v>
      </c>
      <c r="G23114" s="32">
        <v>51</v>
      </c>
      <c r="H23114" s="32">
        <v>0</v>
      </c>
    </row>
    <row r="23115" spans="1:8" x14ac:dyDescent="0.55000000000000004">
      <c r="A23115" s="33">
        <v>44399</v>
      </c>
      <c r="B23115" s="1" t="s">
        <v>46</v>
      </c>
      <c r="C23115">
        <v>2148</v>
      </c>
      <c r="D23115">
        <v>91790</v>
      </c>
      <c r="E23115" s="32">
        <v>2091</v>
      </c>
      <c r="F23115">
        <v>32</v>
      </c>
      <c r="G23115" s="32">
        <v>30</v>
      </c>
      <c r="H23115" s="32">
        <v>0</v>
      </c>
    </row>
    <row r="23116" spans="1:8" x14ac:dyDescent="0.55000000000000004">
      <c r="A23116" s="33">
        <v>44399</v>
      </c>
      <c r="B23116" s="1" t="s">
        <v>47</v>
      </c>
      <c r="C23116">
        <v>2813</v>
      </c>
      <c r="D23116">
        <v>100960</v>
      </c>
      <c r="E23116" s="32">
        <v>2683</v>
      </c>
      <c r="F23116">
        <v>75</v>
      </c>
      <c r="G23116" s="32">
        <v>55</v>
      </c>
      <c r="H23116" s="32">
        <v>2</v>
      </c>
    </row>
    <row r="23117" spans="1:8" x14ac:dyDescent="0.55000000000000004">
      <c r="A23117" s="33">
        <v>44399</v>
      </c>
      <c r="B23117" s="1" t="s">
        <v>48</v>
      </c>
      <c r="C23117">
        <v>1980</v>
      </c>
      <c r="D23117">
        <v>60591</v>
      </c>
      <c r="E23117" s="32">
        <v>1877</v>
      </c>
      <c r="F23117">
        <v>29</v>
      </c>
      <c r="G23117" s="32">
        <v>74</v>
      </c>
      <c r="H23117" s="32">
        <v>2</v>
      </c>
    </row>
    <row r="23118" spans="1:8" x14ac:dyDescent="0.55000000000000004">
      <c r="A23118" s="33">
        <v>44399</v>
      </c>
      <c r="B23118" s="1" t="s">
        <v>49</v>
      </c>
      <c r="C23118">
        <v>36797</v>
      </c>
      <c r="D23118">
        <v>888231</v>
      </c>
      <c r="E23118" s="32">
        <v>35399</v>
      </c>
      <c r="F23118">
        <v>528</v>
      </c>
      <c r="G23118" s="32">
        <v>731</v>
      </c>
      <c r="H23118" s="32">
        <v>10</v>
      </c>
    </row>
    <row r="23119" spans="1:8" x14ac:dyDescent="0.55000000000000004">
      <c r="A23119" s="33">
        <v>44399</v>
      </c>
      <c r="B23119" s="1" t="s">
        <v>50</v>
      </c>
      <c r="C23119">
        <v>2629</v>
      </c>
      <c r="D23119">
        <v>61283</v>
      </c>
      <c r="E23119" s="32">
        <v>2583</v>
      </c>
      <c r="F23119">
        <v>24</v>
      </c>
      <c r="G23119" s="32">
        <v>51</v>
      </c>
      <c r="H23119" s="32">
        <v>0</v>
      </c>
    </row>
    <row r="23120" spans="1:8" x14ac:dyDescent="0.55000000000000004">
      <c r="A23120" s="33">
        <v>44399</v>
      </c>
      <c r="B23120" s="1" t="s">
        <v>51</v>
      </c>
      <c r="C23120">
        <v>3308</v>
      </c>
      <c r="D23120">
        <v>132927</v>
      </c>
      <c r="E23120" s="32">
        <v>3157</v>
      </c>
      <c r="F23120">
        <v>69</v>
      </c>
      <c r="G23120" s="32">
        <v>84</v>
      </c>
      <c r="H23120" s="32">
        <v>0</v>
      </c>
    </row>
    <row r="23121" spans="1:8" x14ac:dyDescent="0.55000000000000004">
      <c r="A23121" s="33">
        <v>44399</v>
      </c>
      <c r="B23121" s="1" t="s">
        <v>52</v>
      </c>
      <c r="C23121">
        <v>6549</v>
      </c>
      <c r="D23121">
        <v>83222</v>
      </c>
      <c r="E23121" s="32">
        <v>6380</v>
      </c>
      <c r="F23121">
        <v>121</v>
      </c>
      <c r="G23121" s="32">
        <v>48</v>
      </c>
      <c r="H23121" s="32">
        <v>0</v>
      </c>
    </row>
    <row r="23122" spans="1:8" x14ac:dyDescent="0.55000000000000004">
      <c r="A23122" s="33">
        <v>44399</v>
      </c>
      <c r="B23122" s="1" t="s">
        <v>53</v>
      </c>
      <c r="C23122">
        <v>3545</v>
      </c>
      <c r="D23122">
        <v>181158</v>
      </c>
      <c r="E23122" s="32">
        <v>3440</v>
      </c>
      <c r="F23122">
        <v>64</v>
      </c>
      <c r="G23122" s="32">
        <v>41</v>
      </c>
      <c r="H23122" s="32">
        <v>0</v>
      </c>
    </row>
    <row r="23123" spans="1:8" x14ac:dyDescent="0.55000000000000004">
      <c r="A23123" s="33">
        <v>44399</v>
      </c>
      <c r="B23123" s="1" t="s">
        <v>54</v>
      </c>
      <c r="C23123">
        <v>3139</v>
      </c>
      <c r="D23123">
        <v>45086</v>
      </c>
      <c r="E23123" s="32">
        <v>3073</v>
      </c>
      <c r="F23123">
        <v>27</v>
      </c>
      <c r="G23123" s="32">
        <v>35</v>
      </c>
      <c r="H23123" s="32">
        <v>0</v>
      </c>
    </row>
    <row r="23124" spans="1:8" x14ac:dyDescent="0.55000000000000004">
      <c r="A23124" s="33">
        <v>44399</v>
      </c>
      <c r="B23124" s="1" t="s">
        <v>55</v>
      </c>
      <c r="C23124">
        <v>3798</v>
      </c>
      <c r="D23124">
        <v>115669</v>
      </c>
      <c r="E23124" s="32">
        <v>3738</v>
      </c>
      <c r="F23124">
        <v>39</v>
      </c>
      <c r="G23124" s="32">
        <v>51</v>
      </c>
      <c r="H23124" s="32">
        <v>0</v>
      </c>
    </row>
    <row r="23125" spans="1:8" x14ac:dyDescent="0.55000000000000004">
      <c r="A23125" s="33">
        <v>44399</v>
      </c>
      <c r="B23125" s="1" t="s">
        <v>56</v>
      </c>
      <c r="C23125">
        <v>22323</v>
      </c>
      <c r="D23125">
        <v>272364</v>
      </c>
      <c r="E23125" s="32">
        <v>21135</v>
      </c>
      <c r="F23125">
        <v>224</v>
      </c>
      <c r="G23125" s="32">
        <v>966</v>
      </c>
      <c r="H23125" s="32">
        <v>39</v>
      </c>
    </row>
    <row r="23126" spans="1:8" x14ac:dyDescent="0.55000000000000004">
      <c r="A23126" s="33">
        <v>44400</v>
      </c>
      <c r="B23126" s="1" t="s">
        <v>7</v>
      </c>
      <c r="C23126">
        <v>42897</v>
      </c>
      <c r="D23126">
        <v>833746</v>
      </c>
      <c r="E23126" s="32">
        <v>40475</v>
      </c>
      <c r="F23126">
        <v>1422</v>
      </c>
      <c r="G23126" s="32">
        <v>983</v>
      </c>
      <c r="H23126" s="32">
        <v>6</v>
      </c>
    </row>
    <row r="23127" spans="1:8" x14ac:dyDescent="0.55000000000000004">
      <c r="A23127" s="33">
        <v>44400</v>
      </c>
      <c r="B23127" s="1" t="s">
        <v>11</v>
      </c>
      <c r="C23127">
        <v>2608</v>
      </c>
      <c r="D23127">
        <v>54372</v>
      </c>
      <c r="E23127" s="32">
        <v>2517</v>
      </c>
      <c r="F23127">
        <v>31</v>
      </c>
      <c r="G23127" s="32">
        <v>60</v>
      </c>
      <c r="H23127" s="32">
        <v>0</v>
      </c>
    </row>
    <row r="23128" spans="1:8" x14ac:dyDescent="0.55000000000000004">
      <c r="A23128" s="33">
        <v>44400</v>
      </c>
      <c r="B23128" s="1" t="s">
        <v>12</v>
      </c>
      <c r="C23128">
        <v>1887</v>
      </c>
      <c r="D23128">
        <v>91957</v>
      </c>
      <c r="E23128" s="32">
        <v>1759</v>
      </c>
      <c r="F23128">
        <v>47</v>
      </c>
      <c r="G23128" s="32">
        <v>81</v>
      </c>
      <c r="H23128" s="32">
        <v>0</v>
      </c>
    </row>
    <row r="23129" spans="1:8" x14ac:dyDescent="0.55000000000000004">
      <c r="A23129" s="33">
        <v>44400</v>
      </c>
      <c r="B23129" s="1" t="s">
        <v>13</v>
      </c>
      <c r="C23129">
        <v>9646</v>
      </c>
      <c r="D23129">
        <v>168104</v>
      </c>
      <c r="E23129" s="32">
        <v>9287</v>
      </c>
      <c r="F23129">
        <v>91</v>
      </c>
      <c r="G23129" s="32">
        <v>257</v>
      </c>
      <c r="H23129" s="32">
        <v>2</v>
      </c>
    </row>
    <row r="23130" spans="1:8" x14ac:dyDescent="0.55000000000000004">
      <c r="A23130" s="33">
        <v>44400</v>
      </c>
      <c r="B23130" s="1" t="s">
        <v>14</v>
      </c>
      <c r="C23130">
        <v>988</v>
      </c>
      <c r="D23130">
        <v>16817</v>
      </c>
      <c r="E23130" s="32">
        <v>926</v>
      </c>
      <c r="F23130">
        <v>20</v>
      </c>
      <c r="G23130" s="32">
        <v>42</v>
      </c>
      <c r="H23130" s="32">
        <v>1</v>
      </c>
    </row>
    <row r="23131" spans="1:8" x14ac:dyDescent="0.55000000000000004">
      <c r="A23131" s="33">
        <v>44400</v>
      </c>
      <c r="B23131" s="1" t="s">
        <v>15</v>
      </c>
      <c r="C23131">
        <v>2091</v>
      </c>
      <c r="D23131">
        <v>69954</v>
      </c>
      <c r="E23131" s="32">
        <v>2018</v>
      </c>
      <c r="F23131">
        <v>47</v>
      </c>
      <c r="G23131" s="32">
        <v>26</v>
      </c>
      <c r="H23131" s="32">
        <v>0</v>
      </c>
    </row>
    <row r="23132" spans="1:8" x14ac:dyDescent="0.55000000000000004">
      <c r="A23132" s="33">
        <v>44400</v>
      </c>
      <c r="B23132" s="1" t="s">
        <v>16</v>
      </c>
      <c r="C23132">
        <v>5266</v>
      </c>
      <c r="D23132">
        <v>301900</v>
      </c>
      <c r="E23132" s="32">
        <v>4944</v>
      </c>
      <c r="F23132">
        <v>162</v>
      </c>
      <c r="G23132" s="32">
        <v>160</v>
      </c>
      <c r="H23132" s="32">
        <v>4</v>
      </c>
    </row>
    <row r="23133" spans="1:8" x14ac:dyDescent="0.55000000000000004">
      <c r="A23133" s="33">
        <v>44400</v>
      </c>
      <c r="B23133" s="1" t="s">
        <v>17</v>
      </c>
      <c r="C23133">
        <v>11418</v>
      </c>
      <c r="D23133">
        <v>34393</v>
      </c>
      <c r="E23133" s="32">
        <v>10773</v>
      </c>
      <c r="F23133">
        <v>166</v>
      </c>
      <c r="G23133" s="32">
        <v>479</v>
      </c>
      <c r="H23133" s="32">
        <v>4</v>
      </c>
    </row>
    <row r="23134" spans="1:8" x14ac:dyDescent="0.55000000000000004">
      <c r="A23134" s="33">
        <v>44400</v>
      </c>
      <c r="B23134" s="1" t="s">
        <v>18</v>
      </c>
      <c r="C23134">
        <v>7555</v>
      </c>
      <c r="D23134">
        <v>321213</v>
      </c>
      <c r="E23134" s="32">
        <v>7183</v>
      </c>
      <c r="F23134">
        <v>84</v>
      </c>
      <c r="G23134" s="32">
        <v>288</v>
      </c>
      <c r="H23134" s="32">
        <v>8</v>
      </c>
    </row>
    <row r="23135" spans="1:8" x14ac:dyDescent="0.55000000000000004">
      <c r="A23135" s="33">
        <v>44400</v>
      </c>
      <c r="B23135" s="1" t="s">
        <v>19</v>
      </c>
      <c r="C23135">
        <v>8200</v>
      </c>
      <c r="D23135">
        <v>207093</v>
      </c>
      <c r="E23135" s="32">
        <v>7962</v>
      </c>
      <c r="F23135">
        <v>155</v>
      </c>
      <c r="G23135" s="32">
        <v>126</v>
      </c>
      <c r="H23135" s="32">
        <v>0</v>
      </c>
    </row>
    <row r="23136" spans="1:8" x14ac:dyDescent="0.55000000000000004">
      <c r="A23136" s="33">
        <v>44400</v>
      </c>
      <c r="B23136" s="1" t="s">
        <v>20</v>
      </c>
      <c r="C23136">
        <v>51487</v>
      </c>
      <c r="D23136">
        <v>1043841</v>
      </c>
      <c r="E23136" s="32">
        <v>46917</v>
      </c>
      <c r="F23136">
        <v>845</v>
      </c>
      <c r="G23136" s="32">
        <v>3725</v>
      </c>
      <c r="H23136" s="32">
        <v>28</v>
      </c>
    </row>
    <row r="23137" spans="1:8" x14ac:dyDescent="0.55000000000000004">
      <c r="A23137" s="33">
        <v>44400</v>
      </c>
      <c r="B23137" s="1" t="s">
        <v>21</v>
      </c>
      <c r="C23137">
        <v>44986</v>
      </c>
      <c r="D23137">
        <v>751621</v>
      </c>
      <c r="E23137" s="32">
        <v>41844</v>
      </c>
      <c r="F23137">
        <v>728</v>
      </c>
      <c r="G23137" s="32">
        <v>2414</v>
      </c>
      <c r="H23137" s="32">
        <v>18</v>
      </c>
    </row>
    <row r="23138" spans="1:8" x14ac:dyDescent="0.55000000000000004">
      <c r="A23138" s="33">
        <v>44400</v>
      </c>
      <c r="B23138" s="1" t="s">
        <v>22</v>
      </c>
      <c r="C23138">
        <v>196400</v>
      </c>
      <c r="D23138">
        <v>2718416</v>
      </c>
      <c r="E23138" s="32">
        <v>182166</v>
      </c>
      <c r="F23138">
        <v>2277</v>
      </c>
      <c r="G23138" s="32">
        <v>11957</v>
      </c>
      <c r="H23138" s="32">
        <v>68</v>
      </c>
    </row>
    <row r="23139" spans="1:8" x14ac:dyDescent="0.55000000000000004">
      <c r="A23139" s="33">
        <v>44400</v>
      </c>
      <c r="B23139" s="1" t="s">
        <v>23</v>
      </c>
      <c r="C23139">
        <v>75762</v>
      </c>
      <c r="D23139">
        <v>1119795</v>
      </c>
      <c r="E23139" s="32">
        <v>70571</v>
      </c>
      <c r="F23139">
        <v>980</v>
      </c>
      <c r="G23139" s="32">
        <v>4211</v>
      </c>
      <c r="H23139" s="32">
        <v>48</v>
      </c>
    </row>
    <row r="23140" spans="1:8" x14ac:dyDescent="0.55000000000000004">
      <c r="A23140" s="33">
        <v>44400</v>
      </c>
      <c r="B23140" s="1" t="s">
        <v>24</v>
      </c>
      <c r="C23140">
        <v>3696</v>
      </c>
      <c r="D23140">
        <v>186709</v>
      </c>
      <c r="E23140" s="32">
        <v>3446</v>
      </c>
      <c r="F23140">
        <v>54</v>
      </c>
      <c r="G23140" s="32">
        <v>196</v>
      </c>
      <c r="H23140" s="32">
        <v>1</v>
      </c>
    </row>
    <row r="23141" spans="1:8" x14ac:dyDescent="0.55000000000000004">
      <c r="A23141" s="33">
        <v>44400</v>
      </c>
      <c r="B23141" s="1" t="s">
        <v>25</v>
      </c>
      <c r="C23141">
        <v>2138</v>
      </c>
      <c r="D23141">
        <v>78919</v>
      </c>
      <c r="E23141" s="32">
        <v>2024</v>
      </c>
      <c r="F23141">
        <v>38</v>
      </c>
      <c r="G23141" s="32">
        <v>76</v>
      </c>
      <c r="H23141" s="32">
        <v>2</v>
      </c>
    </row>
    <row r="23142" spans="1:8" x14ac:dyDescent="0.55000000000000004">
      <c r="A23142" s="33">
        <v>44400</v>
      </c>
      <c r="B23142" s="1" t="s">
        <v>26</v>
      </c>
      <c r="C23142">
        <v>4435</v>
      </c>
      <c r="D23142">
        <v>132260</v>
      </c>
      <c r="E23142" s="32">
        <v>3958</v>
      </c>
      <c r="F23142">
        <v>116</v>
      </c>
      <c r="G23142" s="32">
        <v>352</v>
      </c>
      <c r="H23142" s="32">
        <v>1</v>
      </c>
    </row>
    <row r="23143" spans="1:8" x14ac:dyDescent="0.55000000000000004">
      <c r="A23143" s="33">
        <v>44400</v>
      </c>
      <c r="B23143" s="1" t="s">
        <v>27</v>
      </c>
      <c r="C23143">
        <v>1440</v>
      </c>
      <c r="D23143">
        <v>75484</v>
      </c>
      <c r="E23143" s="32">
        <v>1355</v>
      </c>
      <c r="F23143">
        <v>36</v>
      </c>
      <c r="G23143" s="32">
        <v>49</v>
      </c>
      <c r="H23143" s="32">
        <v>0</v>
      </c>
    </row>
    <row r="23144" spans="1:8" x14ac:dyDescent="0.55000000000000004">
      <c r="A23144" s="33">
        <v>44400</v>
      </c>
      <c r="B23144" s="1" t="s">
        <v>28</v>
      </c>
      <c r="C23144">
        <v>2218</v>
      </c>
      <c r="D23144">
        <v>65656</v>
      </c>
      <c r="E23144" s="32">
        <v>2150</v>
      </c>
      <c r="F23144">
        <v>21</v>
      </c>
      <c r="G23144" s="32">
        <v>47</v>
      </c>
      <c r="H23144" s="32">
        <v>0</v>
      </c>
    </row>
    <row r="23145" spans="1:8" x14ac:dyDescent="0.55000000000000004">
      <c r="A23145" s="33">
        <v>44400</v>
      </c>
      <c r="B23145" s="1" t="s">
        <v>29</v>
      </c>
      <c r="C23145">
        <v>5119</v>
      </c>
      <c r="D23145">
        <v>219477</v>
      </c>
      <c r="E23145" s="32">
        <v>5052</v>
      </c>
      <c r="F23145">
        <v>94</v>
      </c>
      <c r="G23145" s="32">
        <v>49</v>
      </c>
      <c r="H23145" s="32">
        <v>0</v>
      </c>
    </row>
    <row r="23146" spans="1:8" x14ac:dyDescent="0.55000000000000004">
      <c r="A23146" s="33">
        <v>44400</v>
      </c>
      <c r="B23146" s="1" t="s">
        <v>30</v>
      </c>
      <c r="C23146">
        <v>9622</v>
      </c>
      <c r="D23146">
        <v>287871</v>
      </c>
      <c r="E23146" s="32">
        <v>9325</v>
      </c>
      <c r="F23146">
        <v>188</v>
      </c>
      <c r="G23146" s="32">
        <v>109</v>
      </c>
      <c r="H23146" s="32">
        <v>2</v>
      </c>
    </row>
    <row r="23147" spans="1:8" x14ac:dyDescent="0.55000000000000004">
      <c r="A23147" s="33">
        <v>44400</v>
      </c>
      <c r="B23147" s="1" t="s">
        <v>31</v>
      </c>
      <c r="C23147">
        <v>10079</v>
      </c>
      <c r="D23147">
        <v>437255</v>
      </c>
      <c r="E23147" s="32">
        <v>9404</v>
      </c>
      <c r="F23147">
        <v>154</v>
      </c>
      <c r="G23147" s="32">
        <v>521</v>
      </c>
      <c r="H23147" s="32">
        <v>3</v>
      </c>
    </row>
    <row r="23148" spans="1:8" x14ac:dyDescent="0.55000000000000004">
      <c r="A23148" s="33">
        <v>44400</v>
      </c>
      <c r="B23148" s="1" t="s">
        <v>32</v>
      </c>
      <c r="C23148">
        <v>52493</v>
      </c>
      <c r="D23148">
        <v>891300</v>
      </c>
      <c r="E23148" s="32">
        <v>50593</v>
      </c>
      <c r="F23148">
        <v>1002</v>
      </c>
      <c r="G23148" s="32">
        <v>898</v>
      </c>
      <c r="H23148" s="32">
        <v>9</v>
      </c>
    </row>
    <row r="23149" spans="1:8" x14ac:dyDescent="0.55000000000000004">
      <c r="A23149" s="33">
        <v>44400</v>
      </c>
      <c r="B23149" s="1" t="s">
        <v>33</v>
      </c>
      <c r="C23149">
        <v>5551</v>
      </c>
      <c r="D23149">
        <v>156553</v>
      </c>
      <c r="E23149" s="32">
        <v>5390</v>
      </c>
      <c r="F23149">
        <v>113</v>
      </c>
      <c r="G23149" s="32">
        <v>187</v>
      </c>
      <c r="H23149" s="32">
        <v>3</v>
      </c>
    </row>
    <row r="23150" spans="1:8" x14ac:dyDescent="0.55000000000000004">
      <c r="A23150" s="33">
        <v>44400</v>
      </c>
      <c r="B23150" s="1" t="s">
        <v>34</v>
      </c>
      <c r="C23150">
        <v>5757</v>
      </c>
      <c r="D23150">
        <v>165332</v>
      </c>
      <c r="E23150" s="32">
        <v>5543</v>
      </c>
      <c r="F23150">
        <v>92</v>
      </c>
      <c r="G23150" s="32">
        <v>122</v>
      </c>
      <c r="H23150" s="32">
        <v>1</v>
      </c>
    </row>
    <row r="23151" spans="1:8" x14ac:dyDescent="0.55000000000000004">
      <c r="A23151" s="33">
        <v>44400</v>
      </c>
      <c r="B23151" s="1" t="s">
        <v>35</v>
      </c>
      <c r="C23151">
        <v>17341</v>
      </c>
      <c r="D23151">
        <v>302456</v>
      </c>
      <c r="E23151" s="32">
        <v>16634</v>
      </c>
      <c r="F23151">
        <v>249</v>
      </c>
      <c r="G23151" s="32">
        <v>405</v>
      </c>
      <c r="H23151" s="32">
        <v>6</v>
      </c>
    </row>
    <row r="23152" spans="1:8" x14ac:dyDescent="0.55000000000000004">
      <c r="A23152" s="33">
        <v>44400</v>
      </c>
      <c r="B23152" s="1" t="s">
        <v>36</v>
      </c>
      <c r="C23152">
        <v>108614</v>
      </c>
      <c r="D23152">
        <v>2376024</v>
      </c>
      <c r="E23152" s="32">
        <v>101762</v>
      </c>
      <c r="F23152">
        <v>2716</v>
      </c>
      <c r="G23152" s="32">
        <v>3276</v>
      </c>
      <c r="H23152" s="32">
        <v>142</v>
      </c>
    </row>
    <row r="23153" spans="1:8" x14ac:dyDescent="0.55000000000000004">
      <c r="A23153" s="33">
        <v>44400</v>
      </c>
      <c r="B23153" s="1" t="s">
        <v>37</v>
      </c>
      <c r="C23153">
        <v>42255</v>
      </c>
      <c r="D23153">
        <v>542311</v>
      </c>
      <c r="E23153" s="32">
        <v>40132</v>
      </c>
      <c r="F23153">
        <v>1315</v>
      </c>
      <c r="G23153" s="32">
        <v>808</v>
      </c>
      <c r="H23153" s="32">
        <v>13</v>
      </c>
    </row>
    <row r="23154" spans="1:8" x14ac:dyDescent="0.55000000000000004">
      <c r="A23154" s="33">
        <v>44400</v>
      </c>
      <c r="B23154" s="1" t="s">
        <v>38</v>
      </c>
      <c r="C23154">
        <v>8722</v>
      </c>
      <c r="D23154">
        <v>181075</v>
      </c>
      <c r="E23154" s="32">
        <v>8363</v>
      </c>
      <c r="F23154">
        <v>133</v>
      </c>
      <c r="G23154" s="32">
        <v>226</v>
      </c>
      <c r="H23154" s="32">
        <v>4</v>
      </c>
    </row>
    <row r="23155" spans="1:8" x14ac:dyDescent="0.55000000000000004">
      <c r="A23155" s="33">
        <v>44400</v>
      </c>
      <c r="B23155" s="1" t="s">
        <v>39</v>
      </c>
      <c r="C23155">
        <v>2785</v>
      </c>
      <c r="D23155">
        <v>43424</v>
      </c>
      <c r="E23155" s="32">
        <v>2614</v>
      </c>
      <c r="F23155">
        <v>49</v>
      </c>
      <c r="G23155" s="32">
        <v>61</v>
      </c>
      <c r="H23155" s="32">
        <v>0</v>
      </c>
    </row>
    <row r="23156" spans="1:8" x14ac:dyDescent="0.55000000000000004">
      <c r="A23156" s="33">
        <v>44400</v>
      </c>
      <c r="B23156" s="1" t="s">
        <v>40</v>
      </c>
      <c r="C23156">
        <v>633</v>
      </c>
      <c r="D23156">
        <v>93171</v>
      </c>
      <c r="E23156" s="32">
        <v>480</v>
      </c>
      <c r="F23156">
        <v>2</v>
      </c>
      <c r="G23156" s="32">
        <v>123</v>
      </c>
      <c r="H23156" s="32">
        <v>1</v>
      </c>
    </row>
    <row r="23157" spans="1:8" x14ac:dyDescent="0.55000000000000004">
      <c r="A23157" s="33">
        <v>44400</v>
      </c>
      <c r="B23157" s="1" t="s">
        <v>41</v>
      </c>
      <c r="C23157">
        <v>655</v>
      </c>
      <c r="D23157">
        <v>32936</v>
      </c>
      <c r="E23157" s="32">
        <v>569</v>
      </c>
      <c r="F23157">
        <v>2</v>
      </c>
      <c r="G23157" s="32">
        <v>84</v>
      </c>
      <c r="H23157" s="32">
        <v>0</v>
      </c>
    </row>
    <row r="23158" spans="1:8" x14ac:dyDescent="0.55000000000000004">
      <c r="A23158" s="33">
        <v>44400</v>
      </c>
      <c r="B23158" s="1" t="s">
        <v>42</v>
      </c>
      <c r="C23158">
        <v>7810</v>
      </c>
      <c r="D23158">
        <v>178588</v>
      </c>
      <c r="E23158" s="32">
        <v>7518</v>
      </c>
      <c r="F23158">
        <v>127</v>
      </c>
      <c r="G23158" s="32">
        <v>104</v>
      </c>
      <c r="H23158" s="32">
        <v>1</v>
      </c>
    </row>
    <row r="23159" spans="1:8" x14ac:dyDescent="0.55000000000000004">
      <c r="A23159" s="33">
        <v>44400</v>
      </c>
      <c r="B23159" s="1" t="s">
        <v>43</v>
      </c>
      <c r="C23159">
        <v>11772</v>
      </c>
      <c r="D23159">
        <v>577995</v>
      </c>
      <c r="E23159" s="32">
        <v>11430</v>
      </c>
      <c r="F23159">
        <v>178</v>
      </c>
      <c r="G23159" s="32">
        <v>132</v>
      </c>
      <c r="H23159" s="32">
        <v>4</v>
      </c>
    </row>
    <row r="23160" spans="1:8" x14ac:dyDescent="0.55000000000000004">
      <c r="A23160" s="33">
        <v>44400</v>
      </c>
      <c r="B23160" s="1" t="s">
        <v>44</v>
      </c>
      <c r="C23160">
        <v>3204</v>
      </c>
      <c r="D23160">
        <v>128696</v>
      </c>
      <c r="E23160" s="32">
        <v>3088</v>
      </c>
      <c r="F23160">
        <v>80</v>
      </c>
      <c r="G23160" s="32">
        <v>36</v>
      </c>
      <c r="H23160" s="32">
        <v>0</v>
      </c>
    </row>
    <row r="23161" spans="1:8" x14ac:dyDescent="0.55000000000000004">
      <c r="A23161" s="33">
        <v>44400</v>
      </c>
      <c r="B23161" s="1" t="s">
        <v>45</v>
      </c>
      <c r="C23161">
        <v>1729</v>
      </c>
      <c r="D23161">
        <v>69684</v>
      </c>
      <c r="E23161" s="32">
        <v>1610</v>
      </c>
      <c r="F23161">
        <v>63</v>
      </c>
      <c r="G23161" s="32">
        <v>57</v>
      </c>
      <c r="H23161" s="32">
        <v>0</v>
      </c>
    </row>
    <row r="23162" spans="1:8" x14ac:dyDescent="0.55000000000000004">
      <c r="A23162" s="33">
        <v>44400</v>
      </c>
      <c r="B23162" s="1" t="s">
        <v>46</v>
      </c>
      <c r="C23162">
        <v>2152</v>
      </c>
      <c r="D23162">
        <v>91907</v>
      </c>
      <c r="E23162" s="32">
        <v>2094</v>
      </c>
      <c r="F23162">
        <v>32</v>
      </c>
      <c r="G23162" s="32">
        <v>31</v>
      </c>
      <c r="H23162" s="32">
        <v>0</v>
      </c>
    </row>
    <row r="23163" spans="1:8" x14ac:dyDescent="0.55000000000000004">
      <c r="A23163" s="33">
        <v>44400</v>
      </c>
      <c r="B23163" s="1" t="s">
        <v>47</v>
      </c>
      <c r="C23163">
        <v>2817</v>
      </c>
      <c r="D23163">
        <v>102711</v>
      </c>
      <c r="E23163" s="32">
        <v>2686</v>
      </c>
      <c r="F23163">
        <v>76</v>
      </c>
      <c r="G23163" s="32">
        <v>55</v>
      </c>
      <c r="H23163" s="32">
        <v>2</v>
      </c>
    </row>
    <row r="23164" spans="1:8" x14ac:dyDescent="0.55000000000000004">
      <c r="A23164" s="33">
        <v>44400</v>
      </c>
      <c r="B23164" s="1" t="s">
        <v>48</v>
      </c>
      <c r="C23164">
        <v>1987</v>
      </c>
      <c r="D23164">
        <v>60619</v>
      </c>
      <c r="E23164" s="32">
        <v>1884</v>
      </c>
      <c r="F23164">
        <v>29</v>
      </c>
      <c r="G23164" s="32">
        <v>74</v>
      </c>
      <c r="H23164" s="32">
        <v>2</v>
      </c>
    </row>
    <row r="23165" spans="1:8" x14ac:dyDescent="0.55000000000000004">
      <c r="A23165" s="33">
        <v>44400</v>
      </c>
      <c r="B23165" s="1" t="s">
        <v>49</v>
      </c>
      <c r="C23165">
        <v>36948</v>
      </c>
      <c r="D23165">
        <v>889653</v>
      </c>
      <c r="E23165" s="32">
        <v>35466</v>
      </c>
      <c r="F23165">
        <v>528</v>
      </c>
      <c r="G23165" s="32">
        <v>803</v>
      </c>
      <c r="H23165" s="32">
        <v>10</v>
      </c>
    </row>
    <row r="23166" spans="1:8" x14ac:dyDescent="0.55000000000000004">
      <c r="A23166" s="33">
        <v>44400</v>
      </c>
      <c r="B23166" s="1" t="s">
        <v>50</v>
      </c>
      <c r="C23166">
        <v>2633</v>
      </c>
      <c r="D23166">
        <v>61421</v>
      </c>
      <c r="E23166" s="32">
        <v>2584</v>
      </c>
      <c r="F23166">
        <v>24</v>
      </c>
      <c r="G23166" s="32">
        <v>57</v>
      </c>
      <c r="H23166" s="32">
        <v>0</v>
      </c>
    </row>
    <row r="23167" spans="1:8" x14ac:dyDescent="0.55000000000000004">
      <c r="A23167" s="33">
        <v>44400</v>
      </c>
      <c r="B23167" s="1" t="s">
        <v>51</v>
      </c>
      <c r="C23167">
        <v>3320</v>
      </c>
      <c r="D23167">
        <v>133082</v>
      </c>
      <c r="E23167" s="32">
        <v>3161</v>
      </c>
      <c r="F23167">
        <v>69</v>
      </c>
      <c r="G23167" s="32">
        <v>92</v>
      </c>
      <c r="H23167" s="32">
        <v>0</v>
      </c>
    </row>
    <row r="23168" spans="1:8" x14ac:dyDescent="0.55000000000000004">
      <c r="A23168" s="33">
        <v>44400</v>
      </c>
      <c r="B23168" s="1" t="s">
        <v>52</v>
      </c>
      <c r="C23168">
        <v>6549</v>
      </c>
      <c r="D23168">
        <v>83222</v>
      </c>
      <c r="E23168" s="32">
        <v>6380</v>
      </c>
      <c r="F23168">
        <v>121</v>
      </c>
      <c r="G23168" s="32">
        <v>48</v>
      </c>
      <c r="H23168" s="32">
        <v>0</v>
      </c>
    </row>
    <row r="23169" spans="1:8" x14ac:dyDescent="0.55000000000000004">
      <c r="A23169" s="33">
        <v>44400</v>
      </c>
      <c r="B23169" s="1" t="s">
        <v>53</v>
      </c>
      <c r="C23169">
        <v>3550</v>
      </c>
      <c r="D23169">
        <v>181182</v>
      </c>
      <c r="E23169" s="32">
        <v>3441</v>
      </c>
      <c r="F23169">
        <v>64</v>
      </c>
      <c r="G23169" s="32">
        <v>45</v>
      </c>
      <c r="H23169" s="32">
        <v>0</v>
      </c>
    </row>
    <row r="23170" spans="1:8" x14ac:dyDescent="0.55000000000000004">
      <c r="A23170" s="33">
        <v>44400</v>
      </c>
      <c r="B23170" s="1" t="s">
        <v>54</v>
      </c>
      <c r="C23170">
        <v>3139</v>
      </c>
      <c r="D23170">
        <v>45086</v>
      </c>
      <c r="E23170" s="32">
        <v>3073</v>
      </c>
      <c r="F23170">
        <v>27</v>
      </c>
      <c r="G23170" s="32">
        <v>32</v>
      </c>
      <c r="H23170" s="32">
        <v>0</v>
      </c>
    </row>
    <row r="23171" spans="1:8" x14ac:dyDescent="0.55000000000000004">
      <c r="A23171" s="33">
        <v>44400</v>
      </c>
      <c r="B23171" s="1" t="s">
        <v>55</v>
      </c>
      <c r="C23171">
        <v>3817</v>
      </c>
      <c r="D23171">
        <v>115829</v>
      </c>
      <c r="E23171" s="32">
        <v>3742</v>
      </c>
      <c r="F23171">
        <v>39</v>
      </c>
      <c r="G23171" s="32">
        <v>56</v>
      </c>
      <c r="H23171" s="32">
        <v>1</v>
      </c>
    </row>
    <row r="23172" spans="1:8" x14ac:dyDescent="0.55000000000000004">
      <c r="A23172" s="33">
        <v>44400</v>
      </c>
      <c r="B23172" s="1" t="s">
        <v>56</v>
      </c>
      <c r="C23172">
        <v>22423</v>
      </c>
      <c r="D23172">
        <v>272699</v>
      </c>
      <c r="E23172" s="32">
        <v>21188</v>
      </c>
      <c r="F23172">
        <v>224</v>
      </c>
      <c r="G23172" s="32">
        <v>997</v>
      </c>
      <c r="H23172" s="32">
        <v>41</v>
      </c>
    </row>
    <row r="23173" spans="1:8" x14ac:dyDescent="0.55000000000000004">
      <c r="A23173" s="33">
        <v>44401</v>
      </c>
      <c r="B23173" s="1" t="s">
        <v>7</v>
      </c>
      <c r="C23173">
        <v>43015</v>
      </c>
      <c r="D23173">
        <v>834853</v>
      </c>
      <c r="E23173" s="32">
        <v>40552</v>
      </c>
      <c r="F23173">
        <v>1422</v>
      </c>
      <c r="G23173" s="32">
        <v>1000</v>
      </c>
      <c r="H23173" s="32">
        <v>6</v>
      </c>
    </row>
    <row r="23174" spans="1:8" x14ac:dyDescent="0.55000000000000004">
      <c r="A23174" s="33">
        <v>44401</v>
      </c>
      <c r="B23174" s="1" t="s">
        <v>11</v>
      </c>
      <c r="C23174">
        <v>2608</v>
      </c>
      <c r="D23174">
        <v>54399</v>
      </c>
      <c r="E23174" s="32">
        <v>2521</v>
      </c>
      <c r="F23174">
        <v>31</v>
      </c>
      <c r="G23174" s="32">
        <v>56</v>
      </c>
      <c r="H23174" s="32">
        <v>0</v>
      </c>
    </row>
    <row r="23175" spans="1:8" x14ac:dyDescent="0.55000000000000004">
      <c r="A23175" s="33">
        <v>44401</v>
      </c>
      <c r="B23175" s="1" t="s">
        <v>12</v>
      </c>
      <c r="C23175">
        <v>1899</v>
      </c>
      <c r="D23175">
        <v>91968</v>
      </c>
      <c r="E23175" s="32">
        <v>1768</v>
      </c>
      <c r="F23175">
        <v>47</v>
      </c>
      <c r="G23175" s="32">
        <v>84</v>
      </c>
      <c r="H23175" s="32">
        <v>0</v>
      </c>
    </row>
    <row r="23176" spans="1:8" x14ac:dyDescent="0.55000000000000004">
      <c r="A23176" s="33">
        <v>44401</v>
      </c>
      <c r="B23176" s="1" t="s">
        <v>13</v>
      </c>
      <c r="C23176">
        <v>9651</v>
      </c>
      <c r="D23176">
        <v>168759</v>
      </c>
      <c r="E23176" s="32">
        <v>9305</v>
      </c>
      <c r="F23176">
        <v>91</v>
      </c>
      <c r="G23176" s="32">
        <v>252</v>
      </c>
      <c r="H23176" s="32">
        <v>2</v>
      </c>
    </row>
    <row r="23177" spans="1:8" x14ac:dyDescent="0.55000000000000004">
      <c r="A23177" s="33">
        <v>44401</v>
      </c>
      <c r="B23177" s="1" t="s">
        <v>14</v>
      </c>
      <c r="C23177">
        <v>990</v>
      </c>
      <c r="D23177">
        <v>16817</v>
      </c>
      <c r="E23177" s="32">
        <v>929</v>
      </c>
      <c r="F23177">
        <v>20</v>
      </c>
      <c r="G23177" s="32">
        <v>41</v>
      </c>
      <c r="H23177" s="32">
        <v>1</v>
      </c>
    </row>
    <row r="23178" spans="1:8" x14ac:dyDescent="0.55000000000000004">
      <c r="A23178" s="33">
        <v>44401</v>
      </c>
      <c r="B23178" s="1" t="s">
        <v>15</v>
      </c>
      <c r="C23178">
        <v>2092</v>
      </c>
      <c r="D23178">
        <v>69954</v>
      </c>
      <c r="E23178" s="32">
        <v>2019</v>
      </c>
      <c r="F23178">
        <v>47</v>
      </c>
      <c r="G23178" s="32">
        <v>26</v>
      </c>
      <c r="H23178" s="32">
        <v>0</v>
      </c>
    </row>
    <row r="23179" spans="1:8" x14ac:dyDescent="0.55000000000000004">
      <c r="A23179" s="33">
        <v>44401</v>
      </c>
      <c r="B23179" s="1" t="s">
        <v>16</v>
      </c>
      <c r="C23179">
        <v>5289</v>
      </c>
      <c r="D23179">
        <v>302093</v>
      </c>
      <c r="E23179" s="32">
        <v>4953</v>
      </c>
      <c r="F23179">
        <v>162</v>
      </c>
      <c r="G23179" s="32">
        <v>174</v>
      </c>
      <c r="H23179" s="32">
        <v>4</v>
      </c>
    </row>
    <row r="23180" spans="1:8" x14ac:dyDescent="0.55000000000000004">
      <c r="A23180" s="33">
        <v>44401</v>
      </c>
      <c r="B23180" s="1" t="s">
        <v>17</v>
      </c>
      <c r="C23180">
        <v>11462</v>
      </c>
      <c r="D23180">
        <v>34393</v>
      </c>
      <c r="E23180" s="32">
        <v>10814</v>
      </c>
      <c r="F23180">
        <v>166</v>
      </c>
      <c r="G23180" s="32">
        <v>482</v>
      </c>
      <c r="H23180" s="32">
        <v>4</v>
      </c>
    </row>
    <row r="23181" spans="1:8" x14ac:dyDescent="0.55000000000000004">
      <c r="A23181" s="33">
        <v>44401</v>
      </c>
      <c r="B23181" s="1" t="s">
        <v>18</v>
      </c>
      <c r="C23181">
        <v>7586</v>
      </c>
      <c r="D23181">
        <v>321278</v>
      </c>
      <c r="E23181" s="32">
        <v>7204</v>
      </c>
      <c r="F23181">
        <v>84</v>
      </c>
      <c r="G23181" s="32">
        <v>298</v>
      </c>
      <c r="H23181" s="32">
        <v>8</v>
      </c>
    </row>
    <row r="23182" spans="1:8" x14ac:dyDescent="0.55000000000000004">
      <c r="A23182" s="33">
        <v>44401</v>
      </c>
      <c r="B23182" s="1" t="s">
        <v>19</v>
      </c>
      <c r="C23182">
        <v>8200</v>
      </c>
      <c r="D23182">
        <v>207093</v>
      </c>
      <c r="E23182" s="32">
        <v>7967</v>
      </c>
      <c r="F23182">
        <v>155</v>
      </c>
      <c r="G23182" s="32">
        <v>145</v>
      </c>
      <c r="H23182" s="32">
        <v>1</v>
      </c>
    </row>
    <row r="23183" spans="1:8" x14ac:dyDescent="0.55000000000000004">
      <c r="A23183" s="33">
        <v>44401</v>
      </c>
      <c r="B23183" s="1" t="s">
        <v>20</v>
      </c>
      <c r="C23183">
        <v>51832</v>
      </c>
      <c r="D23183">
        <v>1048444</v>
      </c>
      <c r="E23183" s="32">
        <v>47191</v>
      </c>
      <c r="F23183">
        <v>846</v>
      </c>
      <c r="G23183" s="32">
        <v>3795</v>
      </c>
      <c r="H23183" s="32">
        <v>33</v>
      </c>
    </row>
    <row r="23184" spans="1:8" x14ac:dyDescent="0.55000000000000004">
      <c r="A23184" s="33">
        <v>44401</v>
      </c>
      <c r="B23184" s="1" t="s">
        <v>21</v>
      </c>
      <c r="C23184">
        <v>45287</v>
      </c>
      <c r="D23184">
        <v>752268</v>
      </c>
      <c r="E23184" s="32">
        <v>42044</v>
      </c>
      <c r="F23184">
        <v>728</v>
      </c>
      <c r="G23184" s="32">
        <v>2515</v>
      </c>
      <c r="H23184" s="32">
        <v>18</v>
      </c>
    </row>
    <row r="23185" spans="1:8" x14ac:dyDescent="0.55000000000000004">
      <c r="A23185" s="33">
        <v>44401</v>
      </c>
      <c r="B23185" s="1" t="s">
        <v>22</v>
      </c>
      <c r="C23185">
        <v>197528</v>
      </c>
      <c r="D23185">
        <v>2724519</v>
      </c>
      <c r="E23185" s="32">
        <v>183370</v>
      </c>
      <c r="F23185">
        <v>2277</v>
      </c>
      <c r="G23185" s="32">
        <v>11881</v>
      </c>
      <c r="H23185" s="32">
        <v>74</v>
      </c>
    </row>
    <row r="23186" spans="1:8" x14ac:dyDescent="0.55000000000000004">
      <c r="A23186" s="33">
        <v>44401</v>
      </c>
      <c r="B23186" s="1" t="s">
        <v>23</v>
      </c>
      <c r="C23186">
        <v>76308</v>
      </c>
      <c r="D23186">
        <v>1119795</v>
      </c>
      <c r="E23186" s="32">
        <v>71146</v>
      </c>
      <c r="F23186">
        <v>980</v>
      </c>
      <c r="G23186" s="32">
        <v>4182</v>
      </c>
      <c r="H23186" s="32">
        <v>49</v>
      </c>
    </row>
    <row r="23187" spans="1:8" x14ac:dyDescent="0.55000000000000004">
      <c r="A23187" s="33">
        <v>44401</v>
      </c>
      <c r="B23187" s="1" t="s">
        <v>24</v>
      </c>
      <c r="C23187">
        <v>3724</v>
      </c>
      <c r="D23187">
        <v>187556</v>
      </c>
      <c r="E23187" s="32">
        <v>3446</v>
      </c>
      <c r="F23187">
        <v>54</v>
      </c>
      <c r="G23187" s="32">
        <v>224</v>
      </c>
      <c r="H23187" s="32">
        <v>1</v>
      </c>
    </row>
    <row r="23188" spans="1:8" x14ac:dyDescent="0.55000000000000004">
      <c r="A23188" s="33">
        <v>44401</v>
      </c>
      <c r="B23188" s="1" t="s">
        <v>25</v>
      </c>
      <c r="C23188">
        <v>2141</v>
      </c>
      <c r="D23188">
        <v>78919</v>
      </c>
      <c r="E23188" s="32">
        <v>2025</v>
      </c>
      <c r="F23188">
        <v>38</v>
      </c>
      <c r="G23188" s="32">
        <v>78</v>
      </c>
      <c r="H23188" s="32">
        <v>2</v>
      </c>
    </row>
    <row r="23189" spans="1:8" x14ac:dyDescent="0.55000000000000004">
      <c r="A23189" s="33">
        <v>44401</v>
      </c>
      <c r="B23189" s="1" t="s">
        <v>26</v>
      </c>
      <c r="C23189">
        <v>4470</v>
      </c>
      <c r="D23189">
        <v>132568</v>
      </c>
      <c r="E23189" s="32">
        <v>3982</v>
      </c>
      <c r="F23189">
        <v>116</v>
      </c>
      <c r="G23189" s="32">
        <v>363</v>
      </c>
      <c r="H23189" s="32">
        <v>1</v>
      </c>
    </row>
    <row r="23190" spans="1:8" x14ac:dyDescent="0.55000000000000004">
      <c r="A23190" s="33">
        <v>44401</v>
      </c>
      <c r="B23190" s="1" t="s">
        <v>27</v>
      </c>
      <c r="C23190">
        <v>1445</v>
      </c>
      <c r="D23190">
        <v>75827</v>
      </c>
      <c r="E23190" s="32">
        <v>1365</v>
      </c>
      <c r="F23190">
        <v>36</v>
      </c>
      <c r="G23190" s="32">
        <v>44</v>
      </c>
      <c r="H23190" s="32">
        <v>0</v>
      </c>
    </row>
    <row r="23191" spans="1:8" x14ac:dyDescent="0.55000000000000004">
      <c r="A23191" s="33">
        <v>44401</v>
      </c>
      <c r="B23191" s="1" t="s">
        <v>28</v>
      </c>
      <c r="C23191">
        <v>2218</v>
      </c>
      <c r="D23191">
        <v>65656</v>
      </c>
      <c r="E23191" s="32">
        <v>2150</v>
      </c>
      <c r="F23191">
        <v>21</v>
      </c>
      <c r="G23191" s="32">
        <v>47</v>
      </c>
      <c r="H23191" s="32">
        <v>0</v>
      </c>
    </row>
    <row r="23192" spans="1:8" x14ac:dyDescent="0.55000000000000004">
      <c r="A23192" s="33">
        <v>44401</v>
      </c>
      <c r="B23192" s="1" t="s">
        <v>29</v>
      </c>
      <c r="C23192">
        <v>5127</v>
      </c>
      <c r="D23192">
        <v>219477</v>
      </c>
      <c r="E23192" s="32">
        <v>5055</v>
      </c>
      <c r="F23192">
        <v>94</v>
      </c>
      <c r="G23192" s="32">
        <v>54</v>
      </c>
      <c r="H23192" s="32">
        <v>0</v>
      </c>
    </row>
    <row r="23193" spans="1:8" x14ac:dyDescent="0.55000000000000004">
      <c r="A23193" s="33">
        <v>44401</v>
      </c>
      <c r="B23193" s="1" t="s">
        <v>30</v>
      </c>
      <c r="C23193">
        <v>9634</v>
      </c>
      <c r="D23193">
        <v>287919</v>
      </c>
      <c r="E23193" s="32">
        <v>9337</v>
      </c>
      <c r="F23193">
        <v>188</v>
      </c>
      <c r="G23193" s="32">
        <v>109</v>
      </c>
      <c r="H23193" s="32">
        <v>2</v>
      </c>
    </row>
    <row r="23194" spans="1:8" x14ac:dyDescent="0.55000000000000004">
      <c r="A23194" s="33">
        <v>44401</v>
      </c>
      <c r="B23194" s="1" t="s">
        <v>31</v>
      </c>
      <c r="C23194">
        <v>10137</v>
      </c>
      <c r="D23194">
        <v>437255</v>
      </c>
      <c r="E23194" s="32">
        <v>9519</v>
      </c>
      <c r="F23194">
        <v>154</v>
      </c>
      <c r="G23194" s="32">
        <v>464</v>
      </c>
      <c r="H23194" s="32">
        <v>2</v>
      </c>
    </row>
    <row r="23195" spans="1:8" x14ac:dyDescent="0.55000000000000004">
      <c r="A23195" s="33">
        <v>44401</v>
      </c>
      <c r="B23195" s="1" t="s">
        <v>32</v>
      </c>
      <c r="C23195">
        <v>52561</v>
      </c>
      <c r="D23195">
        <v>891300</v>
      </c>
      <c r="E23195" s="32">
        <v>50661</v>
      </c>
      <c r="F23195">
        <v>1002</v>
      </c>
      <c r="G23195" s="32">
        <v>898</v>
      </c>
      <c r="H23195" s="32">
        <v>10</v>
      </c>
    </row>
    <row r="23196" spans="1:8" x14ac:dyDescent="0.55000000000000004">
      <c r="A23196" s="33">
        <v>44401</v>
      </c>
      <c r="B23196" s="1" t="s">
        <v>33</v>
      </c>
      <c r="C23196">
        <v>5562</v>
      </c>
      <c r="D23196">
        <v>156553</v>
      </c>
      <c r="E23196" s="32">
        <v>5392</v>
      </c>
      <c r="F23196">
        <v>113</v>
      </c>
      <c r="G23196" s="32">
        <v>196</v>
      </c>
      <c r="H23196" s="32">
        <v>3</v>
      </c>
    </row>
    <row r="23197" spans="1:8" x14ac:dyDescent="0.55000000000000004">
      <c r="A23197" s="33">
        <v>44401</v>
      </c>
      <c r="B23197" s="1" t="s">
        <v>34</v>
      </c>
      <c r="C23197">
        <v>5768</v>
      </c>
      <c r="D23197">
        <v>165430</v>
      </c>
      <c r="E23197" s="32">
        <v>5550</v>
      </c>
      <c r="F23197">
        <v>92</v>
      </c>
      <c r="G23197" s="32">
        <v>126</v>
      </c>
      <c r="H23197" s="32">
        <v>1</v>
      </c>
    </row>
    <row r="23198" spans="1:8" x14ac:dyDescent="0.55000000000000004">
      <c r="A23198" s="33">
        <v>44401</v>
      </c>
      <c r="B23198" s="1" t="s">
        <v>35</v>
      </c>
      <c r="C23198">
        <v>17375</v>
      </c>
      <c r="D23198">
        <v>302828</v>
      </c>
      <c r="E23198" s="32">
        <v>16676</v>
      </c>
      <c r="F23198">
        <v>249</v>
      </c>
      <c r="G23198" s="32">
        <v>416</v>
      </c>
      <c r="H23198" s="32">
        <v>6</v>
      </c>
    </row>
    <row r="23199" spans="1:8" x14ac:dyDescent="0.55000000000000004">
      <c r="A23199" s="33">
        <v>44401</v>
      </c>
      <c r="B23199" s="1" t="s">
        <v>36</v>
      </c>
      <c r="C23199">
        <v>108897</v>
      </c>
      <c r="D23199">
        <v>2387175</v>
      </c>
      <c r="E23199" s="32">
        <v>102019</v>
      </c>
      <c r="F23199">
        <v>2717</v>
      </c>
      <c r="G23199" s="32">
        <v>3292</v>
      </c>
      <c r="H23199" s="32">
        <v>147</v>
      </c>
    </row>
    <row r="23200" spans="1:8" x14ac:dyDescent="0.55000000000000004">
      <c r="A23200" s="33">
        <v>44401</v>
      </c>
      <c r="B23200" s="1" t="s">
        <v>37</v>
      </c>
      <c r="C23200">
        <v>42316</v>
      </c>
      <c r="D23200">
        <v>543044</v>
      </c>
      <c r="E23200" s="32">
        <v>40155</v>
      </c>
      <c r="F23200">
        <v>1315</v>
      </c>
      <c r="G23200" s="32">
        <v>846</v>
      </c>
      <c r="H23200" s="32">
        <v>13</v>
      </c>
    </row>
    <row r="23201" spans="1:8" x14ac:dyDescent="0.55000000000000004">
      <c r="A23201" s="33">
        <v>44401</v>
      </c>
      <c r="B23201" s="1" t="s">
        <v>38</v>
      </c>
      <c r="C23201">
        <v>8737</v>
      </c>
      <c r="D23201">
        <v>181075</v>
      </c>
      <c r="E23201" s="32">
        <v>8377</v>
      </c>
      <c r="F23201">
        <v>133</v>
      </c>
      <c r="G23201" s="32">
        <v>227</v>
      </c>
      <c r="H23201" s="32">
        <v>5</v>
      </c>
    </row>
    <row r="23202" spans="1:8" x14ac:dyDescent="0.55000000000000004">
      <c r="A23202" s="33">
        <v>44401</v>
      </c>
      <c r="B23202" s="1" t="s">
        <v>39</v>
      </c>
      <c r="C23202">
        <v>2795</v>
      </c>
      <c r="D23202">
        <v>43500</v>
      </c>
      <c r="E23202" s="32">
        <v>2620</v>
      </c>
      <c r="F23202">
        <v>49</v>
      </c>
      <c r="G23202" s="32">
        <v>65</v>
      </c>
      <c r="H23202" s="32">
        <v>0</v>
      </c>
    </row>
    <row r="23203" spans="1:8" x14ac:dyDescent="0.55000000000000004">
      <c r="A23203" s="33">
        <v>44401</v>
      </c>
      <c r="B23203" s="1" t="s">
        <v>40</v>
      </c>
      <c r="C23203">
        <v>640</v>
      </c>
      <c r="D23203">
        <v>93682</v>
      </c>
      <c r="E23203" s="32">
        <v>484</v>
      </c>
      <c r="F23203">
        <v>2</v>
      </c>
      <c r="G23203" s="32">
        <v>123</v>
      </c>
      <c r="H23203" s="32">
        <v>1</v>
      </c>
    </row>
    <row r="23204" spans="1:8" x14ac:dyDescent="0.55000000000000004">
      <c r="A23204" s="33">
        <v>44401</v>
      </c>
      <c r="B23204" s="1" t="s">
        <v>41</v>
      </c>
      <c r="C23204">
        <v>662</v>
      </c>
      <c r="D23204">
        <v>32936</v>
      </c>
      <c r="E23204" s="32">
        <v>562</v>
      </c>
      <c r="F23204">
        <v>2</v>
      </c>
      <c r="G23204" s="32">
        <v>98</v>
      </c>
      <c r="H23204" s="32">
        <v>0</v>
      </c>
    </row>
    <row r="23205" spans="1:8" x14ac:dyDescent="0.55000000000000004">
      <c r="A23205" s="33">
        <v>44401</v>
      </c>
      <c r="B23205" s="1" t="s">
        <v>42</v>
      </c>
      <c r="C23205">
        <v>7841</v>
      </c>
      <c r="D23205">
        <v>178588</v>
      </c>
      <c r="E23205" s="32">
        <v>7518</v>
      </c>
      <c r="F23205">
        <v>127</v>
      </c>
      <c r="G23205" s="32">
        <v>104</v>
      </c>
      <c r="H23205" s="32">
        <v>1</v>
      </c>
    </row>
    <row r="23206" spans="1:8" x14ac:dyDescent="0.55000000000000004">
      <c r="A23206" s="33">
        <v>44401</v>
      </c>
      <c r="B23206" s="1" t="s">
        <v>43</v>
      </c>
      <c r="C23206">
        <v>11801</v>
      </c>
      <c r="D23206">
        <v>577995</v>
      </c>
      <c r="E23206" s="32">
        <v>11443</v>
      </c>
      <c r="F23206">
        <v>179</v>
      </c>
      <c r="G23206" s="32">
        <v>142</v>
      </c>
      <c r="H23206" s="32">
        <v>4</v>
      </c>
    </row>
    <row r="23207" spans="1:8" x14ac:dyDescent="0.55000000000000004">
      <c r="A23207" s="33">
        <v>44401</v>
      </c>
      <c r="B23207" s="1" t="s">
        <v>44</v>
      </c>
      <c r="C23207">
        <v>3206</v>
      </c>
      <c r="D23207">
        <v>128696</v>
      </c>
      <c r="E23207" s="32">
        <v>3090</v>
      </c>
      <c r="F23207">
        <v>80</v>
      </c>
      <c r="G23207" s="32">
        <v>36</v>
      </c>
      <c r="H23207" s="32">
        <v>0</v>
      </c>
    </row>
    <row r="23208" spans="1:8" x14ac:dyDescent="0.55000000000000004">
      <c r="A23208" s="33">
        <v>44401</v>
      </c>
      <c r="B23208" s="1" t="s">
        <v>45</v>
      </c>
      <c r="C23208">
        <v>1734</v>
      </c>
      <c r="D23208">
        <v>69792</v>
      </c>
      <c r="E23208" s="32">
        <v>1610</v>
      </c>
      <c r="F23208">
        <v>63</v>
      </c>
      <c r="G23208" s="32">
        <v>62</v>
      </c>
      <c r="H23208" s="32">
        <v>0</v>
      </c>
    </row>
    <row r="23209" spans="1:8" x14ac:dyDescent="0.55000000000000004">
      <c r="A23209" s="33">
        <v>44401</v>
      </c>
      <c r="B23209" s="1" t="s">
        <v>46</v>
      </c>
      <c r="C23209">
        <v>2156</v>
      </c>
      <c r="D23209">
        <v>91943</v>
      </c>
      <c r="E23209" s="32">
        <v>2095</v>
      </c>
      <c r="F23209">
        <v>32</v>
      </c>
      <c r="G23209" s="32">
        <v>33</v>
      </c>
      <c r="H23209" s="32">
        <v>0</v>
      </c>
    </row>
    <row r="23210" spans="1:8" x14ac:dyDescent="0.55000000000000004">
      <c r="A23210" s="33">
        <v>44401</v>
      </c>
      <c r="B23210" s="1" t="s">
        <v>47</v>
      </c>
      <c r="C23210">
        <v>2823</v>
      </c>
      <c r="D23210">
        <v>102729</v>
      </c>
      <c r="E23210" s="32">
        <v>2695</v>
      </c>
      <c r="F23210">
        <v>77</v>
      </c>
      <c r="G23210" s="32">
        <v>51</v>
      </c>
      <c r="H23210" s="32">
        <v>2</v>
      </c>
    </row>
    <row r="23211" spans="1:8" x14ac:dyDescent="0.55000000000000004">
      <c r="A23211" s="33">
        <v>44401</v>
      </c>
      <c r="B23211" s="1" t="s">
        <v>48</v>
      </c>
      <c r="C23211">
        <v>1989</v>
      </c>
      <c r="D23211">
        <v>60661</v>
      </c>
      <c r="E23211" s="32">
        <v>1897</v>
      </c>
      <c r="F23211">
        <v>29</v>
      </c>
      <c r="G23211" s="32">
        <v>63</v>
      </c>
      <c r="H23211" s="32">
        <v>3</v>
      </c>
    </row>
    <row r="23212" spans="1:8" x14ac:dyDescent="0.55000000000000004">
      <c r="A23212" s="33">
        <v>44401</v>
      </c>
      <c r="B23212" s="1" t="s">
        <v>49</v>
      </c>
      <c r="C23212">
        <v>37047</v>
      </c>
      <c r="D23212">
        <v>891518</v>
      </c>
      <c r="E23212" s="32">
        <v>35480</v>
      </c>
      <c r="F23212">
        <v>528</v>
      </c>
      <c r="G23212" s="32">
        <v>940</v>
      </c>
      <c r="H23212" s="32">
        <v>10</v>
      </c>
    </row>
    <row r="23213" spans="1:8" x14ac:dyDescent="0.55000000000000004">
      <c r="A23213" s="33">
        <v>44401</v>
      </c>
      <c r="B23213" s="1" t="s">
        <v>50</v>
      </c>
      <c r="C23213">
        <v>2636</v>
      </c>
      <c r="D23213">
        <v>61579</v>
      </c>
      <c r="E23213" s="32">
        <v>2586</v>
      </c>
      <c r="F23213">
        <v>24</v>
      </c>
      <c r="G23213" s="32">
        <v>59</v>
      </c>
      <c r="H23213" s="32">
        <v>0</v>
      </c>
    </row>
    <row r="23214" spans="1:8" x14ac:dyDescent="0.55000000000000004">
      <c r="A23214" s="33">
        <v>44401</v>
      </c>
      <c r="B23214" s="1" t="s">
        <v>51</v>
      </c>
      <c r="C23214">
        <v>3321</v>
      </c>
      <c r="D23214">
        <v>133273</v>
      </c>
      <c r="E23214" s="32">
        <v>3165</v>
      </c>
      <c r="F23214">
        <v>69</v>
      </c>
      <c r="G23214" s="32">
        <v>88</v>
      </c>
      <c r="H23214" s="32">
        <v>0</v>
      </c>
    </row>
    <row r="23215" spans="1:8" x14ac:dyDescent="0.55000000000000004">
      <c r="A23215" s="33">
        <v>44401</v>
      </c>
      <c r="B23215" s="1" t="s">
        <v>52</v>
      </c>
      <c r="C23215">
        <v>6549</v>
      </c>
      <c r="D23215">
        <v>83473</v>
      </c>
      <c r="E23215" s="32">
        <v>6380</v>
      </c>
      <c r="F23215">
        <v>121</v>
      </c>
      <c r="G23215" s="32">
        <v>48</v>
      </c>
      <c r="H23215" s="32">
        <v>0</v>
      </c>
    </row>
    <row r="23216" spans="1:8" x14ac:dyDescent="0.55000000000000004">
      <c r="A23216" s="33">
        <v>44401</v>
      </c>
      <c r="B23216" s="1" t="s">
        <v>53</v>
      </c>
      <c r="C23216">
        <v>3561</v>
      </c>
      <c r="D23216">
        <v>181233</v>
      </c>
      <c r="E23216" s="32">
        <v>3444</v>
      </c>
      <c r="F23216">
        <v>64</v>
      </c>
      <c r="G23216" s="32">
        <v>53</v>
      </c>
      <c r="H23216" s="32">
        <v>0</v>
      </c>
    </row>
    <row r="23217" spans="1:8" x14ac:dyDescent="0.55000000000000004">
      <c r="A23217" s="33">
        <v>44401</v>
      </c>
      <c r="B23217" s="1" t="s">
        <v>54</v>
      </c>
      <c r="C23217">
        <v>3139</v>
      </c>
      <c r="D23217">
        <v>45086</v>
      </c>
      <c r="E23217" s="32">
        <v>3073</v>
      </c>
      <c r="F23217">
        <v>27</v>
      </c>
      <c r="G23217" s="32">
        <v>38</v>
      </c>
      <c r="H23217" s="32">
        <v>0</v>
      </c>
    </row>
    <row r="23218" spans="1:8" x14ac:dyDescent="0.55000000000000004">
      <c r="A23218" s="33">
        <v>44401</v>
      </c>
      <c r="B23218" s="1" t="s">
        <v>55</v>
      </c>
      <c r="C23218">
        <v>3825</v>
      </c>
      <c r="D23218">
        <v>115968</v>
      </c>
      <c r="E23218" s="32">
        <v>3744</v>
      </c>
      <c r="F23218">
        <v>39</v>
      </c>
      <c r="G23218" s="32">
        <v>73</v>
      </c>
      <c r="H23218" s="32">
        <v>1</v>
      </c>
    </row>
    <row r="23219" spans="1:8" x14ac:dyDescent="0.55000000000000004">
      <c r="A23219" s="33">
        <v>44401</v>
      </c>
      <c r="B23219" s="1" t="s">
        <v>56</v>
      </c>
      <c r="C23219">
        <v>22522</v>
      </c>
      <c r="D23219">
        <v>274041</v>
      </c>
      <c r="E23219" s="32">
        <v>21238</v>
      </c>
      <c r="F23219">
        <v>228</v>
      </c>
      <c r="G23219" s="32">
        <v>1045</v>
      </c>
      <c r="H23219" s="32">
        <v>33</v>
      </c>
    </row>
    <row r="23220" spans="1:8" x14ac:dyDescent="0.55000000000000004">
      <c r="A23220" s="33">
        <v>44402</v>
      </c>
      <c r="B23220" s="1" t="s">
        <v>7</v>
      </c>
      <c r="C23220">
        <v>43128</v>
      </c>
      <c r="D23220">
        <v>836230</v>
      </c>
      <c r="E23220" s="32">
        <v>40633</v>
      </c>
      <c r="F23220">
        <v>1422</v>
      </c>
      <c r="G23220" s="32">
        <v>1041</v>
      </c>
      <c r="H23220" s="32">
        <v>6</v>
      </c>
    </row>
    <row r="23221" spans="1:8" x14ac:dyDescent="0.55000000000000004">
      <c r="A23221" s="33">
        <v>44402</v>
      </c>
      <c r="B23221" s="1" t="s">
        <v>11</v>
      </c>
      <c r="C23221">
        <v>2616</v>
      </c>
      <c r="D23221">
        <v>54407</v>
      </c>
      <c r="E23221" s="32">
        <v>2526</v>
      </c>
      <c r="F23221">
        <v>31</v>
      </c>
      <c r="G23221" s="32">
        <v>59</v>
      </c>
      <c r="H23221" s="32">
        <v>0</v>
      </c>
    </row>
    <row r="23222" spans="1:8" x14ac:dyDescent="0.55000000000000004">
      <c r="A23222" s="33">
        <v>44402</v>
      </c>
      <c r="B23222" s="1" t="s">
        <v>12</v>
      </c>
      <c r="C23222">
        <v>1912</v>
      </c>
      <c r="D23222">
        <v>92045</v>
      </c>
      <c r="E23222" s="32">
        <v>1773</v>
      </c>
      <c r="F23222">
        <v>47</v>
      </c>
      <c r="G23222" s="32">
        <v>92</v>
      </c>
      <c r="H23222" s="32">
        <v>0</v>
      </c>
    </row>
    <row r="23223" spans="1:8" x14ac:dyDescent="0.55000000000000004">
      <c r="A23223" s="33">
        <v>44402</v>
      </c>
      <c r="B23223" s="1" t="s">
        <v>13</v>
      </c>
      <c r="C23223">
        <v>9675</v>
      </c>
      <c r="D23223">
        <v>168950</v>
      </c>
      <c r="E23223" s="32">
        <v>9334</v>
      </c>
      <c r="F23223">
        <v>91</v>
      </c>
      <c r="G23223" s="32">
        <v>239</v>
      </c>
      <c r="H23223" s="32">
        <v>2</v>
      </c>
    </row>
    <row r="23224" spans="1:8" x14ac:dyDescent="0.55000000000000004">
      <c r="A23224" s="33">
        <v>44402</v>
      </c>
      <c r="B23224" s="1" t="s">
        <v>14</v>
      </c>
      <c r="C23224">
        <v>994</v>
      </c>
      <c r="D23224">
        <v>16817</v>
      </c>
      <c r="E23224" s="32">
        <v>933</v>
      </c>
      <c r="F23224">
        <v>20</v>
      </c>
      <c r="G23224" s="32">
        <v>41</v>
      </c>
      <c r="H23224" s="32">
        <v>1</v>
      </c>
    </row>
    <row r="23225" spans="1:8" x14ac:dyDescent="0.55000000000000004">
      <c r="A23225" s="33">
        <v>44402</v>
      </c>
      <c r="B23225" s="1" t="s">
        <v>15</v>
      </c>
      <c r="C23225">
        <v>2092</v>
      </c>
      <c r="D23225">
        <v>69954</v>
      </c>
      <c r="E23225" s="32">
        <v>2023</v>
      </c>
      <c r="F23225">
        <v>47</v>
      </c>
      <c r="G23225" s="32">
        <v>22</v>
      </c>
      <c r="H23225" s="32">
        <v>0</v>
      </c>
    </row>
    <row r="23226" spans="1:8" x14ac:dyDescent="0.55000000000000004">
      <c r="A23226" s="33">
        <v>44402</v>
      </c>
      <c r="B23226" s="1" t="s">
        <v>16</v>
      </c>
      <c r="C23226">
        <v>5289</v>
      </c>
      <c r="D23226">
        <v>302093</v>
      </c>
      <c r="E23226" s="32">
        <v>4953</v>
      </c>
      <c r="F23226">
        <v>162</v>
      </c>
      <c r="G23226" s="32">
        <v>174</v>
      </c>
      <c r="H23226" s="32">
        <v>4</v>
      </c>
    </row>
    <row r="23227" spans="1:8" x14ac:dyDescent="0.55000000000000004">
      <c r="A23227" s="33">
        <v>44402</v>
      </c>
      <c r="B23227" s="1" t="s">
        <v>17</v>
      </c>
      <c r="C23227">
        <v>11525</v>
      </c>
      <c r="D23227">
        <v>34393</v>
      </c>
      <c r="E23227" s="32">
        <v>10869</v>
      </c>
      <c r="F23227">
        <v>166</v>
      </c>
      <c r="G23227" s="32">
        <v>490</v>
      </c>
      <c r="H23227" s="32">
        <v>4</v>
      </c>
    </row>
    <row r="23228" spans="1:8" x14ac:dyDescent="0.55000000000000004">
      <c r="A23228" s="33">
        <v>44402</v>
      </c>
      <c r="B23228" s="1" t="s">
        <v>18</v>
      </c>
      <c r="C23228">
        <v>7629</v>
      </c>
      <c r="D23228">
        <v>321532</v>
      </c>
      <c r="E23228" s="32">
        <v>7223</v>
      </c>
      <c r="F23228">
        <v>84</v>
      </c>
      <c r="G23228" s="32">
        <v>322</v>
      </c>
      <c r="H23228" s="32">
        <v>8</v>
      </c>
    </row>
    <row r="23229" spans="1:8" x14ac:dyDescent="0.55000000000000004">
      <c r="A23229" s="33">
        <v>44402</v>
      </c>
      <c r="B23229" s="1" t="s">
        <v>19</v>
      </c>
      <c r="C23229">
        <v>8200</v>
      </c>
      <c r="D23229">
        <v>207093</v>
      </c>
      <c r="E23229" s="32">
        <v>7970</v>
      </c>
      <c r="F23229">
        <v>155</v>
      </c>
      <c r="G23229" s="32">
        <v>174</v>
      </c>
      <c r="H23229" s="32">
        <v>1</v>
      </c>
    </row>
    <row r="23230" spans="1:8" x14ac:dyDescent="0.55000000000000004">
      <c r="A23230" s="33">
        <v>44402</v>
      </c>
      <c r="B23230" s="1" t="s">
        <v>20</v>
      </c>
      <c r="C23230">
        <v>52281</v>
      </c>
      <c r="D23230">
        <v>1050790</v>
      </c>
      <c r="E23230" s="32">
        <v>47466</v>
      </c>
      <c r="F23230">
        <v>846</v>
      </c>
      <c r="G23230" s="32">
        <v>3969</v>
      </c>
      <c r="H23230" s="32">
        <v>36</v>
      </c>
    </row>
    <row r="23231" spans="1:8" x14ac:dyDescent="0.55000000000000004">
      <c r="A23231" s="33">
        <v>44402</v>
      </c>
      <c r="B23231" s="1" t="s">
        <v>21</v>
      </c>
      <c r="C23231">
        <v>45566</v>
      </c>
      <c r="D23231">
        <v>753003</v>
      </c>
      <c r="E23231" s="32">
        <v>42293</v>
      </c>
      <c r="F23231">
        <v>728</v>
      </c>
      <c r="G23231" s="32">
        <v>2545</v>
      </c>
      <c r="H23231" s="32">
        <v>21</v>
      </c>
    </row>
    <row r="23232" spans="1:8" x14ac:dyDescent="0.55000000000000004">
      <c r="A23232" s="33">
        <v>44402</v>
      </c>
      <c r="B23232" s="1" t="s">
        <v>22</v>
      </c>
      <c r="C23232">
        <v>199291</v>
      </c>
      <c r="D23232">
        <v>2724519</v>
      </c>
      <c r="E23232" s="32">
        <v>184379</v>
      </c>
      <c r="F23232">
        <v>2277</v>
      </c>
      <c r="G23232" s="32">
        <v>12635</v>
      </c>
      <c r="H23232" s="32">
        <v>72</v>
      </c>
    </row>
    <row r="23233" spans="1:8" x14ac:dyDescent="0.55000000000000004">
      <c r="A23233" s="33">
        <v>44402</v>
      </c>
      <c r="B23233" s="1" t="s">
        <v>23</v>
      </c>
      <c r="C23233">
        <v>76839</v>
      </c>
      <c r="D23233">
        <v>1119795</v>
      </c>
      <c r="E23233" s="32">
        <v>71524</v>
      </c>
      <c r="F23233">
        <v>980</v>
      </c>
      <c r="G23233" s="32">
        <v>4335</v>
      </c>
      <c r="H23233" s="32">
        <v>52</v>
      </c>
    </row>
    <row r="23234" spans="1:8" x14ac:dyDescent="0.55000000000000004">
      <c r="A23234" s="33">
        <v>44402</v>
      </c>
      <c r="B23234" s="1" t="s">
        <v>24</v>
      </c>
      <c r="C23234">
        <v>3748</v>
      </c>
      <c r="D23234">
        <v>187651</v>
      </c>
      <c r="E23234" s="32">
        <v>3446</v>
      </c>
      <c r="F23234">
        <v>54</v>
      </c>
      <c r="G23234" s="32">
        <v>248</v>
      </c>
      <c r="H23234" s="32">
        <v>1</v>
      </c>
    </row>
    <row r="23235" spans="1:8" x14ac:dyDescent="0.55000000000000004">
      <c r="A23235" s="33">
        <v>44402</v>
      </c>
      <c r="B23235" s="1" t="s">
        <v>25</v>
      </c>
      <c r="C23235">
        <v>2156</v>
      </c>
      <c r="D23235">
        <v>78919</v>
      </c>
      <c r="E23235" s="32">
        <v>2028</v>
      </c>
      <c r="F23235">
        <v>38</v>
      </c>
      <c r="G23235" s="32">
        <v>90</v>
      </c>
      <c r="H23235" s="32">
        <v>3</v>
      </c>
    </row>
    <row r="23236" spans="1:8" x14ac:dyDescent="0.55000000000000004">
      <c r="A23236" s="33">
        <v>44402</v>
      </c>
      <c r="B23236" s="1" t="s">
        <v>26</v>
      </c>
      <c r="C23236">
        <v>4542</v>
      </c>
      <c r="D23236">
        <v>132879</v>
      </c>
      <c r="E23236" s="32">
        <v>4004</v>
      </c>
      <c r="F23236">
        <v>116</v>
      </c>
      <c r="G23236" s="32">
        <v>413</v>
      </c>
      <c r="H23236" s="32">
        <v>1</v>
      </c>
    </row>
    <row r="23237" spans="1:8" x14ac:dyDescent="0.55000000000000004">
      <c r="A23237" s="33">
        <v>44402</v>
      </c>
      <c r="B23237" s="1" t="s">
        <v>27</v>
      </c>
      <c r="C23237">
        <v>1472</v>
      </c>
      <c r="D23237">
        <v>76208</v>
      </c>
      <c r="E23237" s="32">
        <v>1368</v>
      </c>
      <c r="F23237">
        <v>36</v>
      </c>
      <c r="G23237" s="32">
        <v>68</v>
      </c>
      <c r="H23237" s="32">
        <v>0</v>
      </c>
    </row>
    <row r="23238" spans="1:8" x14ac:dyDescent="0.55000000000000004">
      <c r="A23238" s="33">
        <v>44402</v>
      </c>
      <c r="B23238" s="1" t="s">
        <v>28</v>
      </c>
      <c r="C23238">
        <v>2218</v>
      </c>
      <c r="D23238">
        <v>65656</v>
      </c>
      <c r="E23238" s="32">
        <v>2150</v>
      </c>
      <c r="F23238">
        <v>21</v>
      </c>
      <c r="G23238" s="32">
        <v>47</v>
      </c>
      <c r="H23238" s="32">
        <v>0</v>
      </c>
    </row>
    <row r="23239" spans="1:8" x14ac:dyDescent="0.55000000000000004">
      <c r="A23239" s="33">
        <v>44402</v>
      </c>
      <c r="B23239" s="1" t="s">
        <v>29</v>
      </c>
      <c r="C23239">
        <v>5137</v>
      </c>
      <c r="D23239">
        <v>219477</v>
      </c>
      <c r="E23239" s="32">
        <v>5059</v>
      </c>
      <c r="F23239">
        <v>94</v>
      </c>
      <c r="G23239" s="32">
        <v>60</v>
      </c>
      <c r="H23239" s="32">
        <v>0</v>
      </c>
    </row>
    <row r="23240" spans="1:8" x14ac:dyDescent="0.55000000000000004">
      <c r="A23240" s="33">
        <v>44402</v>
      </c>
      <c r="B23240" s="1" t="s">
        <v>30</v>
      </c>
      <c r="C23240">
        <v>9641</v>
      </c>
      <c r="D23240">
        <v>287989</v>
      </c>
      <c r="E23240" s="32">
        <v>9347</v>
      </c>
      <c r="F23240">
        <v>188</v>
      </c>
      <c r="G23240" s="32">
        <v>106</v>
      </c>
      <c r="H23240" s="32">
        <v>2</v>
      </c>
    </row>
    <row r="23241" spans="1:8" x14ac:dyDescent="0.55000000000000004">
      <c r="A23241" s="33">
        <v>44402</v>
      </c>
      <c r="B23241" s="1" t="s">
        <v>31</v>
      </c>
      <c r="C23241">
        <v>10205</v>
      </c>
      <c r="D23241">
        <v>437255</v>
      </c>
      <c r="E23241" s="32">
        <v>9570</v>
      </c>
      <c r="F23241">
        <v>154</v>
      </c>
      <c r="G23241" s="32">
        <v>481</v>
      </c>
      <c r="H23241" s="32">
        <v>2</v>
      </c>
    </row>
    <row r="23242" spans="1:8" x14ac:dyDescent="0.55000000000000004">
      <c r="A23242" s="33">
        <v>44402</v>
      </c>
      <c r="B23242" s="1" t="s">
        <v>32</v>
      </c>
      <c r="C23242">
        <v>52630</v>
      </c>
      <c r="D23242">
        <v>891300</v>
      </c>
      <c r="E23242" s="32">
        <v>50703</v>
      </c>
      <c r="F23242">
        <v>1003</v>
      </c>
      <c r="G23242" s="32">
        <v>924</v>
      </c>
      <c r="H23242" s="32">
        <v>10</v>
      </c>
    </row>
    <row r="23243" spans="1:8" x14ac:dyDescent="0.55000000000000004">
      <c r="A23243" s="33">
        <v>44402</v>
      </c>
      <c r="B23243" s="1" t="s">
        <v>33</v>
      </c>
      <c r="C23243">
        <v>5578</v>
      </c>
      <c r="D23243">
        <v>156553</v>
      </c>
      <c r="E23243" s="32">
        <v>5403</v>
      </c>
      <c r="F23243">
        <v>113</v>
      </c>
      <c r="G23243" s="32">
        <v>202</v>
      </c>
      <c r="H23243" s="32">
        <v>2</v>
      </c>
    </row>
    <row r="23244" spans="1:8" x14ac:dyDescent="0.55000000000000004">
      <c r="A23244" s="33">
        <v>44402</v>
      </c>
      <c r="B23244" s="1" t="s">
        <v>34</v>
      </c>
      <c r="C23244">
        <v>5780</v>
      </c>
      <c r="D23244">
        <v>165484</v>
      </c>
      <c r="E23244" s="32">
        <v>5557</v>
      </c>
      <c r="F23244">
        <v>92</v>
      </c>
      <c r="G23244" s="32">
        <v>131</v>
      </c>
      <c r="H23244" s="32">
        <v>1</v>
      </c>
    </row>
    <row r="23245" spans="1:8" x14ac:dyDescent="0.55000000000000004">
      <c r="A23245" s="33">
        <v>44402</v>
      </c>
      <c r="B23245" s="1" t="s">
        <v>35</v>
      </c>
      <c r="C23245">
        <v>17455</v>
      </c>
      <c r="D23245">
        <v>303813</v>
      </c>
      <c r="E23245" s="32">
        <v>16701</v>
      </c>
      <c r="F23245">
        <v>249</v>
      </c>
      <c r="G23245" s="32">
        <v>425</v>
      </c>
      <c r="H23245" s="32">
        <v>8</v>
      </c>
    </row>
    <row r="23246" spans="1:8" x14ac:dyDescent="0.55000000000000004">
      <c r="A23246" s="33">
        <v>44402</v>
      </c>
      <c r="B23246" s="1" t="s">
        <v>36</v>
      </c>
      <c r="C23246">
        <v>109368</v>
      </c>
      <c r="D23246">
        <v>2393461</v>
      </c>
      <c r="E23246" s="32">
        <v>102326</v>
      </c>
      <c r="F23246">
        <v>2718</v>
      </c>
      <c r="G23246" s="32">
        <v>3456</v>
      </c>
      <c r="H23246" s="32">
        <v>150</v>
      </c>
    </row>
    <row r="23247" spans="1:8" x14ac:dyDescent="0.55000000000000004">
      <c r="A23247" s="33">
        <v>44402</v>
      </c>
      <c r="B23247" s="1" t="s">
        <v>37</v>
      </c>
      <c r="C23247">
        <v>42387</v>
      </c>
      <c r="D23247">
        <v>543795</v>
      </c>
      <c r="E23247" s="32">
        <v>40209</v>
      </c>
      <c r="F23247">
        <v>1315</v>
      </c>
      <c r="G23247" s="32">
        <v>863</v>
      </c>
      <c r="H23247" s="32">
        <v>14</v>
      </c>
    </row>
    <row r="23248" spans="1:8" x14ac:dyDescent="0.55000000000000004">
      <c r="A23248" s="33">
        <v>44402</v>
      </c>
      <c r="B23248" s="1" t="s">
        <v>38</v>
      </c>
      <c r="C23248">
        <v>8756</v>
      </c>
      <c r="D23248">
        <v>181075</v>
      </c>
      <c r="E23248" s="32">
        <v>8384</v>
      </c>
      <c r="F23248">
        <v>133</v>
      </c>
      <c r="G23248" s="32">
        <v>239</v>
      </c>
      <c r="H23248" s="32">
        <v>5</v>
      </c>
    </row>
    <row r="23249" spans="1:8" x14ac:dyDescent="0.55000000000000004">
      <c r="A23249" s="33">
        <v>44402</v>
      </c>
      <c r="B23249" s="1" t="s">
        <v>39</v>
      </c>
      <c r="C23249">
        <v>2804</v>
      </c>
      <c r="D23249">
        <v>43541</v>
      </c>
      <c r="E23249" s="32">
        <v>2625</v>
      </c>
      <c r="F23249">
        <v>49</v>
      </c>
      <c r="G23249" s="32">
        <v>69</v>
      </c>
      <c r="H23249" s="32">
        <v>1</v>
      </c>
    </row>
    <row r="23250" spans="1:8" x14ac:dyDescent="0.55000000000000004">
      <c r="A23250" s="33">
        <v>44402</v>
      </c>
      <c r="B23250" s="1" t="s">
        <v>40</v>
      </c>
      <c r="C23250">
        <v>649</v>
      </c>
      <c r="D23250">
        <v>93822</v>
      </c>
      <c r="E23250" s="32">
        <v>490</v>
      </c>
      <c r="F23250">
        <v>2</v>
      </c>
      <c r="G23250" s="32">
        <v>123</v>
      </c>
      <c r="H23250" s="32">
        <v>1</v>
      </c>
    </row>
    <row r="23251" spans="1:8" x14ac:dyDescent="0.55000000000000004">
      <c r="A23251" s="33">
        <v>44402</v>
      </c>
      <c r="B23251" s="1" t="s">
        <v>41</v>
      </c>
      <c r="C23251">
        <v>669</v>
      </c>
      <c r="D23251">
        <v>32936</v>
      </c>
      <c r="E23251" s="32">
        <v>567</v>
      </c>
      <c r="F23251">
        <v>2</v>
      </c>
      <c r="G23251" s="32">
        <v>100</v>
      </c>
      <c r="H23251" s="32">
        <v>0</v>
      </c>
    </row>
    <row r="23252" spans="1:8" x14ac:dyDescent="0.55000000000000004">
      <c r="A23252" s="33">
        <v>44402</v>
      </c>
      <c r="B23252" s="1" t="s">
        <v>42</v>
      </c>
      <c r="C23252">
        <v>7868</v>
      </c>
      <c r="D23252">
        <v>178588</v>
      </c>
      <c r="E23252" s="32">
        <v>7518</v>
      </c>
      <c r="F23252">
        <v>127</v>
      </c>
      <c r="G23252" s="32">
        <v>104</v>
      </c>
      <c r="H23252" s="32">
        <v>1</v>
      </c>
    </row>
    <row r="23253" spans="1:8" x14ac:dyDescent="0.55000000000000004">
      <c r="A23253" s="33">
        <v>44402</v>
      </c>
      <c r="B23253" s="1" t="s">
        <v>43</v>
      </c>
      <c r="C23253">
        <v>11822</v>
      </c>
      <c r="D23253">
        <v>577995</v>
      </c>
      <c r="E23253" s="32">
        <v>11461</v>
      </c>
      <c r="F23253">
        <v>179</v>
      </c>
      <c r="G23253" s="32">
        <v>146</v>
      </c>
      <c r="H23253" s="32">
        <v>4</v>
      </c>
    </row>
    <row r="23254" spans="1:8" x14ac:dyDescent="0.55000000000000004">
      <c r="A23254" s="33">
        <v>44402</v>
      </c>
      <c r="B23254" s="1" t="s">
        <v>44</v>
      </c>
      <c r="C23254">
        <v>3211</v>
      </c>
      <c r="D23254">
        <v>128696</v>
      </c>
      <c r="E23254" s="32">
        <v>3095</v>
      </c>
      <c r="F23254">
        <v>80</v>
      </c>
      <c r="G23254" s="32">
        <v>36</v>
      </c>
      <c r="H23254" s="32">
        <v>0</v>
      </c>
    </row>
    <row r="23255" spans="1:8" x14ac:dyDescent="0.55000000000000004">
      <c r="A23255" s="33">
        <v>44402</v>
      </c>
      <c r="B23255" s="1" t="s">
        <v>45</v>
      </c>
      <c r="C23255">
        <v>1738</v>
      </c>
      <c r="D23255">
        <v>69935</v>
      </c>
      <c r="E23255" s="32">
        <v>1614</v>
      </c>
      <c r="F23255">
        <v>63</v>
      </c>
      <c r="G23255" s="32">
        <v>62</v>
      </c>
      <c r="H23255" s="32">
        <v>0</v>
      </c>
    </row>
    <row r="23256" spans="1:8" x14ac:dyDescent="0.55000000000000004">
      <c r="A23256" s="33">
        <v>44402</v>
      </c>
      <c r="B23256" s="1" t="s">
        <v>46</v>
      </c>
      <c r="C23256">
        <v>2161</v>
      </c>
      <c r="D23256">
        <v>92006</v>
      </c>
      <c r="E23256" s="32">
        <v>2096</v>
      </c>
      <c r="F23256">
        <v>32</v>
      </c>
      <c r="G23256" s="32">
        <v>37</v>
      </c>
      <c r="H23256" s="32">
        <v>0</v>
      </c>
    </row>
    <row r="23257" spans="1:8" x14ac:dyDescent="0.55000000000000004">
      <c r="A23257" s="33">
        <v>44402</v>
      </c>
      <c r="B23257" s="1" t="s">
        <v>47</v>
      </c>
      <c r="C23257">
        <v>2839</v>
      </c>
      <c r="D23257">
        <v>102807</v>
      </c>
      <c r="E23257" s="32">
        <v>2698</v>
      </c>
      <c r="F23257">
        <v>77</v>
      </c>
      <c r="G23257" s="32">
        <v>64</v>
      </c>
      <c r="H23257" s="32">
        <v>2</v>
      </c>
    </row>
    <row r="23258" spans="1:8" x14ac:dyDescent="0.55000000000000004">
      <c r="A23258" s="33">
        <v>44402</v>
      </c>
      <c r="B23258" s="1" t="s">
        <v>48</v>
      </c>
      <c r="C23258">
        <v>1994</v>
      </c>
      <c r="D23258">
        <v>60677</v>
      </c>
      <c r="E23258" s="32">
        <v>1904</v>
      </c>
      <c r="F23258">
        <v>29</v>
      </c>
      <c r="G23258" s="32">
        <v>61</v>
      </c>
      <c r="H23258" s="32">
        <v>3</v>
      </c>
    </row>
    <row r="23259" spans="1:8" x14ac:dyDescent="0.55000000000000004">
      <c r="A23259" s="33">
        <v>44402</v>
      </c>
      <c r="B23259" s="1" t="s">
        <v>49</v>
      </c>
      <c r="C23259">
        <v>37209</v>
      </c>
      <c r="D23259">
        <v>893701</v>
      </c>
      <c r="E23259" s="32">
        <v>35547</v>
      </c>
      <c r="F23259">
        <v>528</v>
      </c>
      <c r="G23259" s="32">
        <v>972</v>
      </c>
      <c r="H23259" s="32">
        <v>10</v>
      </c>
    </row>
    <row r="23260" spans="1:8" x14ac:dyDescent="0.55000000000000004">
      <c r="A23260" s="33">
        <v>44402</v>
      </c>
      <c r="B23260" s="1" t="s">
        <v>50</v>
      </c>
      <c r="C23260">
        <v>2638</v>
      </c>
      <c r="D23260">
        <v>61737</v>
      </c>
      <c r="E23260" s="32">
        <v>2587</v>
      </c>
      <c r="F23260">
        <v>24</v>
      </c>
      <c r="G23260" s="32">
        <v>62</v>
      </c>
      <c r="H23260" s="32">
        <v>0</v>
      </c>
    </row>
    <row r="23261" spans="1:8" x14ac:dyDescent="0.55000000000000004">
      <c r="A23261" s="33">
        <v>44402</v>
      </c>
      <c r="B23261" s="1" t="s">
        <v>51</v>
      </c>
      <c r="C23261">
        <v>3332</v>
      </c>
      <c r="D23261">
        <v>133416</v>
      </c>
      <c r="E23261" s="32">
        <v>3174</v>
      </c>
      <c r="F23261">
        <v>69</v>
      </c>
      <c r="G23261" s="32">
        <v>90</v>
      </c>
      <c r="H23261" s="32">
        <v>0</v>
      </c>
    </row>
    <row r="23262" spans="1:8" x14ac:dyDescent="0.55000000000000004">
      <c r="A23262" s="33">
        <v>44402</v>
      </c>
      <c r="B23262" s="1" t="s">
        <v>52</v>
      </c>
      <c r="C23262">
        <v>6549</v>
      </c>
      <c r="D23262">
        <v>83581</v>
      </c>
      <c r="E23262" s="32">
        <v>6380</v>
      </c>
      <c r="F23262">
        <v>121</v>
      </c>
      <c r="G23262" s="32">
        <v>48</v>
      </c>
      <c r="H23262" s="32">
        <v>0</v>
      </c>
    </row>
    <row r="23263" spans="1:8" x14ac:dyDescent="0.55000000000000004">
      <c r="A23263" s="33">
        <v>44402</v>
      </c>
      <c r="B23263" s="1" t="s">
        <v>53</v>
      </c>
      <c r="C23263">
        <v>3564</v>
      </c>
      <c r="D23263">
        <v>181270</v>
      </c>
      <c r="E23263" s="32">
        <v>3448</v>
      </c>
      <c r="F23263">
        <v>64</v>
      </c>
      <c r="G23263" s="32">
        <v>52</v>
      </c>
      <c r="H23263" s="32">
        <v>0</v>
      </c>
    </row>
    <row r="23264" spans="1:8" x14ac:dyDescent="0.55000000000000004">
      <c r="A23264" s="33">
        <v>44402</v>
      </c>
      <c r="B23264" s="1" t="s">
        <v>54</v>
      </c>
      <c r="C23264">
        <v>3139</v>
      </c>
      <c r="D23264">
        <v>45086</v>
      </c>
      <c r="E23264" s="32">
        <v>3073</v>
      </c>
      <c r="F23264">
        <v>27</v>
      </c>
      <c r="G23264" s="32">
        <v>44</v>
      </c>
      <c r="H23264" s="32">
        <v>0</v>
      </c>
    </row>
    <row r="23265" spans="1:8" x14ac:dyDescent="0.55000000000000004">
      <c r="A23265" s="33">
        <v>44402</v>
      </c>
      <c r="B23265" s="1" t="s">
        <v>55</v>
      </c>
      <c r="C23265">
        <v>3847</v>
      </c>
      <c r="D23265">
        <v>116220</v>
      </c>
      <c r="E23265" s="32">
        <v>3749</v>
      </c>
      <c r="F23265">
        <v>39</v>
      </c>
      <c r="G23265" s="32">
        <v>76</v>
      </c>
      <c r="H23265" s="32">
        <v>2</v>
      </c>
    </row>
    <row r="23266" spans="1:8" x14ac:dyDescent="0.55000000000000004">
      <c r="A23266" s="33">
        <v>44402</v>
      </c>
      <c r="B23266" s="1" t="s">
        <v>56</v>
      </c>
      <c r="C23266">
        <v>22731</v>
      </c>
      <c r="D23266">
        <v>274412</v>
      </c>
      <c r="E23266" s="32">
        <v>21285</v>
      </c>
      <c r="F23266">
        <v>231</v>
      </c>
      <c r="G23266" s="32">
        <v>1186</v>
      </c>
      <c r="H23266" s="32">
        <v>36</v>
      </c>
    </row>
    <row r="23267" spans="1:8" x14ac:dyDescent="0.55000000000000004">
      <c r="A23267" s="33">
        <v>44403</v>
      </c>
      <c r="B23267" s="1" t="s">
        <v>7</v>
      </c>
      <c r="C23267">
        <v>43265</v>
      </c>
      <c r="D23267">
        <v>837785</v>
      </c>
      <c r="E23267" s="32">
        <v>40683</v>
      </c>
      <c r="F23267">
        <v>1423</v>
      </c>
      <c r="G23267" s="32">
        <v>1073</v>
      </c>
      <c r="H23267" s="32">
        <v>6</v>
      </c>
    </row>
    <row r="23268" spans="1:8" x14ac:dyDescent="0.55000000000000004">
      <c r="A23268" s="33">
        <v>44403</v>
      </c>
      <c r="B23268" s="1" t="s">
        <v>11</v>
      </c>
      <c r="C23268">
        <v>2619</v>
      </c>
      <c r="D23268">
        <v>54873</v>
      </c>
      <c r="E23268" s="32">
        <v>2533</v>
      </c>
      <c r="F23268">
        <v>31</v>
      </c>
      <c r="G23268" s="32">
        <v>55</v>
      </c>
      <c r="H23268" s="32">
        <v>1</v>
      </c>
    </row>
    <row r="23269" spans="1:8" x14ac:dyDescent="0.55000000000000004">
      <c r="A23269" s="33">
        <v>44403</v>
      </c>
      <c r="B23269" s="1" t="s">
        <v>12</v>
      </c>
      <c r="C23269">
        <v>1923</v>
      </c>
      <c r="D23269">
        <v>92171</v>
      </c>
      <c r="E23269" s="32">
        <v>1775</v>
      </c>
      <c r="F23269">
        <v>47</v>
      </c>
      <c r="G23269" s="32">
        <v>101</v>
      </c>
      <c r="H23269" s="32">
        <v>0</v>
      </c>
    </row>
    <row r="23270" spans="1:8" x14ac:dyDescent="0.55000000000000004">
      <c r="A23270" s="33">
        <v>44403</v>
      </c>
      <c r="B23270" s="1" t="s">
        <v>13</v>
      </c>
      <c r="C23270">
        <v>9685</v>
      </c>
      <c r="D23270">
        <v>169162</v>
      </c>
      <c r="E23270" s="32">
        <v>9386</v>
      </c>
      <c r="F23270">
        <v>91</v>
      </c>
      <c r="G23270" s="32">
        <v>201</v>
      </c>
      <c r="H23270" s="32">
        <v>2</v>
      </c>
    </row>
    <row r="23271" spans="1:8" x14ac:dyDescent="0.55000000000000004">
      <c r="A23271" s="33">
        <v>44403</v>
      </c>
      <c r="B23271" s="1" t="s">
        <v>14</v>
      </c>
      <c r="C23271">
        <v>996</v>
      </c>
      <c r="D23271">
        <v>17192</v>
      </c>
      <c r="E23271" s="32">
        <v>944</v>
      </c>
      <c r="F23271">
        <v>20</v>
      </c>
      <c r="G23271" s="32">
        <v>32</v>
      </c>
      <c r="H23271" s="32">
        <v>1</v>
      </c>
    </row>
    <row r="23272" spans="1:8" x14ac:dyDescent="0.55000000000000004">
      <c r="A23272" s="33">
        <v>44403</v>
      </c>
      <c r="B23272" s="1" t="s">
        <v>15</v>
      </c>
      <c r="C23272">
        <v>2092</v>
      </c>
      <c r="D23272">
        <v>70383</v>
      </c>
      <c r="E23272" s="32">
        <v>2023</v>
      </c>
      <c r="F23272">
        <v>47</v>
      </c>
      <c r="G23272" s="32">
        <v>22</v>
      </c>
      <c r="H23272" s="32">
        <v>0</v>
      </c>
    </row>
    <row r="23273" spans="1:8" x14ac:dyDescent="0.55000000000000004">
      <c r="A23273" s="33">
        <v>44403</v>
      </c>
      <c r="B23273" s="1" t="s">
        <v>16</v>
      </c>
      <c r="C23273">
        <v>5378</v>
      </c>
      <c r="D23273">
        <v>303580</v>
      </c>
      <c r="E23273" s="32">
        <v>4975</v>
      </c>
      <c r="F23273">
        <v>162</v>
      </c>
      <c r="G23273" s="32">
        <v>241</v>
      </c>
      <c r="H23273" s="32">
        <v>10</v>
      </c>
    </row>
    <row r="23274" spans="1:8" x14ac:dyDescent="0.55000000000000004">
      <c r="A23274" s="33">
        <v>44403</v>
      </c>
      <c r="B23274" s="1" t="s">
        <v>17</v>
      </c>
      <c r="C23274">
        <v>11611</v>
      </c>
      <c r="D23274">
        <v>34583</v>
      </c>
      <c r="E23274" s="32">
        <v>10913</v>
      </c>
      <c r="F23274">
        <v>166</v>
      </c>
      <c r="G23274" s="32">
        <v>532</v>
      </c>
      <c r="H23274" s="32">
        <v>5</v>
      </c>
    </row>
    <row r="23275" spans="1:8" x14ac:dyDescent="0.55000000000000004">
      <c r="A23275" s="33">
        <v>44403</v>
      </c>
      <c r="B23275" s="1" t="s">
        <v>18</v>
      </c>
      <c r="C23275">
        <v>7682</v>
      </c>
      <c r="D23275">
        <v>322306</v>
      </c>
      <c r="E23275" s="32">
        <v>7258</v>
      </c>
      <c r="F23275">
        <v>84</v>
      </c>
      <c r="G23275" s="32">
        <v>340</v>
      </c>
      <c r="H23275" s="32">
        <v>8</v>
      </c>
    </row>
    <row r="23276" spans="1:8" x14ac:dyDescent="0.55000000000000004">
      <c r="A23276" s="33">
        <v>44403</v>
      </c>
      <c r="B23276" s="1" t="s">
        <v>19</v>
      </c>
      <c r="C23276">
        <v>8325</v>
      </c>
      <c r="D23276">
        <v>209397</v>
      </c>
      <c r="E23276" s="32">
        <v>7984</v>
      </c>
      <c r="F23276">
        <v>155</v>
      </c>
      <c r="G23276" s="32">
        <v>186</v>
      </c>
      <c r="H23276" s="32">
        <v>2</v>
      </c>
    </row>
    <row r="23277" spans="1:8" x14ac:dyDescent="0.55000000000000004">
      <c r="A23277" s="33">
        <v>44403</v>
      </c>
      <c r="B23277" s="1" t="s">
        <v>20</v>
      </c>
      <c r="C23277">
        <v>52728</v>
      </c>
      <c r="D23277">
        <v>1055907</v>
      </c>
      <c r="E23277" s="32">
        <v>47671</v>
      </c>
      <c r="F23277">
        <v>846</v>
      </c>
      <c r="G23277" s="32">
        <v>4211</v>
      </c>
      <c r="H23277" s="32">
        <v>37</v>
      </c>
    </row>
    <row r="23278" spans="1:8" x14ac:dyDescent="0.55000000000000004">
      <c r="A23278" s="33">
        <v>44403</v>
      </c>
      <c r="B23278" s="1" t="s">
        <v>21</v>
      </c>
      <c r="C23278">
        <v>46075</v>
      </c>
      <c r="D23278">
        <v>761920</v>
      </c>
      <c r="E23278" s="32">
        <v>42567</v>
      </c>
      <c r="F23278">
        <v>729</v>
      </c>
      <c r="G23278" s="32">
        <v>2779</v>
      </c>
      <c r="H23278" s="32">
        <v>21</v>
      </c>
    </row>
    <row r="23279" spans="1:8" x14ac:dyDescent="0.55000000000000004">
      <c r="A23279" s="33">
        <v>44403</v>
      </c>
      <c r="B23279" s="1" t="s">
        <v>22</v>
      </c>
      <c r="C23279">
        <v>200720</v>
      </c>
      <c r="D23279">
        <v>2741489</v>
      </c>
      <c r="E23279" s="32">
        <v>185612</v>
      </c>
      <c r="F23279">
        <v>2277</v>
      </c>
      <c r="G23279" s="32">
        <v>12831</v>
      </c>
      <c r="H23279" s="32">
        <v>78</v>
      </c>
    </row>
    <row r="23280" spans="1:8" x14ac:dyDescent="0.55000000000000004">
      <c r="A23280" s="33">
        <v>44403</v>
      </c>
      <c r="B23280" s="1" t="s">
        <v>23</v>
      </c>
      <c r="C23280">
        <v>77379</v>
      </c>
      <c r="D23280">
        <v>1133676</v>
      </c>
      <c r="E23280" s="32">
        <v>71885</v>
      </c>
      <c r="F23280">
        <v>980</v>
      </c>
      <c r="G23280" s="32">
        <v>4514</v>
      </c>
      <c r="H23280" s="32">
        <v>59</v>
      </c>
    </row>
    <row r="23281" spans="1:8" x14ac:dyDescent="0.55000000000000004">
      <c r="A23281" s="33">
        <v>44403</v>
      </c>
      <c r="B23281" s="1" t="s">
        <v>24</v>
      </c>
      <c r="C23281">
        <v>3773</v>
      </c>
      <c r="D23281">
        <v>189016</v>
      </c>
      <c r="E23281" s="32">
        <v>3494</v>
      </c>
      <c r="F23281">
        <v>54</v>
      </c>
      <c r="G23281" s="32">
        <v>225</v>
      </c>
      <c r="H23281" s="32">
        <v>3</v>
      </c>
    </row>
    <row r="23282" spans="1:8" x14ac:dyDescent="0.55000000000000004">
      <c r="A23282" s="33">
        <v>44403</v>
      </c>
      <c r="B23282" s="1" t="s">
        <v>25</v>
      </c>
      <c r="C23282">
        <v>2171</v>
      </c>
      <c r="D23282">
        <v>79872</v>
      </c>
      <c r="E23282" s="32">
        <v>2030</v>
      </c>
      <c r="F23282">
        <v>38</v>
      </c>
      <c r="G23282" s="32">
        <v>103</v>
      </c>
      <c r="H23282" s="32">
        <v>4</v>
      </c>
    </row>
    <row r="23283" spans="1:8" x14ac:dyDescent="0.55000000000000004">
      <c r="A23283" s="33">
        <v>44403</v>
      </c>
      <c r="B23283" s="1" t="s">
        <v>26</v>
      </c>
      <c r="C23283">
        <v>4621</v>
      </c>
      <c r="D23283">
        <v>133283</v>
      </c>
      <c r="E23283" s="32">
        <v>4033</v>
      </c>
      <c r="F23283">
        <v>116</v>
      </c>
      <c r="G23283" s="32">
        <v>463</v>
      </c>
      <c r="H23283" s="32">
        <v>1</v>
      </c>
    </row>
    <row r="23284" spans="1:8" x14ac:dyDescent="0.55000000000000004">
      <c r="A23284" s="33">
        <v>44403</v>
      </c>
      <c r="B23284" s="1" t="s">
        <v>27</v>
      </c>
      <c r="C23284">
        <v>1490</v>
      </c>
      <c r="D23284">
        <v>76581</v>
      </c>
      <c r="E23284" s="32">
        <v>1370</v>
      </c>
      <c r="F23284">
        <v>36</v>
      </c>
      <c r="G23284" s="32">
        <v>84</v>
      </c>
      <c r="H23284" s="32">
        <v>0</v>
      </c>
    </row>
    <row r="23285" spans="1:8" x14ac:dyDescent="0.55000000000000004">
      <c r="A23285" s="33">
        <v>44403</v>
      </c>
      <c r="B23285" s="1" t="s">
        <v>28</v>
      </c>
      <c r="C23285">
        <v>2268</v>
      </c>
      <c r="D23285">
        <v>69775</v>
      </c>
      <c r="E23285" s="32">
        <v>2161</v>
      </c>
      <c r="F23285">
        <v>21</v>
      </c>
      <c r="G23285" s="32">
        <v>86</v>
      </c>
      <c r="H23285" s="32">
        <v>0</v>
      </c>
    </row>
    <row r="23286" spans="1:8" x14ac:dyDescent="0.55000000000000004">
      <c r="A23286" s="33">
        <v>44403</v>
      </c>
      <c r="B23286" s="1" t="s">
        <v>29</v>
      </c>
      <c r="C23286">
        <v>5150</v>
      </c>
      <c r="D23286">
        <v>221648</v>
      </c>
      <c r="E23286" s="32">
        <v>5062</v>
      </c>
      <c r="F23286">
        <v>94</v>
      </c>
      <c r="G23286" s="32">
        <v>69</v>
      </c>
      <c r="H23286" s="32">
        <v>0</v>
      </c>
    </row>
    <row r="23287" spans="1:8" x14ac:dyDescent="0.55000000000000004">
      <c r="A23287" s="33">
        <v>44403</v>
      </c>
      <c r="B23287" s="1" t="s">
        <v>30</v>
      </c>
      <c r="C23287">
        <v>9656</v>
      </c>
      <c r="D23287">
        <v>288055</v>
      </c>
      <c r="E23287" s="32">
        <v>9357</v>
      </c>
      <c r="F23287">
        <v>188</v>
      </c>
      <c r="G23287" s="32">
        <v>111</v>
      </c>
      <c r="H23287" s="32">
        <v>2</v>
      </c>
    </row>
    <row r="23288" spans="1:8" x14ac:dyDescent="0.55000000000000004">
      <c r="A23288" s="33">
        <v>44403</v>
      </c>
      <c r="B23288" s="1" t="s">
        <v>31</v>
      </c>
      <c r="C23288">
        <v>10262</v>
      </c>
      <c r="D23288">
        <v>437255</v>
      </c>
      <c r="E23288" s="32">
        <v>9561</v>
      </c>
      <c r="F23288">
        <v>154</v>
      </c>
      <c r="G23288" s="32">
        <v>547</v>
      </c>
      <c r="H23288" s="32">
        <v>2</v>
      </c>
    </row>
    <row r="23289" spans="1:8" x14ac:dyDescent="0.55000000000000004">
      <c r="A23289" s="33">
        <v>44403</v>
      </c>
      <c r="B23289" s="1" t="s">
        <v>32</v>
      </c>
      <c r="C23289">
        <v>52738</v>
      </c>
      <c r="D23289">
        <v>904584</v>
      </c>
      <c r="E23289" s="32">
        <v>50758</v>
      </c>
      <c r="F23289">
        <v>1003</v>
      </c>
      <c r="G23289" s="32">
        <v>977</v>
      </c>
      <c r="H23289" s="32">
        <v>10</v>
      </c>
    </row>
    <row r="23290" spans="1:8" x14ac:dyDescent="0.55000000000000004">
      <c r="A23290" s="33">
        <v>44403</v>
      </c>
      <c r="B23290" s="1" t="s">
        <v>33</v>
      </c>
      <c r="C23290">
        <v>5594</v>
      </c>
      <c r="D23290">
        <v>156553</v>
      </c>
      <c r="E23290" s="32">
        <v>5440</v>
      </c>
      <c r="F23290">
        <v>114</v>
      </c>
      <c r="G23290" s="32">
        <v>181</v>
      </c>
      <c r="H23290" s="32">
        <v>2</v>
      </c>
    </row>
    <row r="23291" spans="1:8" x14ac:dyDescent="0.55000000000000004">
      <c r="A23291" s="33">
        <v>44403</v>
      </c>
      <c r="B23291" s="1" t="s">
        <v>34</v>
      </c>
      <c r="C23291">
        <v>5805</v>
      </c>
      <c r="D23291">
        <v>166453</v>
      </c>
      <c r="E23291" s="32">
        <v>5571</v>
      </c>
      <c r="F23291">
        <v>93</v>
      </c>
      <c r="G23291" s="32">
        <v>141</v>
      </c>
      <c r="H23291" s="32">
        <v>1</v>
      </c>
    </row>
    <row r="23292" spans="1:8" x14ac:dyDescent="0.55000000000000004">
      <c r="A23292" s="33">
        <v>44403</v>
      </c>
      <c r="B23292" s="1" t="s">
        <v>35</v>
      </c>
      <c r="C23292">
        <v>17531</v>
      </c>
      <c r="D23292">
        <v>304370</v>
      </c>
      <c r="E23292" s="32">
        <v>16740</v>
      </c>
      <c r="F23292">
        <v>249</v>
      </c>
      <c r="G23292" s="32">
        <v>466</v>
      </c>
      <c r="H23292" s="32">
        <v>8</v>
      </c>
    </row>
    <row r="23293" spans="1:8" x14ac:dyDescent="0.55000000000000004">
      <c r="A23293" s="33">
        <v>44403</v>
      </c>
      <c r="B23293" s="1" t="s">
        <v>36</v>
      </c>
      <c r="C23293">
        <v>109742</v>
      </c>
      <c r="D23293">
        <v>2402057</v>
      </c>
      <c r="E23293" s="32">
        <v>102620</v>
      </c>
      <c r="F23293">
        <v>2719</v>
      </c>
      <c r="G23293" s="32">
        <v>3517</v>
      </c>
      <c r="H23293" s="32">
        <v>158</v>
      </c>
    </row>
    <row r="23294" spans="1:8" x14ac:dyDescent="0.55000000000000004">
      <c r="A23294" s="33">
        <v>44403</v>
      </c>
      <c r="B23294" s="1" t="s">
        <v>37</v>
      </c>
      <c r="C23294">
        <v>42525</v>
      </c>
      <c r="D23294">
        <v>544463</v>
      </c>
      <c r="E23294" s="32">
        <v>40322</v>
      </c>
      <c r="F23294">
        <v>1315</v>
      </c>
      <c r="G23294" s="32">
        <v>888</v>
      </c>
      <c r="H23294" s="32">
        <v>15</v>
      </c>
    </row>
    <row r="23295" spans="1:8" x14ac:dyDescent="0.55000000000000004">
      <c r="A23295" s="33">
        <v>44403</v>
      </c>
      <c r="B23295" s="1" t="s">
        <v>38</v>
      </c>
      <c r="C23295">
        <v>8778</v>
      </c>
      <c r="D23295">
        <v>183125</v>
      </c>
      <c r="E23295" s="32">
        <v>8407</v>
      </c>
      <c r="F23295">
        <v>133</v>
      </c>
      <c r="G23295" s="32">
        <v>238</v>
      </c>
      <c r="H23295" s="32">
        <v>6</v>
      </c>
    </row>
    <row r="23296" spans="1:8" x14ac:dyDescent="0.55000000000000004">
      <c r="A23296" s="33">
        <v>44403</v>
      </c>
      <c r="B23296" s="1" t="s">
        <v>39</v>
      </c>
      <c r="C23296">
        <v>2813</v>
      </c>
      <c r="D23296">
        <v>43605</v>
      </c>
      <c r="E23296" s="32">
        <v>2629</v>
      </c>
      <c r="F23296">
        <v>49</v>
      </c>
      <c r="G23296" s="32">
        <v>74</v>
      </c>
      <c r="H23296" s="32">
        <v>2</v>
      </c>
    </row>
    <row r="23297" spans="1:8" x14ac:dyDescent="0.55000000000000004">
      <c r="A23297" s="33">
        <v>44403</v>
      </c>
      <c r="B23297" s="1" t="s">
        <v>40</v>
      </c>
      <c r="C23297">
        <v>658</v>
      </c>
      <c r="D23297">
        <v>94011</v>
      </c>
      <c r="E23297" s="32">
        <v>496</v>
      </c>
      <c r="F23297">
        <v>2</v>
      </c>
      <c r="G23297" s="32">
        <v>125</v>
      </c>
      <c r="H23297" s="32">
        <v>1</v>
      </c>
    </row>
    <row r="23298" spans="1:8" x14ac:dyDescent="0.55000000000000004">
      <c r="A23298" s="33">
        <v>44403</v>
      </c>
      <c r="B23298" s="1" t="s">
        <v>41</v>
      </c>
      <c r="C23298">
        <v>675</v>
      </c>
      <c r="D23298">
        <v>33691</v>
      </c>
      <c r="E23298" s="32">
        <v>567</v>
      </c>
      <c r="F23298">
        <v>2</v>
      </c>
      <c r="G23298" s="32">
        <v>106</v>
      </c>
      <c r="H23298" s="32">
        <v>0</v>
      </c>
    </row>
    <row r="23299" spans="1:8" x14ac:dyDescent="0.55000000000000004">
      <c r="A23299" s="33">
        <v>44403</v>
      </c>
      <c r="B23299" s="1" t="s">
        <v>42</v>
      </c>
      <c r="C23299">
        <v>7891</v>
      </c>
      <c r="D23299">
        <v>178588</v>
      </c>
      <c r="E23299" s="32">
        <v>7518</v>
      </c>
      <c r="F23299">
        <v>127</v>
      </c>
      <c r="G23299" s="32">
        <v>104</v>
      </c>
      <c r="H23299" s="32">
        <v>1</v>
      </c>
    </row>
    <row r="23300" spans="1:8" x14ac:dyDescent="0.55000000000000004">
      <c r="A23300" s="33">
        <v>44403</v>
      </c>
      <c r="B23300" s="1" t="s">
        <v>43</v>
      </c>
      <c r="C23300">
        <v>11846</v>
      </c>
      <c r="D23300">
        <v>578001</v>
      </c>
      <c r="E23300" s="32">
        <v>11468</v>
      </c>
      <c r="F23300">
        <v>179</v>
      </c>
      <c r="G23300" s="32">
        <v>160</v>
      </c>
      <c r="H23300" s="32">
        <v>3</v>
      </c>
    </row>
    <row r="23301" spans="1:8" x14ac:dyDescent="0.55000000000000004">
      <c r="A23301" s="33">
        <v>44403</v>
      </c>
      <c r="B23301" s="1" t="s">
        <v>44</v>
      </c>
      <c r="C23301">
        <v>3218</v>
      </c>
      <c r="D23301">
        <v>128696</v>
      </c>
      <c r="E23301" s="32">
        <v>3098</v>
      </c>
      <c r="F23301">
        <v>80</v>
      </c>
      <c r="G23301" s="32">
        <v>40</v>
      </c>
      <c r="H23301" s="32">
        <v>0</v>
      </c>
    </row>
    <row r="23302" spans="1:8" x14ac:dyDescent="0.55000000000000004">
      <c r="A23302" s="33">
        <v>44403</v>
      </c>
      <c r="B23302" s="1" t="s">
        <v>45</v>
      </c>
      <c r="C23302">
        <v>1741</v>
      </c>
      <c r="D23302">
        <v>70065</v>
      </c>
      <c r="E23302" s="32">
        <v>1625</v>
      </c>
      <c r="F23302">
        <v>63</v>
      </c>
      <c r="G23302" s="32">
        <v>54</v>
      </c>
      <c r="H23302" s="32">
        <v>0</v>
      </c>
    </row>
    <row r="23303" spans="1:8" x14ac:dyDescent="0.55000000000000004">
      <c r="A23303" s="33">
        <v>44403</v>
      </c>
      <c r="B23303" s="1" t="s">
        <v>46</v>
      </c>
      <c r="C23303">
        <v>2163</v>
      </c>
      <c r="D23303">
        <v>92055</v>
      </c>
      <c r="E23303" s="32">
        <v>2097</v>
      </c>
      <c r="F23303">
        <v>32</v>
      </c>
      <c r="G23303" s="32">
        <v>38</v>
      </c>
      <c r="H23303" s="32">
        <v>0</v>
      </c>
    </row>
    <row r="23304" spans="1:8" x14ac:dyDescent="0.55000000000000004">
      <c r="A23304" s="33">
        <v>44403</v>
      </c>
      <c r="B23304" s="1" t="s">
        <v>47</v>
      </c>
      <c r="C23304">
        <v>2851</v>
      </c>
      <c r="D23304">
        <v>102935</v>
      </c>
      <c r="E23304" s="32">
        <v>2701</v>
      </c>
      <c r="F23304">
        <v>77</v>
      </c>
      <c r="G23304" s="32">
        <v>73</v>
      </c>
      <c r="H23304" s="32">
        <v>3</v>
      </c>
    </row>
    <row r="23305" spans="1:8" x14ac:dyDescent="0.55000000000000004">
      <c r="A23305" s="33">
        <v>44403</v>
      </c>
      <c r="B23305" s="1" t="s">
        <v>48</v>
      </c>
      <c r="C23305">
        <v>1999</v>
      </c>
      <c r="D23305">
        <v>62096</v>
      </c>
      <c r="E23305" s="32">
        <v>1912</v>
      </c>
      <c r="F23305">
        <v>29</v>
      </c>
      <c r="G23305" s="32">
        <v>58</v>
      </c>
      <c r="H23305" s="32">
        <v>4</v>
      </c>
    </row>
    <row r="23306" spans="1:8" x14ac:dyDescent="0.55000000000000004">
      <c r="A23306" s="33">
        <v>44403</v>
      </c>
      <c r="B23306" s="1" t="s">
        <v>49</v>
      </c>
      <c r="C23306">
        <v>37381</v>
      </c>
      <c r="D23306">
        <v>895642</v>
      </c>
      <c r="E23306" s="32">
        <v>35636</v>
      </c>
      <c r="F23306">
        <v>529</v>
      </c>
      <c r="G23306" s="32">
        <v>1045</v>
      </c>
      <c r="H23306" s="32">
        <v>11</v>
      </c>
    </row>
    <row r="23307" spans="1:8" x14ac:dyDescent="0.55000000000000004">
      <c r="A23307" s="33">
        <v>44403</v>
      </c>
      <c r="B23307" s="1" t="s">
        <v>50</v>
      </c>
      <c r="C23307">
        <v>2641</v>
      </c>
      <c r="D23307">
        <v>61817</v>
      </c>
      <c r="E23307" s="32">
        <v>2596</v>
      </c>
      <c r="F23307">
        <v>24</v>
      </c>
      <c r="G23307" s="32">
        <v>55</v>
      </c>
      <c r="H23307" s="32">
        <v>0</v>
      </c>
    </row>
    <row r="23308" spans="1:8" x14ac:dyDescent="0.55000000000000004">
      <c r="A23308" s="33">
        <v>44403</v>
      </c>
      <c r="B23308" s="1" t="s">
        <v>51</v>
      </c>
      <c r="C23308">
        <v>3340</v>
      </c>
      <c r="D23308">
        <v>133654</v>
      </c>
      <c r="E23308" s="32">
        <v>3182</v>
      </c>
      <c r="F23308">
        <v>69</v>
      </c>
      <c r="G23308" s="32">
        <v>90</v>
      </c>
      <c r="H23308" s="32">
        <v>0</v>
      </c>
    </row>
    <row r="23309" spans="1:8" x14ac:dyDescent="0.55000000000000004">
      <c r="A23309" s="33">
        <v>44403</v>
      </c>
      <c r="B23309" s="1" t="s">
        <v>52</v>
      </c>
      <c r="C23309">
        <v>6661</v>
      </c>
      <c r="D23309">
        <v>83776</v>
      </c>
      <c r="E23309" s="32">
        <v>6399</v>
      </c>
      <c r="F23309">
        <v>121</v>
      </c>
      <c r="G23309" s="32">
        <v>141</v>
      </c>
      <c r="H23309" s="32">
        <v>0</v>
      </c>
    </row>
    <row r="23310" spans="1:8" x14ac:dyDescent="0.55000000000000004">
      <c r="A23310" s="33">
        <v>44403</v>
      </c>
      <c r="B23310" s="1" t="s">
        <v>53</v>
      </c>
      <c r="C23310">
        <v>3570</v>
      </c>
      <c r="D23310">
        <v>181308</v>
      </c>
      <c r="E23310" s="32">
        <v>3449</v>
      </c>
      <c r="F23310">
        <v>64</v>
      </c>
      <c r="G23310" s="32">
        <v>57</v>
      </c>
      <c r="H23310" s="32">
        <v>0</v>
      </c>
    </row>
    <row r="23311" spans="1:8" x14ac:dyDescent="0.55000000000000004">
      <c r="A23311" s="33">
        <v>44403</v>
      </c>
      <c r="B23311" s="1" t="s">
        <v>54</v>
      </c>
      <c r="C23311">
        <v>3167</v>
      </c>
      <c r="D23311">
        <v>45406</v>
      </c>
      <c r="E23311" s="32">
        <v>3078</v>
      </c>
      <c r="F23311">
        <v>27</v>
      </c>
      <c r="G23311" s="32">
        <v>51</v>
      </c>
      <c r="H23311" s="32">
        <v>0</v>
      </c>
    </row>
    <row r="23312" spans="1:8" x14ac:dyDescent="0.55000000000000004">
      <c r="A23312" s="33">
        <v>44403</v>
      </c>
      <c r="B23312" s="1" t="s">
        <v>55</v>
      </c>
      <c r="C23312">
        <v>3860</v>
      </c>
      <c r="D23312">
        <v>116341</v>
      </c>
      <c r="E23312" s="32">
        <v>3754</v>
      </c>
      <c r="F23312">
        <v>39</v>
      </c>
      <c r="G23312" s="32">
        <v>93</v>
      </c>
      <c r="H23312" s="32">
        <v>2</v>
      </c>
    </row>
    <row r="23313" spans="1:8" x14ac:dyDescent="0.55000000000000004">
      <c r="A23313" s="33">
        <v>44403</v>
      </c>
      <c r="B23313" s="1" t="s">
        <v>56</v>
      </c>
      <c r="C23313">
        <v>22847</v>
      </c>
      <c r="D23313">
        <v>275498</v>
      </c>
      <c r="E23313" s="32">
        <v>21376</v>
      </c>
      <c r="F23313">
        <v>233</v>
      </c>
      <c r="G23313" s="32">
        <v>1215</v>
      </c>
      <c r="H23313" s="32">
        <v>45</v>
      </c>
    </row>
    <row r="23314" spans="1:8" x14ac:dyDescent="0.55000000000000004">
      <c r="A23314" s="33">
        <v>44404</v>
      </c>
      <c r="B23314" s="1" t="s">
        <v>7</v>
      </c>
      <c r="C23314">
        <v>43403</v>
      </c>
      <c r="D23314">
        <v>840183</v>
      </c>
      <c r="E23314" s="32">
        <v>40830</v>
      </c>
      <c r="F23314">
        <v>1424</v>
      </c>
      <c r="G23314" s="32">
        <v>1159</v>
      </c>
      <c r="H23314" s="32">
        <v>7</v>
      </c>
    </row>
    <row r="23315" spans="1:8" x14ac:dyDescent="0.55000000000000004">
      <c r="A23315" s="33">
        <v>44404</v>
      </c>
      <c r="B23315" s="1" t="s">
        <v>11</v>
      </c>
      <c r="C23315">
        <v>2628</v>
      </c>
      <c r="D23315">
        <v>55274</v>
      </c>
      <c r="E23315" s="32">
        <v>2538</v>
      </c>
      <c r="F23315">
        <v>31</v>
      </c>
      <c r="G23315" s="32">
        <v>59</v>
      </c>
      <c r="H23315" s="32">
        <v>0</v>
      </c>
    </row>
    <row r="23316" spans="1:8" x14ac:dyDescent="0.55000000000000004">
      <c r="A23316" s="33">
        <v>44404</v>
      </c>
      <c r="B23316" s="1" t="s">
        <v>12</v>
      </c>
      <c r="C23316">
        <v>1933</v>
      </c>
      <c r="D23316">
        <v>92458</v>
      </c>
      <c r="E23316" s="32">
        <v>1785</v>
      </c>
      <c r="F23316">
        <v>47</v>
      </c>
      <c r="G23316" s="32">
        <v>101</v>
      </c>
      <c r="H23316" s="32">
        <v>0</v>
      </c>
    </row>
    <row r="23317" spans="1:8" x14ac:dyDescent="0.55000000000000004">
      <c r="A23317" s="33">
        <v>44404</v>
      </c>
      <c r="B23317" s="1" t="s">
        <v>13</v>
      </c>
      <c r="C23317">
        <v>9711</v>
      </c>
      <c r="D23317">
        <v>169842</v>
      </c>
      <c r="E23317" s="32">
        <v>9416</v>
      </c>
      <c r="F23317">
        <v>91</v>
      </c>
      <c r="G23317" s="32">
        <v>190</v>
      </c>
      <c r="H23317" s="32">
        <v>2</v>
      </c>
    </row>
    <row r="23318" spans="1:8" x14ac:dyDescent="0.55000000000000004">
      <c r="A23318" s="33">
        <v>44404</v>
      </c>
      <c r="B23318" s="1" t="s">
        <v>14</v>
      </c>
      <c r="C23318">
        <v>997</v>
      </c>
      <c r="D23318">
        <v>17203</v>
      </c>
      <c r="E23318" s="32">
        <v>948</v>
      </c>
      <c r="F23318">
        <v>20</v>
      </c>
      <c r="G23318" s="32">
        <v>29</v>
      </c>
      <c r="H23318" s="32">
        <v>1</v>
      </c>
    </row>
    <row r="23319" spans="1:8" x14ac:dyDescent="0.55000000000000004">
      <c r="A23319" s="33">
        <v>44404</v>
      </c>
      <c r="B23319" s="1" t="s">
        <v>15</v>
      </c>
      <c r="C23319">
        <v>2098</v>
      </c>
      <c r="D23319">
        <v>70409</v>
      </c>
      <c r="E23319" s="32">
        <v>2029</v>
      </c>
      <c r="F23319">
        <v>47</v>
      </c>
      <c r="G23319" s="32">
        <v>22</v>
      </c>
      <c r="H23319" s="32">
        <v>0</v>
      </c>
    </row>
    <row r="23320" spans="1:8" x14ac:dyDescent="0.55000000000000004">
      <c r="A23320" s="33">
        <v>44404</v>
      </c>
      <c r="B23320" s="1" t="s">
        <v>16</v>
      </c>
      <c r="C23320">
        <v>5419</v>
      </c>
      <c r="D23320">
        <v>305219</v>
      </c>
      <c r="E23320" s="32">
        <v>4991</v>
      </c>
      <c r="F23320">
        <v>162</v>
      </c>
      <c r="G23320" s="32">
        <v>266</v>
      </c>
      <c r="H23320" s="32">
        <v>11</v>
      </c>
    </row>
    <row r="23321" spans="1:8" x14ac:dyDescent="0.55000000000000004">
      <c r="A23321" s="33">
        <v>44404</v>
      </c>
      <c r="B23321" s="1" t="s">
        <v>17</v>
      </c>
      <c r="C23321">
        <v>11707</v>
      </c>
      <c r="D23321">
        <v>34605</v>
      </c>
      <c r="E23321" s="32">
        <v>10958</v>
      </c>
      <c r="F23321">
        <v>167</v>
      </c>
      <c r="G23321" s="32">
        <v>582</v>
      </c>
      <c r="H23321" s="32">
        <v>5</v>
      </c>
    </row>
    <row r="23322" spans="1:8" x14ac:dyDescent="0.55000000000000004">
      <c r="A23322" s="33">
        <v>44404</v>
      </c>
      <c r="B23322" s="1" t="s">
        <v>18</v>
      </c>
      <c r="C23322">
        <v>7790</v>
      </c>
      <c r="D23322">
        <v>322493</v>
      </c>
      <c r="E23322" s="32">
        <v>7288</v>
      </c>
      <c r="F23322">
        <v>84</v>
      </c>
      <c r="G23322" s="32">
        <v>418</v>
      </c>
      <c r="H23322" s="32">
        <v>9</v>
      </c>
    </row>
    <row r="23323" spans="1:8" x14ac:dyDescent="0.55000000000000004">
      <c r="A23323" s="33">
        <v>44404</v>
      </c>
      <c r="B23323" s="1" t="s">
        <v>19</v>
      </c>
      <c r="C23323">
        <v>8377</v>
      </c>
      <c r="D23323">
        <v>210837</v>
      </c>
      <c r="E23323" s="32">
        <v>7997</v>
      </c>
      <c r="F23323">
        <v>155</v>
      </c>
      <c r="G23323" s="32">
        <v>225</v>
      </c>
      <c r="H23323" s="32">
        <v>2</v>
      </c>
    </row>
    <row r="23324" spans="1:8" x14ac:dyDescent="0.55000000000000004">
      <c r="A23324" s="33">
        <v>44404</v>
      </c>
      <c r="B23324" s="1" t="s">
        <v>20</v>
      </c>
      <c r="C23324">
        <v>53321</v>
      </c>
      <c r="D23324">
        <v>1062741</v>
      </c>
      <c r="E23324" s="32">
        <v>47905</v>
      </c>
      <c r="F23324">
        <v>846</v>
      </c>
      <c r="G23324" s="32">
        <v>4570</v>
      </c>
      <c r="H23324" s="32">
        <v>39</v>
      </c>
    </row>
    <row r="23325" spans="1:8" x14ac:dyDescent="0.55000000000000004">
      <c r="A23325" s="33">
        <v>44404</v>
      </c>
      <c r="B23325" s="1" t="s">
        <v>21</v>
      </c>
      <c r="C23325">
        <v>46480</v>
      </c>
      <c r="D23325">
        <v>765825</v>
      </c>
      <c r="E23325" s="32">
        <v>42857</v>
      </c>
      <c r="F23325">
        <v>731</v>
      </c>
      <c r="G23325" s="32">
        <v>2892</v>
      </c>
      <c r="H23325" s="32">
        <v>23</v>
      </c>
    </row>
    <row r="23326" spans="1:8" x14ac:dyDescent="0.55000000000000004">
      <c r="A23326" s="33">
        <v>44404</v>
      </c>
      <c r="B23326" s="1" t="s">
        <v>22</v>
      </c>
      <c r="C23326">
        <v>203568</v>
      </c>
      <c r="D23326">
        <v>2756386</v>
      </c>
      <c r="E23326" s="32">
        <v>186917</v>
      </c>
      <c r="F23326">
        <v>2279</v>
      </c>
      <c r="G23326" s="32">
        <v>14372</v>
      </c>
      <c r="H23326" s="32">
        <v>82</v>
      </c>
    </row>
    <row r="23327" spans="1:8" x14ac:dyDescent="0.55000000000000004">
      <c r="A23327" s="33">
        <v>44404</v>
      </c>
      <c r="B23327" s="1" t="s">
        <v>23</v>
      </c>
      <c r="C23327">
        <v>78137</v>
      </c>
      <c r="D23327">
        <v>1140554</v>
      </c>
      <c r="E23327" s="32">
        <v>72558</v>
      </c>
      <c r="F23327">
        <v>982</v>
      </c>
      <c r="G23327" s="32">
        <v>4597</v>
      </c>
      <c r="H23327" s="32">
        <v>57</v>
      </c>
    </row>
    <row r="23328" spans="1:8" x14ac:dyDescent="0.55000000000000004">
      <c r="A23328" s="33">
        <v>44404</v>
      </c>
      <c r="B23328" s="1" t="s">
        <v>24</v>
      </c>
      <c r="C23328">
        <v>3814</v>
      </c>
      <c r="D23328">
        <v>190499</v>
      </c>
      <c r="E23328" s="32">
        <v>3512</v>
      </c>
      <c r="F23328">
        <v>54</v>
      </c>
      <c r="G23328" s="32">
        <v>248</v>
      </c>
      <c r="H23328" s="32">
        <v>3</v>
      </c>
    </row>
    <row r="23329" spans="1:8" x14ac:dyDescent="0.55000000000000004">
      <c r="A23329" s="33">
        <v>44404</v>
      </c>
      <c r="B23329" s="1" t="s">
        <v>25</v>
      </c>
      <c r="C23329">
        <v>2178</v>
      </c>
      <c r="D23329">
        <v>80604</v>
      </c>
      <c r="E23329" s="32">
        <v>2039</v>
      </c>
      <c r="F23329">
        <v>38</v>
      </c>
      <c r="G23329" s="32">
        <v>101</v>
      </c>
      <c r="H23329" s="32">
        <v>3</v>
      </c>
    </row>
    <row r="23330" spans="1:8" x14ac:dyDescent="0.55000000000000004">
      <c r="A23330" s="33">
        <v>44404</v>
      </c>
      <c r="B23330" s="1" t="s">
        <v>26</v>
      </c>
      <c r="C23330">
        <v>4692</v>
      </c>
      <c r="D23330">
        <v>133960</v>
      </c>
      <c r="E23330" s="32">
        <v>4072</v>
      </c>
      <c r="F23330">
        <v>116</v>
      </c>
      <c r="G23330" s="32">
        <v>494</v>
      </c>
      <c r="H23330" s="32">
        <v>1</v>
      </c>
    </row>
    <row r="23331" spans="1:8" x14ac:dyDescent="0.55000000000000004">
      <c r="A23331" s="33">
        <v>44404</v>
      </c>
      <c r="B23331" s="1" t="s">
        <v>27</v>
      </c>
      <c r="C23331">
        <v>1503</v>
      </c>
      <c r="D23331">
        <v>77472</v>
      </c>
      <c r="E23331" s="32">
        <v>1377</v>
      </c>
      <c r="F23331">
        <v>36</v>
      </c>
      <c r="G23331" s="32">
        <v>90</v>
      </c>
      <c r="H23331" s="32">
        <v>0</v>
      </c>
    </row>
    <row r="23332" spans="1:8" x14ac:dyDescent="0.55000000000000004">
      <c r="A23332" s="33">
        <v>44404</v>
      </c>
      <c r="B23332" s="1" t="s">
        <v>28</v>
      </c>
      <c r="C23332">
        <v>2279</v>
      </c>
      <c r="D23332">
        <v>69775</v>
      </c>
      <c r="E23332" s="32">
        <v>2168</v>
      </c>
      <c r="F23332">
        <v>21</v>
      </c>
      <c r="G23332" s="32">
        <v>90</v>
      </c>
      <c r="H23332" s="32">
        <v>0</v>
      </c>
    </row>
    <row r="23333" spans="1:8" x14ac:dyDescent="0.55000000000000004">
      <c r="A23333" s="33">
        <v>44404</v>
      </c>
      <c r="B23333" s="1" t="s">
        <v>29</v>
      </c>
      <c r="C23333">
        <v>5173</v>
      </c>
      <c r="D23333">
        <v>223067</v>
      </c>
      <c r="E23333" s="32">
        <v>5068</v>
      </c>
      <c r="F23333">
        <v>94</v>
      </c>
      <c r="G23333" s="32">
        <v>84</v>
      </c>
      <c r="H23333" s="32">
        <v>0</v>
      </c>
    </row>
    <row r="23334" spans="1:8" x14ac:dyDescent="0.55000000000000004">
      <c r="A23334" s="33">
        <v>44404</v>
      </c>
      <c r="B23334" s="1" t="s">
        <v>30</v>
      </c>
      <c r="C23334">
        <v>9674</v>
      </c>
      <c r="D23334">
        <v>290643</v>
      </c>
      <c r="E23334" s="32">
        <v>9368</v>
      </c>
      <c r="F23334">
        <v>188</v>
      </c>
      <c r="G23334" s="32">
        <v>118</v>
      </c>
      <c r="H23334" s="32">
        <v>2</v>
      </c>
    </row>
    <row r="23335" spans="1:8" x14ac:dyDescent="0.55000000000000004">
      <c r="A23335" s="33">
        <v>44404</v>
      </c>
      <c r="B23335" s="1" t="s">
        <v>31</v>
      </c>
      <c r="C23335">
        <v>10355</v>
      </c>
      <c r="D23335">
        <v>444768</v>
      </c>
      <c r="E23335" s="32">
        <v>9561</v>
      </c>
      <c r="F23335">
        <v>155</v>
      </c>
      <c r="G23335" s="32">
        <v>639</v>
      </c>
      <c r="H23335" s="32">
        <v>2</v>
      </c>
    </row>
    <row r="23336" spans="1:8" x14ac:dyDescent="0.55000000000000004">
      <c r="A23336" s="33">
        <v>44404</v>
      </c>
      <c r="B23336" s="1" t="s">
        <v>32</v>
      </c>
      <c r="C23336">
        <v>52808</v>
      </c>
      <c r="D23336">
        <v>907731</v>
      </c>
      <c r="E23336" s="32">
        <v>50804</v>
      </c>
      <c r="F23336">
        <v>1005</v>
      </c>
      <c r="G23336" s="32">
        <v>999</v>
      </c>
      <c r="H23336" s="32">
        <v>11</v>
      </c>
    </row>
    <row r="23337" spans="1:8" x14ac:dyDescent="0.55000000000000004">
      <c r="A23337" s="33">
        <v>44404</v>
      </c>
      <c r="B23337" s="1" t="s">
        <v>33</v>
      </c>
      <c r="C23337">
        <v>5615</v>
      </c>
      <c r="D23337">
        <v>156553</v>
      </c>
      <c r="E23337" s="32">
        <v>5458</v>
      </c>
      <c r="F23337">
        <v>114</v>
      </c>
      <c r="G23337" s="32">
        <v>184</v>
      </c>
      <c r="H23337" s="32">
        <v>4</v>
      </c>
    </row>
    <row r="23338" spans="1:8" x14ac:dyDescent="0.55000000000000004">
      <c r="A23338" s="33">
        <v>44404</v>
      </c>
      <c r="B23338" s="1" t="s">
        <v>34</v>
      </c>
      <c r="C23338">
        <v>5836</v>
      </c>
      <c r="D23338">
        <v>166815</v>
      </c>
      <c r="E23338" s="32">
        <v>5588</v>
      </c>
      <c r="F23338">
        <v>93</v>
      </c>
      <c r="G23338" s="32">
        <v>155</v>
      </c>
      <c r="H23338" s="32">
        <v>1</v>
      </c>
    </row>
    <row r="23339" spans="1:8" x14ac:dyDescent="0.55000000000000004">
      <c r="A23339" s="33">
        <v>44404</v>
      </c>
      <c r="B23339" s="1" t="s">
        <v>35</v>
      </c>
      <c r="C23339">
        <v>17627</v>
      </c>
      <c r="D23339">
        <v>305489</v>
      </c>
      <c r="E23339" s="32">
        <v>16783</v>
      </c>
      <c r="F23339">
        <v>249</v>
      </c>
      <c r="G23339" s="32">
        <v>499</v>
      </c>
      <c r="H23339" s="32">
        <v>8</v>
      </c>
    </row>
    <row r="23340" spans="1:8" x14ac:dyDescent="0.55000000000000004">
      <c r="A23340" s="33">
        <v>44404</v>
      </c>
      <c r="B23340" s="1" t="s">
        <v>36</v>
      </c>
      <c r="C23340">
        <v>110483</v>
      </c>
      <c r="D23340">
        <v>2410967</v>
      </c>
      <c r="E23340" s="32">
        <v>102973</v>
      </c>
      <c r="F23340">
        <v>2719</v>
      </c>
      <c r="G23340" s="32">
        <v>3894</v>
      </c>
      <c r="H23340" s="32">
        <v>155</v>
      </c>
    </row>
    <row r="23341" spans="1:8" x14ac:dyDescent="0.55000000000000004">
      <c r="A23341" s="33">
        <v>44404</v>
      </c>
      <c r="B23341" s="1" t="s">
        <v>37</v>
      </c>
      <c r="C23341">
        <v>42600</v>
      </c>
      <c r="D23341">
        <v>546551</v>
      </c>
      <c r="E23341" s="32">
        <v>40364</v>
      </c>
      <c r="F23341">
        <v>1315</v>
      </c>
      <c r="G23341" s="32">
        <v>921</v>
      </c>
      <c r="H23341" s="32">
        <v>20</v>
      </c>
    </row>
    <row r="23342" spans="1:8" x14ac:dyDescent="0.55000000000000004">
      <c r="A23342" s="33">
        <v>44404</v>
      </c>
      <c r="B23342" s="1" t="s">
        <v>38</v>
      </c>
      <c r="C23342">
        <v>8823</v>
      </c>
      <c r="D23342">
        <v>183938</v>
      </c>
      <c r="E23342" s="32">
        <v>8432</v>
      </c>
      <c r="F23342">
        <v>133</v>
      </c>
      <c r="G23342" s="32">
        <v>258</v>
      </c>
      <c r="H23342" s="32">
        <v>5</v>
      </c>
    </row>
    <row r="23343" spans="1:8" x14ac:dyDescent="0.55000000000000004">
      <c r="A23343" s="33">
        <v>44404</v>
      </c>
      <c r="B23343" s="1" t="s">
        <v>39</v>
      </c>
      <c r="C23343">
        <v>2829</v>
      </c>
      <c r="D23343">
        <v>43747</v>
      </c>
      <c r="E23343" s="32">
        <v>2640</v>
      </c>
      <c r="F23343">
        <v>49</v>
      </c>
      <c r="G23343" s="32">
        <v>78</v>
      </c>
      <c r="H23343" s="32">
        <v>2</v>
      </c>
    </row>
    <row r="23344" spans="1:8" x14ac:dyDescent="0.55000000000000004">
      <c r="A23344" s="33">
        <v>44404</v>
      </c>
      <c r="B23344" s="1" t="s">
        <v>40</v>
      </c>
      <c r="C23344">
        <v>672</v>
      </c>
      <c r="D23344">
        <v>95348</v>
      </c>
      <c r="E23344" s="32">
        <v>508</v>
      </c>
      <c r="F23344">
        <v>2</v>
      </c>
      <c r="G23344" s="32">
        <v>121</v>
      </c>
      <c r="H23344" s="32">
        <v>1</v>
      </c>
    </row>
    <row r="23345" spans="1:8" x14ac:dyDescent="0.55000000000000004">
      <c r="A23345" s="33">
        <v>44404</v>
      </c>
      <c r="B23345" s="1" t="s">
        <v>41</v>
      </c>
      <c r="C23345">
        <v>683</v>
      </c>
      <c r="D23345">
        <v>33691</v>
      </c>
      <c r="E23345" s="32">
        <v>570</v>
      </c>
      <c r="F23345">
        <v>2</v>
      </c>
      <c r="G23345" s="32">
        <v>111</v>
      </c>
      <c r="H23345" s="32">
        <v>0</v>
      </c>
    </row>
    <row r="23346" spans="1:8" x14ac:dyDescent="0.55000000000000004">
      <c r="A23346" s="33">
        <v>44404</v>
      </c>
      <c r="B23346" s="1" t="s">
        <v>42</v>
      </c>
      <c r="C23346">
        <v>7926</v>
      </c>
      <c r="D23346">
        <v>178588</v>
      </c>
      <c r="E23346" s="32">
        <v>7518</v>
      </c>
      <c r="F23346">
        <v>127</v>
      </c>
      <c r="G23346" s="32">
        <v>104</v>
      </c>
      <c r="H23346" s="32">
        <v>1</v>
      </c>
    </row>
    <row r="23347" spans="1:8" x14ac:dyDescent="0.55000000000000004">
      <c r="A23347" s="33">
        <v>44404</v>
      </c>
      <c r="B23347" s="1" t="s">
        <v>43</v>
      </c>
      <c r="C23347">
        <v>11877</v>
      </c>
      <c r="D23347">
        <v>586633</v>
      </c>
      <c r="E23347" s="32">
        <v>11485</v>
      </c>
      <c r="F23347">
        <v>179</v>
      </c>
      <c r="G23347" s="32">
        <v>173</v>
      </c>
      <c r="H23347" s="32">
        <v>3</v>
      </c>
    </row>
    <row r="23348" spans="1:8" x14ac:dyDescent="0.55000000000000004">
      <c r="A23348" s="33">
        <v>44404</v>
      </c>
      <c r="B23348" s="1" t="s">
        <v>44</v>
      </c>
      <c r="C23348">
        <v>3227</v>
      </c>
      <c r="D23348">
        <v>128696</v>
      </c>
      <c r="E23348" s="32">
        <v>3102</v>
      </c>
      <c r="F23348">
        <v>80</v>
      </c>
      <c r="G23348" s="32">
        <v>45</v>
      </c>
      <c r="H23348" s="32">
        <v>0</v>
      </c>
    </row>
    <row r="23349" spans="1:8" x14ac:dyDescent="0.55000000000000004">
      <c r="A23349" s="33">
        <v>44404</v>
      </c>
      <c r="B23349" s="1" t="s">
        <v>45</v>
      </c>
      <c r="C23349">
        <v>1748</v>
      </c>
      <c r="D23349">
        <v>70972</v>
      </c>
      <c r="E23349" s="32">
        <v>1631</v>
      </c>
      <c r="F23349">
        <v>63</v>
      </c>
      <c r="G23349" s="32">
        <v>55</v>
      </c>
      <c r="H23349" s="32">
        <v>0</v>
      </c>
    </row>
    <row r="23350" spans="1:8" x14ac:dyDescent="0.55000000000000004">
      <c r="A23350" s="33">
        <v>44404</v>
      </c>
      <c r="B23350" s="1" t="s">
        <v>46</v>
      </c>
      <c r="C23350">
        <v>2171</v>
      </c>
      <c r="D23350">
        <v>92293</v>
      </c>
      <c r="E23350" s="32">
        <v>2097</v>
      </c>
      <c r="F23350">
        <v>32</v>
      </c>
      <c r="G23350" s="32">
        <v>46</v>
      </c>
      <c r="H23350" s="32">
        <v>0</v>
      </c>
    </row>
    <row r="23351" spans="1:8" x14ac:dyDescent="0.55000000000000004">
      <c r="A23351" s="33">
        <v>44404</v>
      </c>
      <c r="B23351" s="1" t="s">
        <v>47</v>
      </c>
      <c r="C23351">
        <v>2861</v>
      </c>
      <c r="D23351">
        <v>103056</v>
      </c>
      <c r="E23351" s="32">
        <v>2708</v>
      </c>
      <c r="F23351">
        <v>77</v>
      </c>
      <c r="G23351" s="32">
        <v>76</v>
      </c>
      <c r="H23351" s="32">
        <v>3</v>
      </c>
    </row>
    <row r="23352" spans="1:8" x14ac:dyDescent="0.55000000000000004">
      <c r="A23352" s="33">
        <v>44404</v>
      </c>
      <c r="B23352" s="1" t="s">
        <v>48</v>
      </c>
      <c r="C23352">
        <v>2009</v>
      </c>
      <c r="D23352">
        <v>62127</v>
      </c>
      <c r="E23352" s="32">
        <v>1924</v>
      </c>
      <c r="F23352">
        <v>29</v>
      </c>
      <c r="G23352" s="32">
        <v>56</v>
      </c>
      <c r="H23352" s="32">
        <v>4</v>
      </c>
    </row>
    <row r="23353" spans="1:8" x14ac:dyDescent="0.55000000000000004">
      <c r="A23353" s="33">
        <v>44404</v>
      </c>
      <c r="B23353" s="1" t="s">
        <v>49</v>
      </c>
      <c r="C23353">
        <v>37617</v>
      </c>
      <c r="D23353">
        <v>901081</v>
      </c>
      <c r="E23353" s="32">
        <v>35703</v>
      </c>
      <c r="F23353">
        <v>532</v>
      </c>
      <c r="G23353" s="32">
        <v>1149</v>
      </c>
      <c r="H23353" s="32">
        <v>9</v>
      </c>
    </row>
    <row r="23354" spans="1:8" x14ac:dyDescent="0.55000000000000004">
      <c r="A23354" s="33">
        <v>44404</v>
      </c>
      <c r="B23354" s="1" t="s">
        <v>50</v>
      </c>
      <c r="C23354">
        <v>2655</v>
      </c>
      <c r="D23354">
        <v>62231</v>
      </c>
      <c r="E23354" s="32">
        <v>2601</v>
      </c>
      <c r="F23354">
        <v>24</v>
      </c>
      <c r="G23354" s="32">
        <v>54</v>
      </c>
      <c r="H23354" s="32">
        <v>0</v>
      </c>
    </row>
    <row r="23355" spans="1:8" x14ac:dyDescent="0.55000000000000004">
      <c r="A23355" s="33">
        <v>44404</v>
      </c>
      <c r="B23355" s="1" t="s">
        <v>51</v>
      </c>
      <c r="C23355">
        <v>3360</v>
      </c>
      <c r="D23355">
        <v>134231</v>
      </c>
      <c r="E23355" s="32">
        <v>3187</v>
      </c>
      <c r="F23355">
        <v>69</v>
      </c>
      <c r="G23355" s="32">
        <v>105</v>
      </c>
      <c r="H23355" s="32">
        <v>0</v>
      </c>
    </row>
    <row r="23356" spans="1:8" x14ac:dyDescent="0.55000000000000004">
      <c r="A23356" s="33">
        <v>44404</v>
      </c>
      <c r="B23356" s="1" t="s">
        <v>52</v>
      </c>
      <c r="C23356">
        <v>6705</v>
      </c>
      <c r="D23356">
        <v>83912</v>
      </c>
      <c r="E23356" s="32">
        <v>6418</v>
      </c>
      <c r="F23356">
        <v>121</v>
      </c>
      <c r="G23356" s="32">
        <v>166</v>
      </c>
      <c r="H23356" s="32">
        <v>0</v>
      </c>
    </row>
    <row r="23357" spans="1:8" x14ac:dyDescent="0.55000000000000004">
      <c r="A23357" s="33">
        <v>44404</v>
      </c>
      <c r="B23357" s="1" t="s">
        <v>53</v>
      </c>
      <c r="C23357">
        <v>3582</v>
      </c>
      <c r="D23357">
        <v>182770</v>
      </c>
      <c r="E23357" s="32">
        <v>3453</v>
      </c>
      <c r="F23357">
        <v>64</v>
      </c>
      <c r="G23357" s="32">
        <v>65</v>
      </c>
      <c r="H23357" s="32">
        <v>0</v>
      </c>
    </row>
    <row r="23358" spans="1:8" x14ac:dyDescent="0.55000000000000004">
      <c r="A23358" s="33">
        <v>44404</v>
      </c>
      <c r="B23358" s="1" t="s">
        <v>54</v>
      </c>
      <c r="C23358">
        <v>3180</v>
      </c>
      <c r="D23358">
        <v>45489</v>
      </c>
      <c r="E23358" s="32">
        <v>3080</v>
      </c>
      <c r="F23358">
        <v>27</v>
      </c>
      <c r="G23358" s="32">
        <v>62</v>
      </c>
      <c r="H23358" s="32">
        <v>0</v>
      </c>
    </row>
    <row r="23359" spans="1:8" x14ac:dyDescent="0.55000000000000004">
      <c r="A23359" s="33">
        <v>44404</v>
      </c>
      <c r="B23359" s="1" t="s">
        <v>55</v>
      </c>
      <c r="C23359">
        <v>3878</v>
      </c>
      <c r="D23359">
        <v>116620</v>
      </c>
      <c r="E23359" s="32">
        <v>3760</v>
      </c>
      <c r="F23359">
        <v>39</v>
      </c>
      <c r="G23359" s="32">
        <v>100</v>
      </c>
      <c r="H23359" s="32">
        <v>2</v>
      </c>
    </row>
    <row r="23360" spans="1:8" x14ac:dyDescent="0.55000000000000004">
      <c r="A23360" s="33">
        <v>44404</v>
      </c>
      <c r="B23360" s="1" t="s">
        <v>56</v>
      </c>
      <c r="C23360">
        <v>23201</v>
      </c>
      <c r="D23360">
        <v>276698</v>
      </c>
      <c r="E23360" s="32">
        <v>21497</v>
      </c>
      <c r="F23360">
        <v>233</v>
      </c>
      <c r="G23360" s="32">
        <v>1445</v>
      </c>
      <c r="H23360" s="32">
        <v>44</v>
      </c>
    </row>
    <row r="23361" spans="1:8" x14ac:dyDescent="0.55000000000000004">
      <c r="A23361" s="33">
        <v>44405</v>
      </c>
      <c r="B23361" s="1" t="s">
        <v>7</v>
      </c>
      <c r="C23361">
        <v>43630</v>
      </c>
      <c r="D23361">
        <v>844385</v>
      </c>
      <c r="E23361" s="32">
        <v>40965</v>
      </c>
      <c r="F23361">
        <v>1424</v>
      </c>
      <c r="G23361" s="32">
        <v>1149</v>
      </c>
      <c r="H23361" s="32">
        <v>5</v>
      </c>
    </row>
    <row r="23362" spans="1:8" x14ac:dyDescent="0.55000000000000004">
      <c r="A23362" s="33">
        <v>44405</v>
      </c>
      <c r="B23362" s="1" t="s">
        <v>11</v>
      </c>
      <c r="C23362">
        <v>2636</v>
      </c>
      <c r="D23362">
        <v>55558</v>
      </c>
      <c r="E23362" s="32">
        <v>2543</v>
      </c>
      <c r="F23362">
        <v>31</v>
      </c>
      <c r="G23362" s="32">
        <v>62</v>
      </c>
      <c r="H23362" s="32">
        <v>0</v>
      </c>
    </row>
    <row r="23363" spans="1:8" x14ac:dyDescent="0.55000000000000004">
      <c r="A23363" s="33">
        <v>44405</v>
      </c>
      <c r="B23363" s="1" t="s">
        <v>12</v>
      </c>
      <c r="C23363">
        <v>1950</v>
      </c>
      <c r="D23363">
        <v>92810</v>
      </c>
      <c r="E23363" s="32">
        <v>1797</v>
      </c>
      <c r="F23363">
        <v>47</v>
      </c>
      <c r="G23363" s="32">
        <v>106</v>
      </c>
      <c r="H23363" s="32">
        <v>0</v>
      </c>
    </row>
    <row r="23364" spans="1:8" x14ac:dyDescent="0.55000000000000004">
      <c r="A23364" s="33">
        <v>44405</v>
      </c>
      <c r="B23364" s="1" t="s">
        <v>13</v>
      </c>
      <c r="C23364">
        <v>9755</v>
      </c>
      <c r="D23364">
        <v>170646</v>
      </c>
      <c r="E23364" s="32">
        <v>9438</v>
      </c>
      <c r="F23364">
        <v>91</v>
      </c>
      <c r="G23364" s="32">
        <v>195</v>
      </c>
      <c r="H23364" s="32">
        <v>3</v>
      </c>
    </row>
    <row r="23365" spans="1:8" x14ac:dyDescent="0.55000000000000004">
      <c r="A23365" s="33">
        <v>44405</v>
      </c>
      <c r="B23365" s="1" t="s">
        <v>14</v>
      </c>
      <c r="C23365">
        <v>1001</v>
      </c>
      <c r="D23365">
        <v>17219</v>
      </c>
      <c r="E23365" s="32">
        <v>955</v>
      </c>
      <c r="F23365">
        <v>20</v>
      </c>
      <c r="G23365" s="32">
        <v>26</v>
      </c>
      <c r="H23365" s="32">
        <v>1</v>
      </c>
    </row>
    <row r="23366" spans="1:8" x14ac:dyDescent="0.55000000000000004">
      <c r="A23366" s="33">
        <v>44405</v>
      </c>
      <c r="B23366" s="1" t="s">
        <v>15</v>
      </c>
      <c r="C23366">
        <v>2101</v>
      </c>
      <c r="D23366">
        <v>70601</v>
      </c>
      <c r="E23366" s="32">
        <v>2033</v>
      </c>
      <c r="F23366">
        <v>47</v>
      </c>
      <c r="G23366" s="32">
        <v>21</v>
      </c>
      <c r="H23366" s="32">
        <v>0</v>
      </c>
    </row>
    <row r="23367" spans="1:8" x14ac:dyDescent="0.55000000000000004">
      <c r="A23367" s="33">
        <v>44405</v>
      </c>
      <c r="B23367" s="1" t="s">
        <v>16</v>
      </c>
      <c r="C23367">
        <v>5499</v>
      </c>
      <c r="D23367">
        <v>306984</v>
      </c>
      <c r="E23367" s="32">
        <v>5010</v>
      </c>
      <c r="F23367">
        <v>162</v>
      </c>
      <c r="G23367" s="32">
        <v>327</v>
      </c>
      <c r="H23367" s="32">
        <v>10</v>
      </c>
    </row>
    <row r="23368" spans="1:8" x14ac:dyDescent="0.55000000000000004">
      <c r="A23368" s="33">
        <v>44405</v>
      </c>
      <c r="B23368" s="1" t="s">
        <v>17</v>
      </c>
      <c r="C23368">
        <v>11901</v>
      </c>
      <c r="D23368">
        <v>34677</v>
      </c>
      <c r="E23368" s="32">
        <v>11001</v>
      </c>
      <c r="F23368">
        <v>167</v>
      </c>
      <c r="G23368" s="32">
        <v>733</v>
      </c>
      <c r="H23368" s="32">
        <v>6</v>
      </c>
    </row>
    <row r="23369" spans="1:8" x14ac:dyDescent="0.55000000000000004">
      <c r="A23369" s="33">
        <v>44405</v>
      </c>
      <c r="B23369" s="1" t="s">
        <v>18</v>
      </c>
      <c r="C23369">
        <v>7892</v>
      </c>
      <c r="D23369">
        <v>324418</v>
      </c>
      <c r="E23369" s="32">
        <v>7315</v>
      </c>
      <c r="F23369">
        <v>84</v>
      </c>
      <c r="G23369" s="32">
        <v>493</v>
      </c>
      <c r="H23369" s="32">
        <v>9</v>
      </c>
    </row>
    <row r="23370" spans="1:8" x14ac:dyDescent="0.55000000000000004">
      <c r="A23370" s="33">
        <v>44405</v>
      </c>
      <c r="B23370" s="1" t="s">
        <v>19</v>
      </c>
      <c r="C23370">
        <v>8447</v>
      </c>
      <c r="D23370">
        <v>211976</v>
      </c>
      <c r="E23370" s="32">
        <v>8013</v>
      </c>
      <c r="F23370">
        <v>155</v>
      </c>
      <c r="G23370" s="32">
        <v>279</v>
      </c>
      <c r="H23370" s="32">
        <v>3</v>
      </c>
    </row>
    <row r="23371" spans="1:8" x14ac:dyDescent="0.55000000000000004">
      <c r="A23371" s="33">
        <v>44405</v>
      </c>
      <c r="B23371" s="1" t="s">
        <v>20</v>
      </c>
      <c r="C23371">
        <v>54191</v>
      </c>
      <c r="D23371">
        <v>1068851</v>
      </c>
      <c r="E23371" s="32">
        <v>48058</v>
      </c>
      <c r="F23371">
        <v>847</v>
      </c>
      <c r="G23371" s="32">
        <v>5286</v>
      </c>
      <c r="H23371" s="32">
        <v>50</v>
      </c>
    </row>
    <row r="23372" spans="1:8" x14ac:dyDescent="0.55000000000000004">
      <c r="A23372" s="33">
        <v>44405</v>
      </c>
      <c r="B23372" s="1" t="s">
        <v>21</v>
      </c>
      <c r="C23372">
        <v>47057</v>
      </c>
      <c r="D23372">
        <v>767625</v>
      </c>
      <c r="E23372" s="32">
        <v>43115</v>
      </c>
      <c r="F23372">
        <v>731</v>
      </c>
      <c r="G23372" s="32">
        <v>3211</v>
      </c>
      <c r="H23372" s="32">
        <v>24</v>
      </c>
    </row>
    <row r="23373" spans="1:8" x14ac:dyDescent="0.55000000000000004">
      <c r="A23373" s="33">
        <v>44405</v>
      </c>
      <c r="B23373" s="1" t="s">
        <v>22</v>
      </c>
      <c r="C23373">
        <v>206745</v>
      </c>
      <c r="D23373">
        <v>2774218</v>
      </c>
      <c r="E23373" s="32">
        <v>188116</v>
      </c>
      <c r="F23373">
        <v>2285</v>
      </c>
      <c r="G23373" s="32">
        <v>16344</v>
      </c>
      <c r="H23373" s="32">
        <v>80</v>
      </c>
    </row>
    <row r="23374" spans="1:8" x14ac:dyDescent="0.55000000000000004">
      <c r="A23374" s="33">
        <v>44405</v>
      </c>
      <c r="B23374" s="1" t="s">
        <v>23</v>
      </c>
      <c r="C23374">
        <v>79188</v>
      </c>
      <c r="D23374">
        <v>1147899</v>
      </c>
      <c r="E23374" s="32">
        <v>73192</v>
      </c>
      <c r="F23374">
        <v>983</v>
      </c>
      <c r="G23374" s="32">
        <v>5013</v>
      </c>
      <c r="H23374" s="32">
        <v>59</v>
      </c>
    </row>
    <row r="23375" spans="1:8" x14ac:dyDescent="0.55000000000000004">
      <c r="A23375" s="33">
        <v>44405</v>
      </c>
      <c r="B23375" s="1" t="s">
        <v>24</v>
      </c>
      <c r="C23375">
        <v>3864</v>
      </c>
      <c r="D23375">
        <v>192945</v>
      </c>
      <c r="E23375" s="32">
        <v>3530</v>
      </c>
      <c r="F23375">
        <v>54</v>
      </c>
      <c r="G23375" s="32">
        <v>280</v>
      </c>
      <c r="H23375" s="32">
        <v>2</v>
      </c>
    </row>
    <row r="23376" spans="1:8" x14ac:dyDescent="0.55000000000000004">
      <c r="A23376" s="33">
        <v>44405</v>
      </c>
      <c r="B23376" s="1" t="s">
        <v>25</v>
      </c>
      <c r="C23376">
        <v>2199</v>
      </c>
      <c r="D23376">
        <v>81135</v>
      </c>
      <c r="E23376" s="32">
        <v>2046</v>
      </c>
      <c r="F23376">
        <v>38</v>
      </c>
      <c r="G23376" s="32">
        <v>115</v>
      </c>
      <c r="H23376" s="32">
        <v>3</v>
      </c>
    </row>
    <row r="23377" spans="1:8" x14ac:dyDescent="0.55000000000000004">
      <c r="A23377" s="33">
        <v>44405</v>
      </c>
      <c r="B23377" s="1" t="s">
        <v>26</v>
      </c>
      <c r="C23377">
        <v>4811</v>
      </c>
      <c r="D23377">
        <v>134716</v>
      </c>
      <c r="E23377" s="32">
        <v>4092</v>
      </c>
      <c r="F23377">
        <v>116</v>
      </c>
      <c r="G23377" s="32">
        <v>593</v>
      </c>
      <c r="H23377" s="32">
        <v>2</v>
      </c>
    </row>
    <row r="23378" spans="1:8" x14ac:dyDescent="0.55000000000000004">
      <c r="A23378" s="33">
        <v>44405</v>
      </c>
      <c r="B23378" s="1" t="s">
        <v>27</v>
      </c>
      <c r="C23378">
        <v>1520</v>
      </c>
      <c r="D23378">
        <v>77896</v>
      </c>
      <c r="E23378" s="32">
        <v>1378</v>
      </c>
      <c r="F23378">
        <v>36</v>
      </c>
      <c r="G23378" s="32">
        <v>106</v>
      </c>
      <c r="H23378" s="32">
        <v>0</v>
      </c>
    </row>
    <row r="23379" spans="1:8" x14ac:dyDescent="0.55000000000000004">
      <c r="A23379" s="33">
        <v>44405</v>
      </c>
      <c r="B23379" s="1" t="s">
        <v>28</v>
      </c>
      <c r="C23379">
        <v>2302</v>
      </c>
      <c r="D23379">
        <v>69775</v>
      </c>
      <c r="E23379" s="32">
        <v>2170</v>
      </c>
      <c r="F23379">
        <v>21</v>
      </c>
      <c r="G23379" s="32">
        <v>111</v>
      </c>
      <c r="H23379" s="32">
        <v>0</v>
      </c>
    </row>
    <row r="23380" spans="1:8" x14ac:dyDescent="0.55000000000000004">
      <c r="A23380" s="33">
        <v>44405</v>
      </c>
      <c r="B23380" s="1" t="s">
        <v>29</v>
      </c>
      <c r="C23380">
        <v>5189</v>
      </c>
      <c r="D23380">
        <v>223879</v>
      </c>
      <c r="E23380" s="32">
        <v>5071</v>
      </c>
      <c r="F23380">
        <v>94</v>
      </c>
      <c r="G23380" s="32">
        <v>97</v>
      </c>
      <c r="H23380" s="32">
        <v>0</v>
      </c>
    </row>
    <row r="23381" spans="1:8" x14ac:dyDescent="0.55000000000000004">
      <c r="A23381" s="33">
        <v>44405</v>
      </c>
      <c r="B23381" s="1" t="s">
        <v>30</v>
      </c>
      <c r="C23381">
        <v>9705</v>
      </c>
      <c r="D23381">
        <v>291917</v>
      </c>
      <c r="E23381" s="32">
        <v>9379</v>
      </c>
      <c r="F23381">
        <v>188</v>
      </c>
      <c r="G23381" s="32">
        <v>138</v>
      </c>
      <c r="H23381" s="32">
        <v>2</v>
      </c>
    </row>
    <row r="23382" spans="1:8" x14ac:dyDescent="0.55000000000000004">
      <c r="A23382" s="33">
        <v>44405</v>
      </c>
      <c r="B23382" s="1" t="s">
        <v>31</v>
      </c>
      <c r="C23382">
        <v>10473</v>
      </c>
      <c r="D23382">
        <v>444768</v>
      </c>
      <c r="E23382" s="32">
        <v>9561</v>
      </c>
      <c r="F23382">
        <v>155</v>
      </c>
      <c r="G23382" s="32">
        <v>757</v>
      </c>
      <c r="H23382" s="32">
        <v>2</v>
      </c>
    </row>
    <row r="23383" spans="1:8" x14ac:dyDescent="0.55000000000000004">
      <c r="A23383" s="33">
        <v>44405</v>
      </c>
      <c r="B23383" s="1" t="s">
        <v>32</v>
      </c>
      <c r="C23383">
        <v>52980</v>
      </c>
      <c r="D23383">
        <v>911316</v>
      </c>
      <c r="E23383" s="32">
        <v>50872</v>
      </c>
      <c r="F23383">
        <v>1005</v>
      </c>
      <c r="G23383" s="32">
        <v>1103</v>
      </c>
      <c r="H23383" s="32">
        <v>8</v>
      </c>
    </row>
    <row r="23384" spans="1:8" x14ac:dyDescent="0.55000000000000004">
      <c r="A23384" s="33">
        <v>44405</v>
      </c>
      <c r="B23384" s="1" t="s">
        <v>33</v>
      </c>
      <c r="C23384">
        <v>5652</v>
      </c>
      <c r="D23384">
        <v>156553</v>
      </c>
      <c r="E23384" s="32">
        <v>5489</v>
      </c>
      <c r="F23384">
        <v>114</v>
      </c>
      <c r="G23384" s="32">
        <v>191</v>
      </c>
      <c r="H23384" s="32">
        <v>5</v>
      </c>
    </row>
    <row r="23385" spans="1:8" x14ac:dyDescent="0.55000000000000004">
      <c r="A23385" s="33">
        <v>44405</v>
      </c>
      <c r="B23385" s="1" t="s">
        <v>34</v>
      </c>
      <c r="C23385">
        <v>5886</v>
      </c>
      <c r="D23385">
        <v>167554</v>
      </c>
      <c r="E23385" s="32">
        <v>5596</v>
      </c>
      <c r="F23385">
        <v>93</v>
      </c>
      <c r="G23385" s="32">
        <v>197</v>
      </c>
      <c r="H23385" s="32">
        <v>2</v>
      </c>
    </row>
    <row r="23386" spans="1:8" x14ac:dyDescent="0.55000000000000004">
      <c r="A23386" s="33">
        <v>44405</v>
      </c>
      <c r="B23386" s="1" t="s">
        <v>35</v>
      </c>
      <c r="C23386">
        <v>17802</v>
      </c>
      <c r="D23386">
        <v>307360</v>
      </c>
      <c r="E23386" s="32">
        <v>16847</v>
      </c>
      <c r="F23386">
        <v>249</v>
      </c>
      <c r="G23386" s="32">
        <v>531</v>
      </c>
      <c r="H23386" s="32">
        <v>8</v>
      </c>
    </row>
    <row r="23387" spans="1:8" x14ac:dyDescent="0.55000000000000004">
      <c r="A23387" s="33">
        <v>44405</v>
      </c>
      <c r="B23387" s="1" t="s">
        <v>36</v>
      </c>
      <c r="C23387">
        <v>111281</v>
      </c>
      <c r="D23387">
        <v>2423110</v>
      </c>
      <c r="E23387" s="32">
        <v>103193</v>
      </c>
      <c r="F23387">
        <v>2719</v>
      </c>
      <c r="G23387" s="32">
        <v>4464</v>
      </c>
      <c r="H23387" s="32">
        <v>160</v>
      </c>
    </row>
    <row r="23388" spans="1:8" x14ac:dyDescent="0.55000000000000004">
      <c r="A23388" s="33">
        <v>44405</v>
      </c>
      <c r="B23388" s="1" t="s">
        <v>37</v>
      </c>
      <c r="C23388">
        <v>42860</v>
      </c>
      <c r="D23388">
        <v>548951</v>
      </c>
      <c r="E23388" s="32">
        <v>40506</v>
      </c>
      <c r="F23388">
        <v>1315</v>
      </c>
      <c r="G23388" s="32">
        <v>1039</v>
      </c>
      <c r="H23388" s="32">
        <v>19</v>
      </c>
    </row>
    <row r="23389" spans="1:8" x14ac:dyDescent="0.55000000000000004">
      <c r="A23389" s="33">
        <v>44405</v>
      </c>
      <c r="B23389" s="1" t="s">
        <v>38</v>
      </c>
      <c r="C23389">
        <v>8875</v>
      </c>
      <c r="D23389">
        <v>184628</v>
      </c>
      <c r="E23389" s="32">
        <v>8466</v>
      </c>
      <c r="F23389">
        <v>133</v>
      </c>
      <c r="G23389" s="32">
        <v>276</v>
      </c>
      <c r="H23389" s="32">
        <v>5</v>
      </c>
    </row>
    <row r="23390" spans="1:8" x14ac:dyDescent="0.55000000000000004">
      <c r="A23390" s="33">
        <v>44405</v>
      </c>
      <c r="B23390" s="1" t="s">
        <v>39</v>
      </c>
      <c r="C23390">
        <v>2856</v>
      </c>
      <c r="D23390">
        <v>43916</v>
      </c>
      <c r="E23390" s="32">
        <v>2650</v>
      </c>
      <c r="F23390">
        <v>49</v>
      </c>
      <c r="G23390" s="32">
        <v>94</v>
      </c>
      <c r="H23390" s="32">
        <v>3</v>
      </c>
    </row>
    <row r="23391" spans="1:8" x14ac:dyDescent="0.55000000000000004">
      <c r="A23391" s="33">
        <v>44405</v>
      </c>
      <c r="B23391" s="1" t="s">
        <v>40</v>
      </c>
      <c r="C23391">
        <v>683</v>
      </c>
      <c r="D23391">
        <v>96196</v>
      </c>
      <c r="E23391" s="32">
        <v>518</v>
      </c>
      <c r="F23391">
        <v>2</v>
      </c>
      <c r="G23391" s="32">
        <v>123</v>
      </c>
      <c r="H23391" s="32">
        <v>2</v>
      </c>
    </row>
    <row r="23392" spans="1:8" x14ac:dyDescent="0.55000000000000004">
      <c r="A23392" s="33">
        <v>44405</v>
      </c>
      <c r="B23392" s="1" t="s">
        <v>41</v>
      </c>
      <c r="C23392">
        <v>690</v>
      </c>
      <c r="D23392">
        <v>33691</v>
      </c>
      <c r="E23392" s="32">
        <v>584</v>
      </c>
      <c r="F23392">
        <v>2</v>
      </c>
      <c r="G23392" s="32">
        <v>104</v>
      </c>
      <c r="H23392" s="32">
        <v>0</v>
      </c>
    </row>
    <row r="23393" spans="1:8" x14ac:dyDescent="0.55000000000000004">
      <c r="A23393" s="33">
        <v>44405</v>
      </c>
      <c r="B23393" s="1" t="s">
        <v>42</v>
      </c>
      <c r="C23393">
        <v>7984</v>
      </c>
      <c r="D23393">
        <v>178588</v>
      </c>
      <c r="E23393" s="32">
        <v>7518</v>
      </c>
      <c r="F23393">
        <v>127</v>
      </c>
      <c r="G23393" s="32">
        <v>104</v>
      </c>
      <c r="H23393" s="32">
        <v>1</v>
      </c>
    </row>
    <row r="23394" spans="1:8" x14ac:dyDescent="0.55000000000000004">
      <c r="A23394" s="33">
        <v>44405</v>
      </c>
      <c r="B23394" s="1" t="s">
        <v>43</v>
      </c>
      <c r="C23394">
        <v>11912</v>
      </c>
      <c r="D23394">
        <v>587777</v>
      </c>
      <c r="E23394" s="32">
        <v>11506</v>
      </c>
      <c r="F23394">
        <v>179</v>
      </c>
      <c r="G23394" s="32">
        <v>178</v>
      </c>
      <c r="H23394" s="32">
        <v>4</v>
      </c>
    </row>
    <row r="23395" spans="1:8" x14ac:dyDescent="0.55000000000000004">
      <c r="A23395" s="33">
        <v>44405</v>
      </c>
      <c r="B23395" s="1" t="s">
        <v>44</v>
      </c>
      <c r="C23395">
        <v>3237</v>
      </c>
      <c r="D23395">
        <v>130605</v>
      </c>
      <c r="E23395" s="32">
        <v>3111</v>
      </c>
      <c r="F23395">
        <v>80</v>
      </c>
      <c r="G23395" s="32">
        <v>46</v>
      </c>
      <c r="H23395" s="32">
        <v>0</v>
      </c>
    </row>
    <row r="23396" spans="1:8" x14ac:dyDescent="0.55000000000000004">
      <c r="A23396" s="33">
        <v>44405</v>
      </c>
      <c r="B23396" s="1" t="s">
        <v>45</v>
      </c>
      <c r="C23396">
        <v>1755</v>
      </c>
      <c r="D23396">
        <v>71287</v>
      </c>
      <c r="E23396" s="32">
        <v>1638</v>
      </c>
      <c r="F23396">
        <v>63</v>
      </c>
      <c r="G23396" s="32">
        <v>54</v>
      </c>
      <c r="H23396" s="32">
        <v>0</v>
      </c>
    </row>
    <row r="23397" spans="1:8" x14ac:dyDescent="0.55000000000000004">
      <c r="A23397" s="33">
        <v>44405</v>
      </c>
      <c r="B23397" s="1" t="s">
        <v>46</v>
      </c>
      <c r="C23397">
        <v>2182</v>
      </c>
      <c r="D23397">
        <v>92859</v>
      </c>
      <c r="E23397" s="32">
        <v>2103</v>
      </c>
      <c r="F23397">
        <v>32</v>
      </c>
      <c r="G23397" s="32">
        <v>51</v>
      </c>
      <c r="H23397" s="32">
        <v>0</v>
      </c>
    </row>
    <row r="23398" spans="1:8" x14ac:dyDescent="0.55000000000000004">
      <c r="A23398" s="33">
        <v>44405</v>
      </c>
      <c r="B23398" s="1" t="s">
        <v>47</v>
      </c>
      <c r="C23398">
        <v>2876</v>
      </c>
      <c r="D23398">
        <v>103172</v>
      </c>
      <c r="E23398" s="32">
        <v>2714</v>
      </c>
      <c r="F23398">
        <v>77</v>
      </c>
      <c r="G23398" s="32">
        <v>85</v>
      </c>
      <c r="H23398" s="32">
        <v>3</v>
      </c>
    </row>
    <row r="23399" spans="1:8" x14ac:dyDescent="0.55000000000000004">
      <c r="A23399" s="33">
        <v>44405</v>
      </c>
      <c r="B23399" s="1" t="s">
        <v>48</v>
      </c>
      <c r="C23399">
        <v>2031</v>
      </c>
      <c r="D23399">
        <v>62190</v>
      </c>
      <c r="E23399" s="32">
        <v>1930</v>
      </c>
      <c r="F23399">
        <v>29</v>
      </c>
      <c r="G23399" s="32">
        <v>72</v>
      </c>
      <c r="H23399" s="32">
        <v>4</v>
      </c>
    </row>
    <row r="23400" spans="1:8" x14ac:dyDescent="0.55000000000000004">
      <c r="A23400" s="33">
        <v>44405</v>
      </c>
      <c r="B23400" s="1" t="s">
        <v>49</v>
      </c>
      <c r="C23400">
        <v>38022</v>
      </c>
      <c r="D23400">
        <v>906061</v>
      </c>
      <c r="E23400" s="32">
        <v>35751</v>
      </c>
      <c r="F23400">
        <v>532</v>
      </c>
      <c r="G23400" s="32">
        <v>1334</v>
      </c>
      <c r="H23400" s="32">
        <v>8</v>
      </c>
    </row>
    <row r="23401" spans="1:8" x14ac:dyDescent="0.55000000000000004">
      <c r="A23401" s="33">
        <v>44405</v>
      </c>
      <c r="B23401" s="1" t="s">
        <v>50</v>
      </c>
      <c r="C23401">
        <v>2674</v>
      </c>
      <c r="D23401">
        <v>62606</v>
      </c>
      <c r="E23401" s="32">
        <v>2609</v>
      </c>
      <c r="F23401">
        <v>24</v>
      </c>
      <c r="G23401" s="32">
        <v>56</v>
      </c>
      <c r="H23401" s="32">
        <v>0</v>
      </c>
    </row>
    <row r="23402" spans="1:8" x14ac:dyDescent="0.55000000000000004">
      <c r="A23402" s="33">
        <v>44405</v>
      </c>
      <c r="B23402" s="1" t="s">
        <v>51</v>
      </c>
      <c r="C23402">
        <v>3384</v>
      </c>
      <c r="D23402">
        <v>134979</v>
      </c>
      <c r="E23402" s="32">
        <v>3198</v>
      </c>
      <c r="F23402">
        <v>69</v>
      </c>
      <c r="G23402" s="32">
        <v>119</v>
      </c>
      <c r="H23402" s="32">
        <v>0</v>
      </c>
    </row>
    <row r="23403" spans="1:8" x14ac:dyDescent="0.55000000000000004">
      <c r="A23403" s="33">
        <v>44405</v>
      </c>
      <c r="B23403" s="1" t="s">
        <v>52</v>
      </c>
      <c r="C23403">
        <v>6761</v>
      </c>
      <c r="D23403">
        <v>84262</v>
      </c>
      <c r="E23403" s="32">
        <v>6435</v>
      </c>
      <c r="F23403">
        <v>121</v>
      </c>
      <c r="G23403" s="32">
        <v>205</v>
      </c>
      <c r="H23403" s="32">
        <v>0</v>
      </c>
    </row>
    <row r="23404" spans="1:8" x14ac:dyDescent="0.55000000000000004">
      <c r="A23404" s="33">
        <v>44405</v>
      </c>
      <c r="B23404" s="1" t="s">
        <v>53</v>
      </c>
      <c r="C23404">
        <v>3594</v>
      </c>
      <c r="D23404">
        <v>184120</v>
      </c>
      <c r="E23404" s="32">
        <v>3461</v>
      </c>
      <c r="F23404">
        <v>64</v>
      </c>
      <c r="G23404" s="32">
        <v>69</v>
      </c>
      <c r="H23404" s="32">
        <v>0</v>
      </c>
    </row>
    <row r="23405" spans="1:8" x14ac:dyDescent="0.55000000000000004">
      <c r="A23405" s="33">
        <v>44405</v>
      </c>
      <c r="B23405" s="1" t="s">
        <v>54</v>
      </c>
      <c r="C23405">
        <v>3190</v>
      </c>
      <c r="D23405">
        <v>45586</v>
      </c>
      <c r="E23405" s="32">
        <v>3086</v>
      </c>
      <c r="F23405">
        <v>27</v>
      </c>
      <c r="G23405" s="32">
        <v>66</v>
      </c>
      <c r="H23405" s="32">
        <v>0</v>
      </c>
    </row>
    <row r="23406" spans="1:8" x14ac:dyDescent="0.55000000000000004">
      <c r="A23406" s="33">
        <v>44405</v>
      </c>
      <c r="B23406" s="1" t="s">
        <v>55</v>
      </c>
      <c r="C23406">
        <v>3902</v>
      </c>
      <c r="D23406">
        <v>116877</v>
      </c>
      <c r="E23406" s="32">
        <v>3767</v>
      </c>
      <c r="F23406">
        <v>39</v>
      </c>
      <c r="G23406" s="32">
        <v>111</v>
      </c>
      <c r="H23406" s="32">
        <v>2</v>
      </c>
    </row>
    <row r="23407" spans="1:8" x14ac:dyDescent="0.55000000000000004">
      <c r="A23407" s="33">
        <v>44405</v>
      </c>
      <c r="B23407" s="1" t="s">
        <v>56</v>
      </c>
      <c r="C23407">
        <v>23548</v>
      </c>
      <c r="D23407">
        <v>278430</v>
      </c>
      <c r="E23407" s="32">
        <v>21595</v>
      </c>
      <c r="F23407">
        <v>233</v>
      </c>
      <c r="G23407" s="32">
        <v>1715</v>
      </c>
      <c r="H23407" s="32">
        <v>44</v>
      </c>
    </row>
    <row r="23408" spans="1:8" x14ac:dyDescent="0.55000000000000004">
      <c r="A23408" s="33">
        <v>44406</v>
      </c>
      <c r="B23408" s="1" t="s">
        <v>7</v>
      </c>
      <c r="C23408">
        <v>43890</v>
      </c>
      <c r="D23408">
        <v>848613</v>
      </c>
      <c r="E23408" s="32">
        <v>41049</v>
      </c>
      <c r="F23408">
        <v>1424</v>
      </c>
      <c r="G23408" s="32">
        <v>1241</v>
      </c>
      <c r="H23408" s="32">
        <v>5</v>
      </c>
    </row>
    <row r="23409" spans="1:8" x14ac:dyDescent="0.55000000000000004">
      <c r="A23409" s="33">
        <v>44406</v>
      </c>
      <c r="B23409" s="1" t="s">
        <v>11</v>
      </c>
      <c r="C23409">
        <v>2661</v>
      </c>
      <c r="D23409">
        <v>55851</v>
      </c>
      <c r="E23409" s="32">
        <v>2550</v>
      </c>
      <c r="F23409">
        <v>31</v>
      </c>
      <c r="G23409" s="32">
        <v>80</v>
      </c>
      <c r="H23409" s="32">
        <v>0</v>
      </c>
    </row>
    <row r="23410" spans="1:8" x14ac:dyDescent="0.55000000000000004">
      <c r="A23410" s="33">
        <v>44406</v>
      </c>
      <c r="B23410" s="1" t="s">
        <v>12</v>
      </c>
      <c r="C23410">
        <v>1962</v>
      </c>
      <c r="D23410">
        <v>93135</v>
      </c>
      <c r="E23410" s="32">
        <v>1805</v>
      </c>
      <c r="F23410">
        <v>47</v>
      </c>
      <c r="G23410" s="32">
        <v>110</v>
      </c>
      <c r="H23410" s="32">
        <v>0</v>
      </c>
    </row>
    <row r="23411" spans="1:8" x14ac:dyDescent="0.55000000000000004">
      <c r="A23411" s="33">
        <v>44406</v>
      </c>
      <c r="B23411" s="1" t="s">
        <v>13</v>
      </c>
      <c r="C23411">
        <v>9791</v>
      </c>
      <c r="D23411">
        <v>170706</v>
      </c>
      <c r="E23411" s="32">
        <v>9471</v>
      </c>
      <c r="F23411">
        <v>91</v>
      </c>
      <c r="G23411" s="32">
        <v>210</v>
      </c>
      <c r="H23411" s="32">
        <v>3</v>
      </c>
    </row>
    <row r="23412" spans="1:8" x14ac:dyDescent="0.55000000000000004">
      <c r="A23412" s="33">
        <v>44406</v>
      </c>
      <c r="B23412" s="1" t="s">
        <v>14</v>
      </c>
      <c r="C23412">
        <v>1006</v>
      </c>
      <c r="D23412">
        <v>17228</v>
      </c>
      <c r="E23412" s="32">
        <v>955</v>
      </c>
      <c r="F23412">
        <v>20</v>
      </c>
      <c r="G23412" s="32">
        <v>31</v>
      </c>
      <c r="H23412" s="32">
        <v>1</v>
      </c>
    </row>
    <row r="23413" spans="1:8" x14ac:dyDescent="0.55000000000000004">
      <c r="A23413" s="33">
        <v>44406</v>
      </c>
      <c r="B23413" s="1" t="s">
        <v>15</v>
      </c>
      <c r="C23413">
        <v>2119</v>
      </c>
      <c r="D23413">
        <v>70825</v>
      </c>
      <c r="E23413" s="32">
        <v>2034</v>
      </c>
      <c r="F23413">
        <v>47</v>
      </c>
      <c r="G23413" s="32">
        <v>38</v>
      </c>
      <c r="H23413" s="32">
        <v>0</v>
      </c>
    </row>
    <row r="23414" spans="1:8" x14ac:dyDescent="0.55000000000000004">
      <c r="A23414" s="33">
        <v>44406</v>
      </c>
      <c r="B23414" s="1" t="s">
        <v>16</v>
      </c>
      <c r="C23414">
        <v>5585</v>
      </c>
      <c r="D23414">
        <v>308852</v>
      </c>
      <c r="E23414" s="32">
        <v>5030</v>
      </c>
      <c r="F23414">
        <v>162</v>
      </c>
      <c r="G23414" s="32">
        <v>393</v>
      </c>
      <c r="H23414" s="32">
        <v>9</v>
      </c>
    </row>
    <row r="23415" spans="1:8" x14ac:dyDescent="0.55000000000000004">
      <c r="A23415" s="33">
        <v>44406</v>
      </c>
      <c r="B23415" s="1" t="s">
        <v>17</v>
      </c>
      <c r="C23415">
        <v>12067</v>
      </c>
      <c r="D23415">
        <v>34700</v>
      </c>
      <c r="E23415" s="32">
        <v>11037</v>
      </c>
      <c r="F23415">
        <v>167</v>
      </c>
      <c r="G23415" s="32">
        <v>863</v>
      </c>
      <c r="H23415" s="32">
        <v>6</v>
      </c>
    </row>
    <row r="23416" spans="1:8" x14ac:dyDescent="0.55000000000000004">
      <c r="A23416" s="33">
        <v>44406</v>
      </c>
      <c r="B23416" s="1" t="s">
        <v>18</v>
      </c>
      <c r="C23416">
        <v>8034</v>
      </c>
      <c r="D23416">
        <v>325541</v>
      </c>
      <c r="E23416" s="32">
        <v>7346</v>
      </c>
      <c r="F23416">
        <v>84</v>
      </c>
      <c r="G23416" s="32">
        <v>604</v>
      </c>
      <c r="H23416" s="32">
        <v>9</v>
      </c>
    </row>
    <row r="23417" spans="1:8" x14ac:dyDescent="0.55000000000000004">
      <c r="A23417" s="33">
        <v>44406</v>
      </c>
      <c r="B23417" s="1" t="s">
        <v>19</v>
      </c>
      <c r="C23417">
        <v>8550</v>
      </c>
      <c r="D23417">
        <v>212702</v>
      </c>
      <c r="E23417" s="32">
        <v>8045</v>
      </c>
      <c r="F23417">
        <v>155</v>
      </c>
      <c r="G23417" s="32">
        <v>350</v>
      </c>
      <c r="H23417" s="32">
        <v>3</v>
      </c>
    </row>
    <row r="23418" spans="1:8" x14ac:dyDescent="0.55000000000000004">
      <c r="A23418" s="33">
        <v>44406</v>
      </c>
      <c r="B23418" s="1" t="s">
        <v>20</v>
      </c>
      <c r="C23418">
        <v>55055</v>
      </c>
      <c r="D23418">
        <v>1074648</v>
      </c>
      <c r="E23418" s="32">
        <v>48205</v>
      </c>
      <c r="F23418">
        <v>848</v>
      </c>
      <c r="G23418" s="32">
        <v>6002</v>
      </c>
      <c r="H23418" s="32">
        <v>52</v>
      </c>
    </row>
    <row r="23419" spans="1:8" x14ac:dyDescent="0.55000000000000004">
      <c r="A23419" s="33">
        <v>44406</v>
      </c>
      <c r="B23419" s="1" t="s">
        <v>21</v>
      </c>
      <c r="C23419">
        <v>47633</v>
      </c>
      <c r="D23419">
        <v>773338</v>
      </c>
      <c r="E23419" s="32">
        <v>43487</v>
      </c>
      <c r="F23419">
        <v>732</v>
      </c>
      <c r="G23419" s="32">
        <v>3414</v>
      </c>
      <c r="H23419" s="32">
        <v>27</v>
      </c>
    </row>
    <row r="23420" spans="1:8" x14ac:dyDescent="0.55000000000000004">
      <c r="A23420" s="33">
        <v>44406</v>
      </c>
      <c r="B23420" s="1" t="s">
        <v>22</v>
      </c>
      <c r="C23420">
        <v>210610</v>
      </c>
      <c r="D23420">
        <v>2788710</v>
      </c>
      <c r="E23420" s="32">
        <v>189412</v>
      </c>
      <c r="F23420">
        <v>2288</v>
      </c>
      <c r="G23420" s="32">
        <v>18910</v>
      </c>
      <c r="H23420" s="32">
        <v>81</v>
      </c>
    </row>
    <row r="23421" spans="1:8" x14ac:dyDescent="0.55000000000000004">
      <c r="A23421" s="33">
        <v>44406</v>
      </c>
      <c r="B23421" s="1" t="s">
        <v>23</v>
      </c>
      <c r="C23421">
        <v>80351</v>
      </c>
      <c r="D23421">
        <v>1154824</v>
      </c>
      <c r="E23421" s="32">
        <v>73793</v>
      </c>
      <c r="F23421">
        <v>983</v>
      </c>
      <c r="G23421" s="32">
        <v>5575</v>
      </c>
      <c r="H23421" s="32">
        <v>70</v>
      </c>
    </row>
    <row r="23422" spans="1:8" x14ac:dyDescent="0.55000000000000004">
      <c r="A23422" s="33">
        <v>44406</v>
      </c>
      <c r="B23422" s="1" t="s">
        <v>24</v>
      </c>
      <c r="C23422">
        <v>3917</v>
      </c>
      <c r="D23422">
        <v>194001</v>
      </c>
      <c r="E23422" s="32">
        <v>3544</v>
      </c>
      <c r="F23422">
        <v>54</v>
      </c>
      <c r="G23422" s="32">
        <v>319</v>
      </c>
      <c r="H23422" s="32">
        <v>2</v>
      </c>
    </row>
    <row r="23423" spans="1:8" x14ac:dyDescent="0.55000000000000004">
      <c r="A23423" s="33">
        <v>44406</v>
      </c>
      <c r="B23423" s="1" t="s">
        <v>25</v>
      </c>
      <c r="C23423">
        <v>2223</v>
      </c>
      <c r="D23423">
        <v>81494</v>
      </c>
      <c r="E23423" s="32">
        <v>2055</v>
      </c>
      <c r="F23423">
        <v>38</v>
      </c>
      <c r="G23423" s="32">
        <v>130</v>
      </c>
      <c r="H23423" s="32">
        <v>2</v>
      </c>
    </row>
    <row r="23424" spans="1:8" x14ac:dyDescent="0.55000000000000004">
      <c r="A23424" s="33">
        <v>44406</v>
      </c>
      <c r="B23424" s="1" t="s">
        <v>26</v>
      </c>
      <c r="C23424">
        <v>4905</v>
      </c>
      <c r="D23424">
        <v>135483</v>
      </c>
      <c r="E23424" s="32">
        <v>4125</v>
      </c>
      <c r="F23424">
        <v>117</v>
      </c>
      <c r="G23424" s="32">
        <v>655</v>
      </c>
      <c r="H23424" s="32">
        <v>3</v>
      </c>
    </row>
    <row r="23425" spans="1:8" x14ac:dyDescent="0.55000000000000004">
      <c r="A23425" s="33">
        <v>44406</v>
      </c>
      <c r="B23425" s="1" t="s">
        <v>27</v>
      </c>
      <c r="C23425">
        <v>1547</v>
      </c>
      <c r="D23425">
        <v>78184</v>
      </c>
      <c r="E23425" s="32">
        <v>1382</v>
      </c>
      <c r="F23425">
        <v>36</v>
      </c>
      <c r="G23425" s="32">
        <v>129</v>
      </c>
      <c r="H23425" s="32">
        <v>0</v>
      </c>
    </row>
    <row r="23426" spans="1:8" x14ac:dyDescent="0.55000000000000004">
      <c r="A23426" s="33">
        <v>44406</v>
      </c>
      <c r="B23426" s="1" t="s">
        <v>28</v>
      </c>
      <c r="C23426">
        <v>2325</v>
      </c>
      <c r="D23426">
        <v>69775</v>
      </c>
      <c r="E23426" s="32">
        <v>2181</v>
      </c>
      <c r="F23426">
        <v>21</v>
      </c>
      <c r="G23426" s="32">
        <v>123</v>
      </c>
      <c r="H23426" s="32">
        <v>0</v>
      </c>
    </row>
    <row r="23427" spans="1:8" x14ac:dyDescent="0.55000000000000004">
      <c r="A23427" s="33">
        <v>44406</v>
      </c>
      <c r="B23427" s="1" t="s">
        <v>29</v>
      </c>
      <c r="C23427">
        <v>5218</v>
      </c>
      <c r="D23427">
        <v>224636</v>
      </c>
      <c r="E23427" s="32">
        <v>5077</v>
      </c>
      <c r="F23427">
        <v>94</v>
      </c>
      <c r="G23427" s="32">
        <v>119</v>
      </c>
      <c r="H23427" s="32">
        <v>0</v>
      </c>
    </row>
    <row r="23428" spans="1:8" x14ac:dyDescent="0.55000000000000004">
      <c r="A23428" s="33">
        <v>44406</v>
      </c>
      <c r="B23428" s="1" t="s">
        <v>30</v>
      </c>
      <c r="C23428">
        <v>9728</v>
      </c>
      <c r="D23428">
        <v>293296</v>
      </c>
      <c r="E23428" s="32">
        <v>9392</v>
      </c>
      <c r="F23428">
        <v>188</v>
      </c>
      <c r="G23428" s="32">
        <v>148</v>
      </c>
      <c r="H23428" s="32">
        <v>2</v>
      </c>
    </row>
    <row r="23429" spans="1:8" x14ac:dyDescent="0.55000000000000004">
      <c r="A23429" s="33">
        <v>44406</v>
      </c>
      <c r="B23429" s="1" t="s">
        <v>31</v>
      </c>
      <c r="C23429">
        <v>10589</v>
      </c>
      <c r="D23429">
        <v>450893</v>
      </c>
      <c r="E23429" s="32">
        <v>9626</v>
      </c>
      <c r="F23429">
        <v>155</v>
      </c>
      <c r="G23429" s="32">
        <v>808</v>
      </c>
      <c r="H23429" s="32">
        <v>2</v>
      </c>
    </row>
    <row r="23430" spans="1:8" x14ac:dyDescent="0.55000000000000004">
      <c r="A23430" s="33">
        <v>44406</v>
      </c>
      <c r="B23430" s="1" t="s">
        <v>32</v>
      </c>
      <c r="C23430">
        <v>53244</v>
      </c>
      <c r="D23430">
        <v>914628</v>
      </c>
      <c r="E23430" s="32">
        <v>50970</v>
      </c>
      <c r="F23430">
        <v>1007</v>
      </c>
      <c r="G23430" s="32">
        <v>1267</v>
      </c>
      <c r="H23430" s="32">
        <v>8</v>
      </c>
    </row>
    <row r="23431" spans="1:8" x14ac:dyDescent="0.55000000000000004">
      <c r="A23431" s="33">
        <v>44406</v>
      </c>
      <c r="B23431" s="1" t="s">
        <v>33</v>
      </c>
      <c r="C23431">
        <v>5686</v>
      </c>
      <c r="D23431">
        <v>156553</v>
      </c>
      <c r="E23431" s="32">
        <v>5507</v>
      </c>
      <c r="F23431">
        <v>114</v>
      </c>
      <c r="G23431" s="32">
        <v>207</v>
      </c>
      <c r="H23431" s="32">
        <v>5</v>
      </c>
    </row>
    <row r="23432" spans="1:8" x14ac:dyDescent="0.55000000000000004">
      <c r="A23432" s="33">
        <v>44406</v>
      </c>
      <c r="B23432" s="1" t="s">
        <v>34</v>
      </c>
      <c r="C23432">
        <v>5918</v>
      </c>
      <c r="D23432">
        <v>168923</v>
      </c>
      <c r="E23432" s="32">
        <v>5611</v>
      </c>
      <c r="F23432">
        <v>93</v>
      </c>
      <c r="G23432" s="32">
        <v>214</v>
      </c>
      <c r="H23432" s="32">
        <v>2</v>
      </c>
    </row>
    <row r="23433" spans="1:8" x14ac:dyDescent="0.55000000000000004">
      <c r="A23433" s="33">
        <v>44406</v>
      </c>
      <c r="B23433" s="1" t="s">
        <v>35</v>
      </c>
      <c r="C23433">
        <v>17966</v>
      </c>
      <c r="D23433">
        <v>308903</v>
      </c>
      <c r="E23433" s="32">
        <v>16897</v>
      </c>
      <c r="F23433">
        <v>249</v>
      </c>
      <c r="G23433" s="32">
        <v>656</v>
      </c>
      <c r="H23433" s="32">
        <v>11</v>
      </c>
    </row>
    <row r="23434" spans="1:8" x14ac:dyDescent="0.55000000000000004">
      <c r="A23434" s="33">
        <v>44406</v>
      </c>
      <c r="B23434" s="1" t="s">
        <v>36</v>
      </c>
      <c r="C23434">
        <v>112213</v>
      </c>
      <c r="D23434">
        <v>2437818</v>
      </c>
      <c r="E23434" s="32">
        <v>103524</v>
      </c>
      <c r="F23434">
        <v>2721</v>
      </c>
      <c r="G23434" s="32">
        <v>5062</v>
      </c>
      <c r="H23434" s="32">
        <v>220</v>
      </c>
    </row>
    <row r="23435" spans="1:8" x14ac:dyDescent="0.55000000000000004">
      <c r="A23435" s="33">
        <v>44406</v>
      </c>
      <c r="B23435" s="1" t="s">
        <v>37</v>
      </c>
      <c r="C23435">
        <v>42860</v>
      </c>
      <c r="D23435">
        <v>548951</v>
      </c>
      <c r="E23435" s="32">
        <v>40506</v>
      </c>
      <c r="F23435">
        <v>1316</v>
      </c>
      <c r="G23435" s="32">
        <v>1039</v>
      </c>
      <c r="H23435" s="32">
        <v>19</v>
      </c>
    </row>
    <row r="23436" spans="1:8" x14ac:dyDescent="0.55000000000000004">
      <c r="A23436" s="33">
        <v>44406</v>
      </c>
      <c r="B23436" s="1" t="s">
        <v>38</v>
      </c>
      <c r="C23436">
        <v>8938</v>
      </c>
      <c r="D23436">
        <v>185350</v>
      </c>
      <c r="E23436" s="32">
        <v>8490</v>
      </c>
      <c r="F23436">
        <v>133</v>
      </c>
      <c r="G23436" s="32">
        <v>315</v>
      </c>
      <c r="H23436" s="32">
        <v>5</v>
      </c>
    </row>
    <row r="23437" spans="1:8" x14ac:dyDescent="0.55000000000000004">
      <c r="A23437" s="33">
        <v>44406</v>
      </c>
      <c r="B23437" s="1" t="s">
        <v>39</v>
      </c>
      <c r="C23437">
        <v>2899</v>
      </c>
      <c r="D23437">
        <v>44146</v>
      </c>
      <c r="E23437" s="32">
        <v>2657</v>
      </c>
      <c r="F23437">
        <v>49</v>
      </c>
      <c r="G23437" s="32">
        <v>129</v>
      </c>
      <c r="H23437" s="32">
        <v>6</v>
      </c>
    </row>
    <row r="23438" spans="1:8" x14ac:dyDescent="0.55000000000000004">
      <c r="A23438" s="33">
        <v>44406</v>
      </c>
      <c r="B23438" s="1" t="s">
        <v>40</v>
      </c>
      <c r="C23438">
        <v>711</v>
      </c>
      <c r="D23438">
        <v>96961</v>
      </c>
      <c r="E23438" s="32">
        <v>530</v>
      </c>
      <c r="F23438">
        <v>2</v>
      </c>
      <c r="G23438" s="32">
        <v>125</v>
      </c>
      <c r="H23438" s="32">
        <v>1</v>
      </c>
    </row>
    <row r="23439" spans="1:8" x14ac:dyDescent="0.55000000000000004">
      <c r="A23439" s="33">
        <v>44406</v>
      </c>
      <c r="B23439" s="1" t="s">
        <v>41</v>
      </c>
      <c r="C23439">
        <v>699</v>
      </c>
      <c r="D23439">
        <v>36029</v>
      </c>
      <c r="E23439" s="32">
        <v>595</v>
      </c>
      <c r="F23439">
        <v>2</v>
      </c>
      <c r="G23439" s="32">
        <v>102</v>
      </c>
      <c r="H23439" s="32">
        <v>0</v>
      </c>
    </row>
    <row r="23440" spans="1:8" x14ac:dyDescent="0.55000000000000004">
      <c r="A23440" s="33">
        <v>44406</v>
      </c>
      <c r="B23440" s="1" t="s">
        <v>42</v>
      </c>
      <c r="C23440">
        <v>8043</v>
      </c>
      <c r="D23440">
        <v>178588</v>
      </c>
      <c r="E23440" s="32">
        <v>7518</v>
      </c>
      <c r="F23440">
        <v>127</v>
      </c>
      <c r="G23440" s="32">
        <v>104</v>
      </c>
      <c r="H23440" s="32">
        <v>1</v>
      </c>
    </row>
    <row r="23441" spans="1:8" x14ac:dyDescent="0.55000000000000004">
      <c r="A23441" s="33">
        <v>44406</v>
      </c>
      <c r="B23441" s="1" t="s">
        <v>43</v>
      </c>
      <c r="C23441">
        <v>11965</v>
      </c>
      <c r="D23441">
        <v>587777</v>
      </c>
      <c r="E23441" s="32">
        <v>11532</v>
      </c>
      <c r="F23441">
        <v>179</v>
      </c>
      <c r="G23441" s="32">
        <v>203</v>
      </c>
      <c r="H23441" s="32">
        <v>5</v>
      </c>
    </row>
    <row r="23442" spans="1:8" x14ac:dyDescent="0.55000000000000004">
      <c r="A23442" s="33">
        <v>44406</v>
      </c>
      <c r="B23442" s="1" t="s">
        <v>44</v>
      </c>
      <c r="C23442">
        <v>3253</v>
      </c>
      <c r="D23442">
        <v>130605</v>
      </c>
      <c r="E23442" s="32">
        <v>3111</v>
      </c>
      <c r="F23442">
        <v>80</v>
      </c>
      <c r="G23442" s="32">
        <v>62</v>
      </c>
      <c r="H23442" s="32">
        <v>0</v>
      </c>
    </row>
    <row r="23443" spans="1:8" x14ac:dyDescent="0.55000000000000004">
      <c r="A23443" s="33">
        <v>44406</v>
      </c>
      <c r="B23443" s="1" t="s">
        <v>45</v>
      </c>
      <c r="C23443">
        <v>1762</v>
      </c>
      <c r="D23443">
        <v>71710</v>
      </c>
      <c r="E23443" s="32">
        <v>1644</v>
      </c>
      <c r="F23443">
        <v>63</v>
      </c>
      <c r="G23443" s="32">
        <v>55</v>
      </c>
      <c r="H23443" s="32">
        <v>0</v>
      </c>
    </row>
    <row r="23444" spans="1:8" x14ac:dyDescent="0.55000000000000004">
      <c r="A23444" s="33">
        <v>44406</v>
      </c>
      <c r="B23444" s="1" t="s">
        <v>46</v>
      </c>
      <c r="C23444">
        <v>2215</v>
      </c>
      <c r="D23444">
        <v>93252</v>
      </c>
      <c r="E23444" s="32">
        <v>2107</v>
      </c>
      <c r="F23444">
        <v>32</v>
      </c>
      <c r="G23444" s="32">
        <v>80</v>
      </c>
      <c r="H23444" s="32">
        <v>0</v>
      </c>
    </row>
    <row r="23445" spans="1:8" x14ac:dyDescent="0.55000000000000004">
      <c r="A23445" s="33">
        <v>44406</v>
      </c>
      <c r="B23445" s="1" t="s">
        <v>47</v>
      </c>
      <c r="C23445">
        <v>2895</v>
      </c>
      <c r="D23445">
        <v>103377</v>
      </c>
      <c r="E23445" s="32">
        <v>2717</v>
      </c>
      <c r="F23445">
        <v>77</v>
      </c>
      <c r="G23445" s="32">
        <v>101</v>
      </c>
      <c r="H23445" s="32">
        <v>3</v>
      </c>
    </row>
    <row r="23446" spans="1:8" x14ac:dyDescent="0.55000000000000004">
      <c r="A23446" s="33">
        <v>44406</v>
      </c>
      <c r="B23446" s="1" t="s">
        <v>48</v>
      </c>
      <c r="C23446">
        <v>2056</v>
      </c>
      <c r="D23446">
        <v>62277</v>
      </c>
      <c r="E23446" s="32">
        <v>1936</v>
      </c>
      <c r="F23446">
        <v>29</v>
      </c>
      <c r="G23446" s="32">
        <v>91</v>
      </c>
      <c r="H23446" s="32">
        <v>4</v>
      </c>
    </row>
    <row r="23447" spans="1:8" x14ac:dyDescent="0.55000000000000004">
      <c r="A23447" s="33">
        <v>44406</v>
      </c>
      <c r="B23447" s="1" t="s">
        <v>49</v>
      </c>
      <c r="C23447">
        <v>38388</v>
      </c>
      <c r="D23447">
        <v>910815</v>
      </c>
      <c r="E23447" s="32">
        <v>35857</v>
      </c>
      <c r="F23447">
        <v>532</v>
      </c>
      <c r="G23447" s="32">
        <v>1633</v>
      </c>
      <c r="H23447" s="32">
        <v>10</v>
      </c>
    </row>
    <row r="23448" spans="1:8" x14ac:dyDescent="0.55000000000000004">
      <c r="A23448" s="33">
        <v>44406</v>
      </c>
      <c r="B23448" s="1" t="s">
        <v>50</v>
      </c>
      <c r="C23448">
        <v>2699</v>
      </c>
      <c r="D23448">
        <v>63158</v>
      </c>
      <c r="E23448" s="32">
        <v>2618</v>
      </c>
      <c r="F23448">
        <v>24</v>
      </c>
      <c r="G23448" s="32">
        <v>63</v>
      </c>
      <c r="H23448" s="32">
        <v>0</v>
      </c>
    </row>
    <row r="23449" spans="1:8" x14ac:dyDescent="0.55000000000000004">
      <c r="A23449" s="33">
        <v>44406</v>
      </c>
      <c r="B23449" s="1" t="s">
        <v>51</v>
      </c>
      <c r="C23449">
        <v>3405</v>
      </c>
      <c r="D23449">
        <v>135617</v>
      </c>
      <c r="E23449" s="32">
        <v>3211</v>
      </c>
      <c r="F23449">
        <v>69</v>
      </c>
      <c r="G23449" s="32">
        <v>126</v>
      </c>
      <c r="H23449" s="32">
        <v>0</v>
      </c>
    </row>
    <row r="23450" spans="1:8" x14ac:dyDescent="0.55000000000000004">
      <c r="A23450" s="33">
        <v>44406</v>
      </c>
      <c r="B23450" s="1" t="s">
        <v>52</v>
      </c>
      <c r="C23450">
        <v>6823</v>
      </c>
      <c r="D23450">
        <v>84262</v>
      </c>
      <c r="E23450" s="32">
        <v>6450</v>
      </c>
      <c r="F23450">
        <v>121</v>
      </c>
      <c r="G23450" s="32">
        <v>252</v>
      </c>
      <c r="H23450" s="32">
        <v>0</v>
      </c>
    </row>
    <row r="23451" spans="1:8" x14ac:dyDescent="0.55000000000000004">
      <c r="A23451" s="33">
        <v>44406</v>
      </c>
      <c r="B23451" s="1" t="s">
        <v>53</v>
      </c>
      <c r="C23451">
        <v>3614</v>
      </c>
      <c r="D23451">
        <v>184990</v>
      </c>
      <c r="E23451" s="32">
        <v>3463</v>
      </c>
      <c r="F23451">
        <v>64</v>
      </c>
      <c r="G23451" s="32">
        <v>87</v>
      </c>
      <c r="H23451" s="32">
        <v>0</v>
      </c>
    </row>
    <row r="23452" spans="1:8" x14ac:dyDescent="0.55000000000000004">
      <c r="A23452" s="33">
        <v>44406</v>
      </c>
      <c r="B23452" s="1" t="s">
        <v>54</v>
      </c>
      <c r="C23452">
        <v>3206</v>
      </c>
      <c r="D23452">
        <v>45659</v>
      </c>
      <c r="E23452" s="32">
        <v>3089</v>
      </c>
      <c r="F23452">
        <v>27</v>
      </c>
      <c r="G23452" s="32">
        <v>79</v>
      </c>
      <c r="H23452" s="32">
        <v>0</v>
      </c>
    </row>
    <row r="23453" spans="1:8" x14ac:dyDescent="0.55000000000000004">
      <c r="A23453" s="33">
        <v>44406</v>
      </c>
      <c r="B23453" s="1" t="s">
        <v>55</v>
      </c>
      <c r="C23453">
        <v>3924</v>
      </c>
      <c r="D23453">
        <v>118668</v>
      </c>
      <c r="E23453" s="32">
        <v>3772</v>
      </c>
      <c r="F23453">
        <v>39</v>
      </c>
      <c r="G23453" s="32">
        <v>130</v>
      </c>
      <c r="H23453" s="32">
        <v>1</v>
      </c>
    </row>
    <row r="23454" spans="1:8" x14ac:dyDescent="0.55000000000000004">
      <c r="A23454" s="33">
        <v>44406</v>
      </c>
      <c r="B23454" s="1" t="s">
        <v>56</v>
      </c>
      <c r="C23454">
        <v>23940</v>
      </c>
      <c r="D23454">
        <v>279889</v>
      </c>
      <c r="E23454" s="32">
        <v>21722</v>
      </c>
      <c r="F23454">
        <v>235</v>
      </c>
      <c r="G23454" s="32">
        <v>1967</v>
      </c>
      <c r="H23454" s="32">
        <v>48</v>
      </c>
    </row>
    <row r="23455" spans="1:8" x14ac:dyDescent="0.55000000000000004">
      <c r="A23455" s="33">
        <v>44407</v>
      </c>
      <c r="B23455" s="1" t="s">
        <v>7</v>
      </c>
      <c r="C23455">
        <v>44140</v>
      </c>
      <c r="D23455">
        <v>852375</v>
      </c>
      <c r="E23455" s="32">
        <v>41149</v>
      </c>
      <c r="F23455">
        <v>1424</v>
      </c>
      <c r="G23455" s="32">
        <v>1417</v>
      </c>
      <c r="H23455" s="32">
        <v>6</v>
      </c>
    </row>
    <row r="23456" spans="1:8" x14ac:dyDescent="0.55000000000000004">
      <c r="A23456" s="33">
        <v>44407</v>
      </c>
      <c r="B23456" s="1" t="s">
        <v>11</v>
      </c>
      <c r="C23456">
        <v>2676</v>
      </c>
      <c r="D23456">
        <v>56147</v>
      </c>
      <c r="E23456" s="32">
        <v>2559</v>
      </c>
      <c r="F23456">
        <v>31</v>
      </c>
      <c r="G23456" s="32">
        <v>86</v>
      </c>
      <c r="H23456" s="32">
        <v>0</v>
      </c>
    </row>
    <row r="23457" spans="1:8" x14ac:dyDescent="0.55000000000000004">
      <c r="A23457" s="33">
        <v>44407</v>
      </c>
      <c r="B23457" s="1" t="s">
        <v>12</v>
      </c>
      <c r="C23457">
        <v>1981</v>
      </c>
      <c r="D23457">
        <v>93474</v>
      </c>
      <c r="E23457" s="32">
        <v>1813</v>
      </c>
      <c r="F23457">
        <v>47</v>
      </c>
      <c r="G23457" s="32">
        <v>121</v>
      </c>
      <c r="H23457" s="32">
        <v>0</v>
      </c>
    </row>
    <row r="23458" spans="1:8" x14ac:dyDescent="0.55000000000000004">
      <c r="A23458" s="33">
        <v>44407</v>
      </c>
      <c r="B23458" s="1" t="s">
        <v>13</v>
      </c>
      <c r="C23458">
        <v>9841</v>
      </c>
      <c r="D23458">
        <v>171673</v>
      </c>
      <c r="E23458" s="32">
        <v>9489</v>
      </c>
      <c r="F23458">
        <v>91</v>
      </c>
      <c r="G23458" s="32">
        <v>228</v>
      </c>
      <c r="H23458" s="32">
        <v>3</v>
      </c>
    </row>
    <row r="23459" spans="1:8" x14ac:dyDescent="0.55000000000000004">
      <c r="A23459" s="33">
        <v>44407</v>
      </c>
      <c r="B23459" s="1" t="s">
        <v>14</v>
      </c>
      <c r="C23459">
        <v>1013</v>
      </c>
      <c r="D23459">
        <v>17280</v>
      </c>
      <c r="E23459" s="32">
        <v>959</v>
      </c>
      <c r="F23459">
        <v>20</v>
      </c>
      <c r="G23459" s="32">
        <v>34</v>
      </c>
      <c r="H23459" s="32">
        <v>1</v>
      </c>
    </row>
    <row r="23460" spans="1:8" x14ac:dyDescent="0.55000000000000004">
      <c r="A23460" s="33">
        <v>44407</v>
      </c>
      <c r="B23460" s="1" t="s">
        <v>15</v>
      </c>
      <c r="C23460">
        <v>2126</v>
      </c>
      <c r="D23460">
        <v>70944</v>
      </c>
      <c r="E23460" s="32">
        <v>2034</v>
      </c>
      <c r="F23460">
        <v>47</v>
      </c>
      <c r="G23460" s="32">
        <v>45</v>
      </c>
      <c r="H23460" s="32">
        <v>0</v>
      </c>
    </row>
    <row r="23461" spans="1:8" x14ac:dyDescent="0.55000000000000004">
      <c r="A23461" s="33">
        <v>44407</v>
      </c>
      <c r="B23461" s="1" t="s">
        <v>16</v>
      </c>
      <c r="C23461">
        <v>5672</v>
      </c>
      <c r="D23461">
        <v>310341</v>
      </c>
      <c r="E23461" s="32">
        <v>5045</v>
      </c>
      <c r="F23461">
        <v>162</v>
      </c>
      <c r="G23461" s="32">
        <v>465</v>
      </c>
      <c r="H23461" s="32">
        <v>10</v>
      </c>
    </row>
    <row r="23462" spans="1:8" x14ac:dyDescent="0.55000000000000004">
      <c r="A23462" s="33">
        <v>44407</v>
      </c>
      <c r="B23462" s="1" t="s">
        <v>17</v>
      </c>
      <c r="C23462">
        <v>12289</v>
      </c>
      <c r="D23462">
        <v>34777</v>
      </c>
      <c r="E23462" s="32">
        <v>11122</v>
      </c>
      <c r="F23462">
        <v>167</v>
      </c>
      <c r="G23462" s="32">
        <v>1000</v>
      </c>
      <c r="H23462" s="32">
        <v>5</v>
      </c>
    </row>
    <row r="23463" spans="1:8" x14ac:dyDescent="0.55000000000000004">
      <c r="A23463" s="33">
        <v>44407</v>
      </c>
      <c r="B23463" s="1" t="s">
        <v>18</v>
      </c>
      <c r="C23463">
        <v>8154</v>
      </c>
      <c r="D23463">
        <v>326662</v>
      </c>
      <c r="E23463" s="32">
        <v>7376</v>
      </c>
      <c r="F23463">
        <v>85</v>
      </c>
      <c r="G23463" s="32">
        <v>693</v>
      </c>
      <c r="H23463" s="32">
        <v>10</v>
      </c>
    </row>
    <row r="23464" spans="1:8" x14ac:dyDescent="0.55000000000000004">
      <c r="A23464" s="33">
        <v>44407</v>
      </c>
      <c r="B23464" s="1" t="s">
        <v>19</v>
      </c>
      <c r="C23464">
        <v>8656</v>
      </c>
      <c r="D23464">
        <v>214049</v>
      </c>
      <c r="E23464" s="32">
        <v>8068</v>
      </c>
      <c r="F23464">
        <v>155</v>
      </c>
      <c r="G23464" s="32">
        <v>433</v>
      </c>
      <c r="H23464" s="32">
        <v>2</v>
      </c>
    </row>
    <row r="23465" spans="1:8" x14ac:dyDescent="0.55000000000000004">
      <c r="A23465" s="33">
        <v>44407</v>
      </c>
      <c r="B23465" s="1" t="s">
        <v>20</v>
      </c>
      <c r="C23465">
        <v>55907</v>
      </c>
      <c r="D23465">
        <v>1080198</v>
      </c>
      <c r="E23465" s="32">
        <v>48379</v>
      </c>
      <c r="F23465">
        <v>848</v>
      </c>
      <c r="G23465" s="32">
        <v>6680</v>
      </c>
      <c r="H23465" s="32">
        <v>51</v>
      </c>
    </row>
    <row r="23466" spans="1:8" x14ac:dyDescent="0.55000000000000004">
      <c r="A23466" s="33">
        <v>44407</v>
      </c>
      <c r="B23466" s="1" t="s">
        <v>21</v>
      </c>
      <c r="C23466">
        <v>48386</v>
      </c>
      <c r="D23466">
        <v>777754</v>
      </c>
      <c r="E23466" s="32">
        <v>43795</v>
      </c>
      <c r="F23466">
        <v>734</v>
      </c>
      <c r="G23466" s="32">
        <v>3857</v>
      </c>
      <c r="H23466" s="32">
        <v>30</v>
      </c>
    </row>
    <row r="23467" spans="1:8" x14ac:dyDescent="0.55000000000000004">
      <c r="A23467" s="33">
        <v>44407</v>
      </c>
      <c r="B23467" s="1" t="s">
        <v>22</v>
      </c>
      <c r="C23467">
        <v>213910</v>
      </c>
      <c r="D23467">
        <v>2801901</v>
      </c>
      <c r="E23467" s="32">
        <v>190803</v>
      </c>
      <c r="F23467">
        <v>2290</v>
      </c>
      <c r="G23467" s="32">
        <v>20817</v>
      </c>
      <c r="H23467" s="32">
        <v>88</v>
      </c>
    </row>
    <row r="23468" spans="1:8" x14ac:dyDescent="0.55000000000000004">
      <c r="A23468" s="33">
        <v>44407</v>
      </c>
      <c r="B23468" s="1" t="s">
        <v>23</v>
      </c>
      <c r="C23468">
        <v>81769</v>
      </c>
      <c r="D23468">
        <v>1161454</v>
      </c>
      <c r="E23468" s="32">
        <v>74303</v>
      </c>
      <c r="F23468">
        <v>985</v>
      </c>
      <c r="G23468" s="32">
        <v>6481</v>
      </c>
      <c r="H23468" s="32">
        <v>77</v>
      </c>
    </row>
    <row r="23469" spans="1:8" x14ac:dyDescent="0.55000000000000004">
      <c r="A23469" s="33">
        <v>44407</v>
      </c>
      <c r="B23469" s="1" t="s">
        <v>24</v>
      </c>
      <c r="C23469">
        <v>3959</v>
      </c>
      <c r="D23469">
        <v>194803</v>
      </c>
      <c r="E23469" s="32">
        <v>3581</v>
      </c>
      <c r="F23469">
        <v>54</v>
      </c>
      <c r="G23469" s="32">
        <v>324</v>
      </c>
      <c r="H23469" s="32">
        <v>1</v>
      </c>
    </row>
    <row r="23470" spans="1:8" x14ac:dyDescent="0.55000000000000004">
      <c r="A23470" s="33">
        <v>44407</v>
      </c>
      <c r="B23470" s="1" t="s">
        <v>25</v>
      </c>
      <c r="C23470">
        <v>2260</v>
      </c>
      <c r="D23470">
        <v>81846</v>
      </c>
      <c r="E23470" s="32">
        <v>2071</v>
      </c>
      <c r="F23470">
        <v>38</v>
      </c>
      <c r="G23470" s="32">
        <v>151</v>
      </c>
      <c r="H23470" s="32">
        <v>2</v>
      </c>
    </row>
    <row r="23471" spans="1:8" x14ac:dyDescent="0.55000000000000004">
      <c r="A23471" s="33">
        <v>44407</v>
      </c>
      <c r="B23471" s="1" t="s">
        <v>26</v>
      </c>
      <c r="C23471">
        <v>5015</v>
      </c>
      <c r="D23471">
        <v>136178</v>
      </c>
      <c r="E23471" s="32">
        <v>4148</v>
      </c>
      <c r="F23471">
        <v>118</v>
      </c>
      <c r="G23471" s="32">
        <v>742</v>
      </c>
      <c r="H23471" s="32">
        <v>3</v>
      </c>
    </row>
    <row r="23472" spans="1:8" x14ac:dyDescent="0.55000000000000004">
      <c r="A23472" s="33">
        <v>44407</v>
      </c>
      <c r="B23472" s="1" t="s">
        <v>27</v>
      </c>
      <c r="C23472">
        <v>1577</v>
      </c>
      <c r="D23472">
        <v>78892</v>
      </c>
      <c r="E23472" s="32">
        <v>1389</v>
      </c>
      <c r="F23472">
        <v>36</v>
      </c>
      <c r="G23472" s="32">
        <v>152</v>
      </c>
      <c r="H23472" s="32">
        <v>0</v>
      </c>
    </row>
    <row r="23473" spans="1:8" x14ac:dyDescent="0.55000000000000004">
      <c r="A23473" s="33">
        <v>44407</v>
      </c>
      <c r="B23473" s="1" t="s">
        <v>28</v>
      </c>
      <c r="C23473">
        <v>2353</v>
      </c>
      <c r="D23473">
        <v>72269</v>
      </c>
      <c r="E23473" s="32">
        <v>2185</v>
      </c>
      <c r="F23473">
        <v>21</v>
      </c>
      <c r="G23473" s="32">
        <v>147</v>
      </c>
      <c r="H23473" s="32">
        <v>0</v>
      </c>
    </row>
    <row r="23474" spans="1:8" x14ac:dyDescent="0.55000000000000004">
      <c r="A23474" s="33">
        <v>44407</v>
      </c>
      <c r="B23474" s="1" t="s">
        <v>29</v>
      </c>
      <c r="C23474">
        <v>5253</v>
      </c>
      <c r="D23474">
        <v>225305</v>
      </c>
      <c r="E23474" s="32">
        <v>5086</v>
      </c>
      <c r="F23474">
        <v>94</v>
      </c>
      <c r="G23474" s="32">
        <v>147</v>
      </c>
      <c r="H23474" s="32">
        <v>0</v>
      </c>
    </row>
    <row r="23475" spans="1:8" x14ac:dyDescent="0.55000000000000004">
      <c r="A23475" s="33">
        <v>44407</v>
      </c>
      <c r="B23475" s="1" t="s">
        <v>30</v>
      </c>
      <c r="C23475">
        <v>9762</v>
      </c>
      <c r="D23475">
        <v>294429</v>
      </c>
      <c r="E23475" s="32">
        <v>9399</v>
      </c>
      <c r="F23475">
        <v>188</v>
      </c>
      <c r="G23475" s="32">
        <v>175</v>
      </c>
      <c r="H23475" s="32">
        <v>2</v>
      </c>
    </row>
    <row r="23476" spans="1:8" x14ac:dyDescent="0.55000000000000004">
      <c r="A23476" s="33">
        <v>44407</v>
      </c>
      <c r="B23476" s="1" t="s">
        <v>31</v>
      </c>
      <c r="C23476">
        <v>10707</v>
      </c>
      <c r="D23476">
        <v>450893</v>
      </c>
      <c r="E23476" s="32">
        <v>9643</v>
      </c>
      <c r="F23476">
        <v>156</v>
      </c>
      <c r="G23476" s="32">
        <v>908</v>
      </c>
      <c r="H23476" s="32">
        <v>4</v>
      </c>
    </row>
    <row r="23477" spans="1:8" x14ac:dyDescent="0.55000000000000004">
      <c r="A23477" s="33">
        <v>44407</v>
      </c>
      <c r="B23477" s="1" t="s">
        <v>32</v>
      </c>
      <c r="C23477">
        <v>53493</v>
      </c>
      <c r="D23477">
        <v>916619</v>
      </c>
      <c r="E23477" s="32">
        <v>51049</v>
      </c>
      <c r="F23477">
        <v>1008</v>
      </c>
      <c r="G23477" s="32">
        <v>1436</v>
      </c>
      <c r="H23477" s="32">
        <v>7</v>
      </c>
    </row>
    <row r="23478" spans="1:8" x14ac:dyDescent="0.55000000000000004">
      <c r="A23478" s="33">
        <v>44407</v>
      </c>
      <c r="B23478" s="1" t="s">
        <v>33</v>
      </c>
      <c r="C23478">
        <v>5719</v>
      </c>
      <c r="D23478">
        <v>159799</v>
      </c>
      <c r="E23478" s="32">
        <v>5520</v>
      </c>
      <c r="F23478">
        <v>114</v>
      </c>
      <c r="G23478" s="32">
        <v>227</v>
      </c>
      <c r="H23478" s="32">
        <v>5</v>
      </c>
    </row>
    <row r="23479" spans="1:8" x14ac:dyDescent="0.55000000000000004">
      <c r="A23479" s="33">
        <v>44407</v>
      </c>
      <c r="B23479" s="1" t="s">
        <v>34</v>
      </c>
      <c r="C23479">
        <v>5978</v>
      </c>
      <c r="D23479">
        <v>169520</v>
      </c>
      <c r="E23479" s="32">
        <v>5622</v>
      </c>
      <c r="F23479">
        <v>93</v>
      </c>
      <c r="G23479" s="32">
        <v>263</v>
      </c>
      <c r="H23479" s="32">
        <v>2</v>
      </c>
    </row>
    <row r="23480" spans="1:8" x14ac:dyDescent="0.55000000000000004">
      <c r="A23480" s="33">
        <v>44407</v>
      </c>
      <c r="B23480" s="1" t="s">
        <v>35</v>
      </c>
      <c r="C23480">
        <v>18132</v>
      </c>
      <c r="D23480">
        <v>310237</v>
      </c>
      <c r="E23480" s="32">
        <v>16951</v>
      </c>
      <c r="F23480">
        <v>249</v>
      </c>
      <c r="G23480" s="32">
        <v>765</v>
      </c>
      <c r="H23480" s="32">
        <v>11</v>
      </c>
    </row>
    <row r="23481" spans="1:8" x14ac:dyDescent="0.55000000000000004">
      <c r="A23481" s="33">
        <v>44407</v>
      </c>
      <c r="B23481" s="1" t="s">
        <v>36</v>
      </c>
      <c r="C23481">
        <v>113095</v>
      </c>
      <c r="D23481">
        <v>2451384</v>
      </c>
      <c r="E23481" s="32">
        <v>103759</v>
      </c>
      <c r="F23481">
        <v>2721</v>
      </c>
      <c r="G23481" s="32">
        <v>5680</v>
      </c>
      <c r="H23481" s="32">
        <v>223</v>
      </c>
    </row>
    <row r="23482" spans="1:8" x14ac:dyDescent="0.55000000000000004">
      <c r="A23482" s="33">
        <v>44407</v>
      </c>
      <c r="B23482" s="1" t="s">
        <v>37</v>
      </c>
      <c r="C23482">
        <v>43394</v>
      </c>
      <c r="D23482">
        <v>553475</v>
      </c>
      <c r="E23482" s="32">
        <v>40730</v>
      </c>
      <c r="F23482">
        <v>1316</v>
      </c>
      <c r="G23482" s="32">
        <v>1348</v>
      </c>
      <c r="H23482" s="32">
        <v>23</v>
      </c>
    </row>
    <row r="23483" spans="1:8" x14ac:dyDescent="0.55000000000000004">
      <c r="A23483" s="33">
        <v>44407</v>
      </c>
      <c r="B23483" s="1" t="s">
        <v>38</v>
      </c>
      <c r="C23483">
        <v>8994</v>
      </c>
      <c r="D23483">
        <v>186050</v>
      </c>
      <c r="E23483" s="32">
        <v>8519</v>
      </c>
      <c r="F23483">
        <v>133</v>
      </c>
      <c r="G23483" s="32">
        <v>342</v>
      </c>
      <c r="H23483" s="32">
        <v>4</v>
      </c>
    </row>
    <row r="23484" spans="1:8" x14ac:dyDescent="0.55000000000000004">
      <c r="A23484" s="33">
        <v>44407</v>
      </c>
      <c r="B23484" s="1" t="s">
        <v>39</v>
      </c>
      <c r="C23484">
        <v>2937</v>
      </c>
      <c r="D23484">
        <v>44480</v>
      </c>
      <c r="E23484" s="32">
        <v>2664</v>
      </c>
      <c r="F23484">
        <v>49</v>
      </c>
      <c r="G23484" s="32">
        <v>159</v>
      </c>
      <c r="H23484" s="32">
        <v>8</v>
      </c>
    </row>
    <row r="23485" spans="1:8" x14ac:dyDescent="0.55000000000000004">
      <c r="A23485" s="33">
        <v>44407</v>
      </c>
      <c r="B23485" s="1" t="s">
        <v>40</v>
      </c>
      <c r="C23485">
        <v>758</v>
      </c>
      <c r="D23485">
        <v>97347</v>
      </c>
      <c r="E23485" s="32">
        <v>530</v>
      </c>
      <c r="F23485">
        <v>2</v>
      </c>
      <c r="G23485" s="32">
        <v>136</v>
      </c>
      <c r="H23485" s="32">
        <v>1</v>
      </c>
    </row>
    <row r="23486" spans="1:8" x14ac:dyDescent="0.55000000000000004">
      <c r="A23486" s="33">
        <v>44407</v>
      </c>
      <c r="B23486" s="1" t="s">
        <v>41</v>
      </c>
      <c r="C23486">
        <v>713</v>
      </c>
      <c r="D23486">
        <v>36029</v>
      </c>
      <c r="E23486" s="32">
        <v>622</v>
      </c>
      <c r="F23486">
        <v>2</v>
      </c>
      <c r="G23486" s="32">
        <v>89</v>
      </c>
      <c r="H23486" s="32">
        <v>1</v>
      </c>
    </row>
    <row r="23487" spans="1:8" x14ac:dyDescent="0.55000000000000004">
      <c r="A23487" s="33">
        <v>44407</v>
      </c>
      <c r="B23487" s="1" t="s">
        <v>42</v>
      </c>
      <c r="C23487">
        <v>8120</v>
      </c>
      <c r="D23487">
        <v>183050</v>
      </c>
      <c r="E23487" s="32">
        <v>7612</v>
      </c>
      <c r="F23487">
        <v>127</v>
      </c>
      <c r="G23487" s="32">
        <v>245</v>
      </c>
      <c r="H23487" s="32">
        <v>3</v>
      </c>
    </row>
    <row r="23488" spans="1:8" x14ac:dyDescent="0.55000000000000004">
      <c r="A23488" s="33">
        <v>44407</v>
      </c>
      <c r="B23488" s="1" t="s">
        <v>43</v>
      </c>
      <c r="C23488">
        <v>12030</v>
      </c>
      <c r="D23488">
        <v>587777</v>
      </c>
      <c r="E23488" s="32">
        <v>11550</v>
      </c>
      <c r="F23488">
        <v>179</v>
      </c>
      <c r="G23488" s="32">
        <v>245</v>
      </c>
      <c r="H23488" s="32">
        <v>6</v>
      </c>
    </row>
    <row r="23489" spans="1:8" x14ac:dyDescent="0.55000000000000004">
      <c r="A23489" s="33">
        <v>44407</v>
      </c>
      <c r="B23489" s="1" t="s">
        <v>44</v>
      </c>
      <c r="C23489">
        <v>3280</v>
      </c>
      <c r="D23489">
        <v>130605</v>
      </c>
      <c r="E23489" s="32">
        <v>3109</v>
      </c>
      <c r="F23489">
        <v>80</v>
      </c>
      <c r="G23489" s="32">
        <v>91</v>
      </c>
      <c r="H23489" s="32">
        <v>0</v>
      </c>
    </row>
    <row r="23490" spans="1:8" x14ac:dyDescent="0.55000000000000004">
      <c r="A23490" s="33">
        <v>44407</v>
      </c>
      <c r="B23490" s="1" t="s">
        <v>45</v>
      </c>
      <c r="C23490">
        <v>1778</v>
      </c>
      <c r="D23490">
        <v>72032</v>
      </c>
      <c r="E23490" s="32">
        <v>1647</v>
      </c>
      <c r="F23490">
        <v>63</v>
      </c>
      <c r="G23490" s="32">
        <v>68</v>
      </c>
      <c r="H23490" s="32">
        <v>1</v>
      </c>
    </row>
    <row r="23491" spans="1:8" x14ac:dyDescent="0.55000000000000004">
      <c r="A23491" s="33">
        <v>44407</v>
      </c>
      <c r="B23491" s="1" t="s">
        <v>46</v>
      </c>
      <c r="C23491">
        <v>2230</v>
      </c>
      <c r="D23491">
        <v>93623</v>
      </c>
      <c r="E23491" s="32">
        <v>2112</v>
      </c>
      <c r="F23491">
        <v>32</v>
      </c>
      <c r="G23491" s="32">
        <v>90</v>
      </c>
      <c r="H23491" s="32">
        <v>0</v>
      </c>
    </row>
    <row r="23492" spans="1:8" x14ac:dyDescent="0.55000000000000004">
      <c r="A23492" s="33">
        <v>44407</v>
      </c>
      <c r="B23492" s="1" t="s">
        <v>47</v>
      </c>
      <c r="C23492">
        <v>2906</v>
      </c>
      <c r="D23492">
        <v>105080</v>
      </c>
      <c r="E23492" s="32">
        <v>2722</v>
      </c>
      <c r="F23492">
        <v>77</v>
      </c>
      <c r="G23492" s="32">
        <v>107</v>
      </c>
      <c r="H23492" s="32">
        <v>3</v>
      </c>
    </row>
    <row r="23493" spans="1:8" x14ac:dyDescent="0.55000000000000004">
      <c r="A23493" s="33">
        <v>44407</v>
      </c>
      <c r="B23493" s="1" t="s">
        <v>48</v>
      </c>
      <c r="C23493">
        <v>2073</v>
      </c>
      <c r="D23493">
        <v>62358</v>
      </c>
      <c r="E23493" s="32">
        <v>1943</v>
      </c>
      <c r="F23493">
        <v>29</v>
      </c>
      <c r="G23493" s="32">
        <v>101</v>
      </c>
      <c r="H23493" s="32">
        <v>6</v>
      </c>
    </row>
    <row r="23494" spans="1:8" x14ac:dyDescent="0.55000000000000004">
      <c r="A23494" s="33">
        <v>44407</v>
      </c>
      <c r="B23494" s="1" t="s">
        <v>49</v>
      </c>
      <c r="C23494">
        <v>38866</v>
      </c>
      <c r="D23494">
        <v>915462</v>
      </c>
      <c r="E23494" s="32">
        <v>35927</v>
      </c>
      <c r="F23494">
        <v>532</v>
      </c>
      <c r="G23494" s="32">
        <v>1929</v>
      </c>
      <c r="H23494" s="32">
        <v>11</v>
      </c>
    </row>
    <row r="23495" spans="1:8" x14ac:dyDescent="0.55000000000000004">
      <c r="A23495" s="33">
        <v>44407</v>
      </c>
      <c r="B23495" s="1" t="s">
        <v>50</v>
      </c>
      <c r="C23495">
        <v>2724</v>
      </c>
      <c r="D23495">
        <v>63564</v>
      </c>
      <c r="E23495" s="32">
        <v>2625</v>
      </c>
      <c r="F23495">
        <v>24</v>
      </c>
      <c r="G23495" s="32">
        <v>73</v>
      </c>
      <c r="H23495" s="32">
        <v>0</v>
      </c>
    </row>
    <row r="23496" spans="1:8" x14ac:dyDescent="0.55000000000000004">
      <c r="A23496" s="33">
        <v>44407</v>
      </c>
      <c r="B23496" s="1" t="s">
        <v>51</v>
      </c>
      <c r="C23496">
        <v>3444</v>
      </c>
      <c r="D23496">
        <v>136264</v>
      </c>
      <c r="E23496" s="32">
        <v>3224</v>
      </c>
      <c r="F23496">
        <v>69</v>
      </c>
      <c r="G23496" s="32">
        <v>152</v>
      </c>
      <c r="H23496" s="32">
        <v>0</v>
      </c>
    </row>
    <row r="23497" spans="1:8" x14ac:dyDescent="0.55000000000000004">
      <c r="A23497" s="33">
        <v>44407</v>
      </c>
      <c r="B23497" s="1" t="s">
        <v>52</v>
      </c>
      <c r="C23497">
        <v>6914</v>
      </c>
      <c r="D23497">
        <v>84989</v>
      </c>
      <c r="E23497" s="32">
        <v>6461</v>
      </c>
      <c r="F23497">
        <v>121</v>
      </c>
      <c r="G23497" s="32">
        <v>332</v>
      </c>
      <c r="H23497" s="32">
        <v>0</v>
      </c>
    </row>
    <row r="23498" spans="1:8" x14ac:dyDescent="0.55000000000000004">
      <c r="A23498" s="33">
        <v>44407</v>
      </c>
      <c r="B23498" s="1" t="s">
        <v>53</v>
      </c>
      <c r="C23498">
        <v>3635</v>
      </c>
      <c r="D23498">
        <v>185899</v>
      </c>
      <c r="E23498" s="32">
        <v>3473</v>
      </c>
      <c r="F23498">
        <v>64</v>
      </c>
      <c r="G23498" s="32">
        <v>98</v>
      </c>
      <c r="H23498" s="32">
        <v>0</v>
      </c>
    </row>
    <row r="23499" spans="1:8" x14ac:dyDescent="0.55000000000000004">
      <c r="A23499" s="33">
        <v>44407</v>
      </c>
      <c r="B23499" s="1" t="s">
        <v>54</v>
      </c>
      <c r="C23499">
        <v>3221</v>
      </c>
      <c r="D23499">
        <v>45764</v>
      </c>
      <c r="E23499" s="32">
        <v>3098</v>
      </c>
      <c r="F23499">
        <v>27</v>
      </c>
      <c r="G23499" s="32">
        <v>91</v>
      </c>
      <c r="H23499" s="32">
        <v>0</v>
      </c>
    </row>
    <row r="23500" spans="1:8" x14ac:dyDescent="0.55000000000000004">
      <c r="A23500" s="33">
        <v>44407</v>
      </c>
      <c r="B23500" s="1" t="s">
        <v>55</v>
      </c>
      <c r="C23500">
        <v>3947</v>
      </c>
      <c r="D23500">
        <v>119136</v>
      </c>
      <c r="E23500" s="32">
        <v>3778</v>
      </c>
      <c r="F23500">
        <v>39</v>
      </c>
      <c r="G23500" s="32">
        <v>146</v>
      </c>
      <c r="H23500" s="32">
        <v>0</v>
      </c>
    </row>
    <row r="23501" spans="1:8" x14ac:dyDescent="0.55000000000000004">
      <c r="A23501" s="33">
        <v>44407</v>
      </c>
      <c r="B23501" s="1" t="s">
        <v>56</v>
      </c>
      <c r="C23501">
        <v>24322</v>
      </c>
      <c r="D23501">
        <v>281074</v>
      </c>
      <c r="E23501" s="32">
        <v>21858</v>
      </c>
      <c r="F23501">
        <v>236</v>
      </c>
      <c r="G23501" s="32">
        <v>2197</v>
      </c>
      <c r="H23501" s="32">
        <v>57</v>
      </c>
    </row>
    <row r="23502" spans="1:8" x14ac:dyDescent="0.55000000000000004">
      <c r="A23502" s="33">
        <v>44408</v>
      </c>
      <c r="B23502" s="1" t="s">
        <v>7</v>
      </c>
      <c r="C23502">
        <v>44424</v>
      </c>
      <c r="D23502">
        <v>856316</v>
      </c>
      <c r="E23502" s="32">
        <v>41255</v>
      </c>
      <c r="F23502">
        <v>1425</v>
      </c>
      <c r="G23502" s="32">
        <v>1567</v>
      </c>
      <c r="H23502" s="32">
        <v>6</v>
      </c>
    </row>
    <row r="23503" spans="1:8" x14ac:dyDescent="0.55000000000000004">
      <c r="A23503" s="33">
        <v>44408</v>
      </c>
      <c r="B23503" s="1" t="s">
        <v>11</v>
      </c>
      <c r="C23503">
        <v>2698</v>
      </c>
      <c r="D23503">
        <v>56227</v>
      </c>
      <c r="E23503" s="32">
        <v>2563</v>
      </c>
      <c r="F23503">
        <v>32</v>
      </c>
      <c r="G23503" s="32">
        <v>103</v>
      </c>
      <c r="H23503" s="32">
        <v>0</v>
      </c>
    </row>
    <row r="23504" spans="1:8" x14ac:dyDescent="0.55000000000000004">
      <c r="A23504" s="33">
        <v>44408</v>
      </c>
      <c r="B23504" s="1" t="s">
        <v>12</v>
      </c>
      <c r="C23504">
        <v>2002</v>
      </c>
      <c r="D23504">
        <v>93968</v>
      </c>
      <c r="E23504" s="32">
        <v>1827</v>
      </c>
      <c r="F23504">
        <v>47</v>
      </c>
      <c r="G23504" s="32">
        <v>128</v>
      </c>
      <c r="H23504" s="32">
        <v>0</v>
      </c>
    </row>
    <row r="23505" spans="1:8" x14ac:dyDescent="0.55000000000000004">
      <c r="A23505" s="33">
        <v>44408</v>
      </c>
      <c r="B23505" s="1" t="s">
        <v>13</v>
      </c>
      <c r="C23505">
        <v>9906</v>
      </c>
      <c r="D23505">
        <v>172401</v>
      </c>
      <c r="E23505" s="32">
        <v>9507</v>
      </c>
      <c r="F23505">
        <v>91</v>
      </c>
      <c r="G23505" s="32">
        <v>271</v>
      </c>
      <c r="H23505" s="32">
        <v>2</v>
      </c>
    </row>
    <row r="23506" spans="1:8" x14ac:dyDescent="0.55000000000000004">
      <c r="A23506" s="33">
        <v>44408</v>
      </c>
      <c r="B23506" s="1" t="s">
        <v>14</v>
      </c>
      <c r="C23506">
        <v>1020</v>
      </c>
      <c r="D23506">
        <v>17280</v>
      </c>
      <c r="E23506" s="32">
        <v>960</v>
      </c>
      <c r="F23506">
        <v>20</v>
      </c>
      <c r="G23506" s="32">
        <v>40</v>
      </c>
      <c r="H23506" s="32">
        <v>1</v>
      </c>
    </row>
    <row r="23507" spans="1:8" x14ac:dyDescent="0.55000000000000004">
      <c r="A23507" s="33">
        <v>44408</v>
      </c>
      <c r="B23507" s="1" t="s">
        <v>15</v>
      </c>
      <c r="C23507">
        <v>2141</v>
      </c>
      <c r="D23507">
        <v>71020</v>
      </c>
      <c r="E23507" s="32">
        <v>2037</v>
      </c>
      <c r="F23507">
        <v>47</v>
      </c>
      <c r="G23507" s="32">
        <v>57</v>
      </c>
      <c r="H23507" s="32">
        <v>0</v>
      </c>
    </row>
    <row r="23508" spans="1:8" x14ac:dyDescent="0.55000000000000004">
      <c r="A23508" s="33">
        <v>44408</v>
      </c>
      <c r="B23508" s="1" t="s">
        <v>16</v>
      </c>
      <c r="C23508">
        <v>5756</v>
      </c>
      <c r="D23508">
        <v>312129</v>
      </c>
      <c r="E23508" s="32">
        <v>5064</v>
      </c>
      <c r="F23508">
        <v>162</v>
      </c>
      <c r="G23508" s="32">
        <v>530</v>
      </c>
      <c r="H23508" s="32">
        <v>10</v>
      </c>
    </row>
    <row r="23509" spans="1:8" x14ac:dyDescent="0.55000000000000004">
      <c r="A23509" s="33">
        <v>44408</v>
      </c>
      <c r="B23509" s="1" t="s">
        <v>17</v>
      </c>
      <c r="C23509">
        <v>12461</v>
      </c>
      <c r="D23509">
        <v>34777</v>
      </c>
      <c r="E23509" s="32">
        <v>11192</v>
      </c>
      <c r="F23509">
        <v>168</v>
      </c>
      <c r="G23509" s="32">
        <v>1101</v>
      </c>
      <c r="H23509" s="32">
        <v>5</v>
      </c>
    </row>
    <row r="23510" spans="1:8" x14ac:dyDescent="0.55000000000000004">
      <c r="A23510" s="33">
        <v>44408</v>
      </c>
      <c r="B23510" s="1" t="s">
        <v>18</v>
      </c>
      <c r="C23510">
        <v>8324</v>
      </c>
      <c r="D23510">
        <v>349258</v>
      </c>
      <c r="E23510" s="32">
        <v>7409</v>
      </c>
      <c r="F23510">
        <v>85</v>
      </c>
      <c r="G23510" s="32">
        <v>830</v>
      </c>
      <c r="H23510" s="32">
        <v>11</v>
      </c>
    </row>
    <row r="23511" spans="1:8" x14ac:dyDescent="0.55000000000000004">
      <c r="A23511" s="33">
        <v>44408</v>
      </c>
      <c r="B23511" s="1" t="s">
        <v>19</v>
      </c>
      <c r="C23511">
        <v>8792</v>
      </c>
      <c r="D23511">
        <v>214049</v>
      </c>
      <c r="E23511" s="32">
        <v>8102</v>
      </c>
      <c r="F23511">
        <v>155</v>
      </c>
      <c r="G23511" s="32">
        <v>535</v>
      </c>
      <c r="H23511" s="32">
        <v>3</v>
      </c>
    </row>
    <row r="23512" spans="1:8" x14ac:dyDescent="0.55000000000000004">
      <c r="A23512" s="33">
        <v>44408</v>
      </c>
      <c r="B23512" s="1" t="s">
        <v>20</v>
      </c>
      <c r="C23512">
        <v>56943</v>
      </c>
      <c r="D23512">
        <v>1086517</v>
      </c>
      <c r="E23512" s="32">
        <v>48580</v>
      </c>
      <c r="F23512">
        <v>848</v>
      </c>
      <c r="G23512" s="32">
        <v>7515</v>
      </c>
      <c r="H23512" s="32">
        <v>50</v>
      </c>
    </row>
    <row r="23513" spans="1:8" x14ac:dyDescent="0.55000000000000004">
      <c r="A23513" s="33">
        <v>44408</v>
      </c>
      <c r="B23513" s="1" t="s">
        <v>21</v>
      </c>
      <c r="C23513">
        <v>49178</v>
      </c>
      <c r="D23513">
        <v>782202</v>
      </c>
      <c r="E23513" s="32">
        <v>44070</v>
      </c>
      <c r="F23513">
        <v>734</v>
      </c>
      <c r="G23513" s="32">
        <v>4374</v>
      </c>
      <c r="H23513" s="32">
        <v>32</v>
      </c>
    </row>
    <row r="23514" spans="1:8" x14ac:dyDescent="0.55000000000000004">
      <c r="A23514" s="33">
        <v>44408</v>
      </c>
      <c r="B23514" s="1" t="s">
        <v>22</v>
      </c>
      <c r="C23514">
        <v>217968</v>
      </c>
      <c r="D23514">
        <v>2813648</v>
      </c>
      <c r="E23514" s="32">
        <v>192356</v>
      </c>
      <c r="F23514">
        <v>2293</v>
      </c>
      <c r="G23514" s="32">
        <v>23319</v>
      </c>
      <c r="H23514" s="32">
        <v>95</v>
      </c>
    </row>
    <row r="23515" spans="1:8" x14ac:dyDescent="0.55000000000000004">
      <c r="A23515" s="33">
        <v>44408</v>
      </c>
      <c r="B23515" s="1" t="s">
        <v>23</v>
      </c>
      <c r="C23515">
        <v>83349</v>
      </c>
      <c r="D23515">
        <v>1161454</v>
      </c>
      <c r="E23515" s="32">
        <v>75112</v>
      </c>
      <c r="F23515">
        <v>986</v>
      </c>
      <c r="G23515" s="32">
        <v>7251</v>
      </c>
      <c r="H23515" s="32">
        <v>72</v>
      </c>
    </row>
    <row r="23516" spans="1:8" x14ac:dyDescent="0.55000000000000004">
      <c r="A23516" s="33">
        <v>44408</v>
      </c>
      <c r="B23516" s="1" t="s">
        <v>24</v>
      </c>
      <c r="C23516">
        <v>4017</v>
      </c>
      <c r="D23516">
        <v>194996</v>
      </c>
      <c r="E23516" s="32">
        <v>3587</v>
      </c>
      <c r="F23516">
        <v>54</v>
      </c>
      <c r="G23516" s="32">
        <v>376</v>
      </c>
      <c r="H23516" s="32">
        <v>1</v>
      </c>
    </row>
    <row r="23517" spans="1:8" x14ac:dyDescent="0.55000000000000004">
      <c r="A23517" s="33">
        <v>44408</v>
      </c>
      <c r="B23517" s="1" t="s">
        <v>25</v>
      </c>
      <c r="C23517">
        <v>2286</v>
      </c>
      <c r="D23517">
        <v>81846</v>
      </c>
      <c r="E23517" s="32">
        <v>2072</v>
      </c>
      <c r="F23517">
        <v>38</v>
      </c>
      <c r="G23517" s="32">
        <v>176</v>
      </c>
      <c r="H23517" s="32">
        <v>2</v>
      </c>
    </row>
    <row r="23518" spans="1:8" x14ac:dyDescent="0.55000000000000004">
      <c r="A23518" s="33">
        <v>44408</v>
      </c>
      <c r="B23518" s="1" t="s">
        <v>26</v>
      </c>
      <c r="C23518">
        <v>5105</v>
      </c>
      <c r="D23518">
        <v>136815</v>
      </c>
      <c r="E23518" s="32">
        <v>4199</v>
      </c>
      <c r="F23518">
        <v>118</v>
      </c>
      <c r="G23518" s="32">
        <v>781</v>
      </c>
      <c r="H23518" s="32">
        <v>5</v>
      </c>
    </row>
    <row r="23519" spans="1:8" x14ac:dyDescent="0.55000000000000004">
      <c r="A23519" s="33">
        <v>44408</v>
      </c>
      <c r="B23519" s="1" t="s">
        <v>27</v>
      </c>
      <c r="C23519">
        <v>1606</v>
      </c>
      <c r="D23519">
        <v>79387</v>
      </c>
      <c r="E23519" s="32">
        <v>1394</v>
      </c>
      <c r="F23519">
        <v>36</v>
      </c>
      <c r="G23519" s="32">
        <v>176</v>
      </c>
      <c r="H23519" s="32">
        <v>0</v>
      </c>
    </row>
    <row r="23520" spans="1:8" x14ac:dyDescent="0.55000000000000004">
      <c r="A23520" s="33">
        <v>44408</v>
      </c>
      <c r="B23520" s="1" t="s">
        <v>28</v>
      </c>
      <c r="C23520">
        <v>2353</v>
      </c>
      <c r="D23520">
        <v>72269</v>
      </c>
      <c r="E23520" s="32">
        <v>2185</v>
      </c>
      <c r="F23520">
        <v>21</v>
      </c>
      <c r="G23520" s="32">
        <v>147</v>
      </c>
      <c r="H23520" s="32">
        <v>0</v>
      </c>
    </row>
    <row r="23521" spans="1:8" x14ac:dyDescent="0.55000000000000004">
      <c r="A23521" s="33">
        <v>44408</v>
      </c>
      <c r="B23521" s="1" t="s">
        <v>29</v>
      </c>
      <c r="C23521">
        <v>5294</v>
      </c>
      <c r="D23521">
        <v>225305</v>
      </c>
      <c r="E23521" s="32">
        <v>5090</v>
      </c>
      <c r="F23521">
        <v>94</v>
      </c>
      <c r="G23521" s="32">
        <v>184</v>
      </c>
      <c r="H23521" s="32">
        <v>0</v>
      </c>
    </row>
    <row r="23522" spans="1:8" x14ac:dyDescent="0.55000000000000004">
      <c r="A23522" s="33">
        <v>44408</v>
      </c>
      <c r="B23522" s="1" t="s">
        <v>30</v>
      </c>
      <c r="C23522">
        <v>9780</v>
      </c>
      <c r="D23522">
        <v>295752</v>
      </c>
      <c r="E23522" s="32">
        <v>9412</v>
      </c>
      <c r="F23522">
        <v>188</v>
      </c>
      <c r="G23522" s="32">
        <v>180</v>
      </c>
      <c r="H23522" s="32">
        <v>2</v>
      </c>
    </row>
    <row r="23523" spans="1:8" x14ac:dyDescent="0.55000000000000004">
      <c r="A23523" s="33">
        <v>44408</v>
      </c>
      <c r="B23523" s="1" t="s">
        <v>31</v>
      </c>
      <c r="C23523">
        <v>10862</v>
      </c>
      <c r="D23523">
        <v>450893</v>
      </c>
      <c r="E23523" s="32">
        <v>9642</v>
      </c>
      <c r="F23523">
        <v>157</v>
      </c>
      <c r="G23523" s="32">
        <v>1063</v>
      </c>
      <c r="H23523" s="32">
        <v>3</v>
      </c>
    </row>
    <row r="23524" spans="1:8" x14ac:dyDescent="0.55000000000000004">
      <c r="A23524" s="33">
        <v>44408</v>
      </c>
      <c r="B23524" s="1" t="s">
        <v>32</v>
      </c>
      <c r="C23524">
        <v>53720</v>
      </c>
      <c r="D23524">
        <v>916619</v>
      </c>
      <c r="E23524" s="32">
        <v>51143</v>
      </c>
      <c r="F23524">
        <v>1008</v>
      </c>
      <c r="G23524" s="32">
        <v>1569</v>
      </c>
      <c r="H23524" s="32">
        <v>8</v>
      </c>
    </row>
    <row r="23525" spans="1:8" x14ac:dyDescent="0.55000000000000004">
      <c r="A23525" s="33">
        <v>44408</v>
      </c>
      <c r="B23525" s="1" t="s">
        <v>33</v>
      </c>
      <c r="C23525">
        <v>5763</v>
      </c>
      <c r="D23525">
        <v>159799</v>
      </c>
      <c r="E23525" s="32">
        <v>5540</v>
      </c>
      <c r="F23525">
        <v>114</v>
      </c>
      <c r="G23525" s="32">
        <v>252</v>
      </c>
      <c r="H23525" s="32">
        <v>4</v>
      </c>
    </row>
    <row r="23526" spans="1:8" x14ac:dyDescent="0.55000000000000004">
      <c r="A23526" s="33">
        <v>44408</v>
      </c>
      <c r="B23526" s="1" t="s">
        <v>34</v>
      </c>
      <c r="C23526">
        <v>6023</v>
      </c>
      <c r="D23526">
        <v>170024</v>
      </c>
      <c r="E23526" s="32">
        <v>5635</v>
      </c>
      <c r="F23526">
        <v>93</v>
      </c>
      <c r="G23526" s="32">
        <v>295</v>
      </c>
      <c r="H23526" s="32">
        <v>2</v>
      </c>
    </row>
    <row r="23527" spans="1:8" x14ac:dyDescent="0.55000000000000004">
      <c r="A23527" s="33">
        <v>44408</v>
      </c>
      <c r="B23527" s="1" t="s">
        <v>35</v>
      </c>
      <c r="C23527">
        <v>18331</v>
      </c>
      <c r="D23527">
        <v>311776</v>
      </c>
      <c r="E23527" s="32">
        <v>17008</v>
      </c>
      <c r="F23527">
        <v>249</v>
      </c>
      <c r="G23527" s="32">
        <v>875</v>
      </c>
      <c r="H23527" s="32">
        <v>13</v>
      </c>
    </row>
    <row r="23528" spans="1:8" x14ac:dyDescent="0.55000000000000004">
      <c r="A23528" s="33">
        <v>44408</v>
      </c>
      <c r="B23528" s="1" t="s">
        <v>36</v>
      </c>
      <c r="C23528">
        <v>114135</v>
      </c>
      <c r="D23528">
        <v>2467763</v>
      </c>
      <c r="E23528" s="32">
        <v>104059</v>
      </c>
      <c r="F23528">
        <v>2721</v>
      </c>
      <c r="G23528" s="32">
        <v>6396</v>
      </c>
      <c r="H23528" s="32">
        <v>223</v>
      </c>
    </row>
    <row r="23529" spans="1:8" x14ac:dyDescent="0.55000000000000004">
      <c r="A23529" s="33">
        <v>44408</v>
      </c>
      <c r="B23529" s="1" t="s">
        <v>37</v>
      </c>
      <c r="C23529">
        <v>43658</v>
      </c>
      <c r="D23529">
        <v>555616</v>
      </c>
      <c r="E23529" s="32">
        <v>40867</v>
      </c>
      <c r="F23529">
        <v>1316</v>
      </c>
      <c r="G23529" s="32">
        <v>1475</v>
      </c>
      <c r="H23529" s="32">
        <v>27</v>
      </c>
    </row>
    <row r="23530" spans="1:8" x14ac:dyDescent="0.55000000000000004">
      <c r="A23530" s="33">
        <v>44408</v>
      </c>
      <c r="B23530" s="1" t="s">
        <v>38</v>
      </c>
      <c r="C23530">
        <v>9055</v>
      </c>
      <c r="D23530">
        <v>186050</v>
      </c>
      <c r="E23530" s="32">
        <v>8540</v>
      </c>
      <c r="F23530">
        <v>133</v>
      </c>
      <c r="G23530" s="32">
        <v>382</v>
      </c>
      <c r="H23530" s="32">
        <v>7</v>
      </c>
    </row>
    <row r="23531" spans="1:8" x14ac:dyDescent="0.55000000000000004">
      <c r="A23531" s="33">
        <v>44408</v>
      </c>
      <c r="B23531" s="1" t="s">
        <v>39</v>
      </c>
      <c r="C23531">
        <v>2971</v>
      </c>
      <c r="D23531">
        <v>44814</v>
      </c>
      <c r="E23531" s="32">
        <v>2675</v>
      </c>
      <c r="F23531">
        <v>49</v>
      </c>
      <c r="G23531" s="32">
        <v>180</v>
      </c>
      <c r="H23531" s="32">
        <v>9</v>
      </c>
    </row>
    <row r="23532" spans="1:8" x14ac:dyDescent="0.55000000000000004">
      <c r="A23532" s="33">
        <v>44408</v>
      </c>
      <c r="B23532" s="1" t="s">
        <v>40</v>
      </c>
      <c r="C23532">
        <v>773</v>
      </c>
      <c r="D23532">
        <v>98589</v>
      </c>
      <c r="E23532" s="32">
        <v>547</v>
      </c>
      <c r="F23532">
        <v>2</v>
      </c>
      <c r="G23532" s="32">
        <v>176</v>
      </c>
      <c r="H23532" s="32">
        <v>1</v>
      </c>
    </row>
    <row r="23533" spans="1:8" x14ac:dyDescent="0.55000000000000004">
      <c r="A23533" s="33">
        <v>44408</v>
      </c>
      <c r="B23533" s="1" t="s">
        <v>41</v>
      </c>
      <c r="C23533">
        <v>730</v>
      </c>
      <c r="D23533">
        <v>36029</v>
      </c>
      <c r="E23533" s="32">
        <v>647</v>
      </c>
      <c r="F23533">
        <v>2</v>
      </c>
      <c r="G23533" s="32">
        <v>81</v>
      </c>
      <c r="H23533" s="32">
        <v>1</v>
      </c>
    </row>
    <row r="23534" spans="1:8" x14ac:dyDescent="0.55000000000000004">
      <c r="A23534" s="33">
        <v>44408</v>
      </c>
      <c r="B23534" s="1" t="s">
        <v>42</v>
      </c>
      <c r="C23534">
        <v>8185</v>
      </c>
      <c r="D23534">
        <v>183050</v>
      </c>
      <c r="E23534" s="32">
        <v>7612</v>
      </c>
      <c r="F23534">
        <v>127</v>
      </c>
      <c r="G23534" s="32">
        <v>245</v>
      </c>
      <c r="H23534" s="32">
        <v>3</v>
      </c>
    </row>
    <row r="23535" spans="1:8" x14ac:dyDescent="0.55000000000000004">
      <c r="A23535" s="33">
        <v>44408</v>
      </c>
      <c r="B23535" s="1" t="s">
        <v>43</v>
      </c>
      <c r="C23535">
        <v>12084</v>
      </c>
      <c r="D23535">
        <v>587777</v>
      </c>
      <c r="E23535" s="32">
        <v>11581</v>
      </c>
      <c r="F23535">
        <v>179</v>
      </c>
      <c r="G23535" s="32">
        <v>258</v>
      </c>
      <c r="H23535" s="32">
        <v>6</v>
      </c>
    </row>
    <row r="23536" spans="1:8" x14ac:dyDescent="0.55000000000000004">
      <c r="A23536" s="33">
        <v>44408</v>
      </c>
      <c r="B23536" s="1" t="s">
        <v>44</v>
      </c>
      <c r="C23536">
        <v>3297</v>
      </c>
      <c r="D23536">
        <v>130605</v>
      </c>
      <c r="E23536" s="32">
        <v>3110</v>
      </c>
      <c r="F23536">
        <v>80</v>
      </c>
      <c r="G23536" s="32">
        <v>107</v>
      </c>
      <c r="H23536" s="32">
        <v>0</v>
      </c>
    </row>
    <row r="23537" spans="1:8" x14ac:dyDescent="0.55000000000000004">
      <c r="A23537" s="33">
        <v>44408</v>
      </c>
      <c r="B23537" s="1" t="s">
        <v>45</v>
      </c>
      <c r="C23537">
        <v>1788</v>
      </c>
      <c r="D23537">
        <v>72194</v>
      </c>
      <c r="E23537" s="32">
        <v>1653</v>
      </c>
      <c r="F23537">
        <v>63</v>
      </c>
      <c r="G23537" s="32">
        <v>72</v>
      </c>
      <c r="H23537" s="32">
        <v>1</v>
      </c>
    </row>
    <row r="23538" spans="1:8" x14ac:dyDescent="0.55000000000000004">
      <c r="A23538" s="33">
        <v>44408</v>
      </c>
      <c r="B23538" s="1" t="s">
        <v>46</v>
      </c>
      <c r="C23538">
        <v>2273</v>
      </c>
      <c r="D23538">
        <v>94150</v>
      </c>
      <c r="E23538" s="32">
        <v>2118</v>
      </c>
      <c r="F23538">
        <v>32</v>
      </c>
      <c r="G23538" s="32">
        <v>127</v>
      </c>
      <c r="H23538" s="32">
        <v>1</v>
      </c>
    </row>
    <row r="23539" spans="1:8" x14ac:dyDescent="0.55000000000000004">
      <c r="A23539" s="33">
        <v>44408</v>
      </c>
      <c r="B23539" s="1" t="s">
        <v>47</v>
      </c>
      <c r="C23539">
        <v>2925</v>
      </c>
      <c r="D23539">
        <v>105424</v>
      </c>
      <c r="E23539" s="32">
        <v>2727</v>
      </c>
      <c r="F23539">
        <v>77</v>
      </c>
      <c r="G23539" s="32">
        <v>121</v>
      </c>
      <c r="H23539" s="32">
        <v>3</v>
      </c>
    </row>
    <row r="23540" spans="1:8" x14ac:dyDescent="0.55000000000000004">
      <c r="A23540" s="33">
        <v>44408</v>
      </c>
      <c r="B23540" s="1" t="s">
        <v>48</v>
      </c>
      <c r="C23540">
        <v>2087</v>
      </c>
      <c r="D23540">
        <v>62424</v>
      </c>
      <c r="E23540" s="32">
        <v>1951</v>
      </c>
      <c r="F23540">
        <v>29</v>
      </c>
      <c r="G23540" s="32">
        <v>107</v>
      </c>
      <c r="H23540" s="32">
        <v>6</v>
      </c>
    </row>
    <row r="23541" spans="1:8" x14ac:dyDescent="0.55000000000000004">
      <c r="A23541" s="33">
        <v>44408</v>
      </c>
      <c r="B23541" s="1" t="s">
        <v>49</v>
      </c>
      <c r="C23541">
        <v>39370</v>
      </c>
      <c r="D23541">
        <v>919474</v>
      </c>
      <c r="E23541" s="32">
        <v>36043</v>
      </c>
      <c r="F23541">
        <v>532</v>
      </c>
      <c r="G23541" s="32">
        <v>2291</v>
      </c>
      <c r="H23541" s="32">
        <v>12</v>
      </c>
    </row>
    <row r="23542" spans="1:8" x14ac:dyDescent="0.55000000000000004">
      <c r="A23542" s="33">
        <v>44408</v>
      </c>
      <c r="B23542" s="1" t="s">
        <v>50</v>
      </c>
      <c r="C23542">
        <v>2747</v>
      </c>
      <c r="D23542">
        <v>63906</v>
      </c>
      <c r="E23542" s="32">
        <v>2631</v>
      </c>
      <c r="F23542">
        <v>24</v>
      </c>
      <c r="G23542" s="32">
        <v>101</v>
      </c>
      <c r="H23542" s="32">
        <v>0</v>
      </c>
    </row>
    <row r="23543" spans="1:8" x14ac:dyDescent="0.55000000000000004">
      <c r="A23543" s="33">
        <v>44408</v>
      </c>
      <c r="B23543" s="1" t="s">
        <v>51</v>
      </c>
      <c r="C23543">
        <v>3461</v>
      </c>
      <c r="D23543">
        <v>137044</v>
      </c>
      <c r="E23543" s="32">
        <v>3234</v>
      </c>
      <c r="F23543">
        <v>69</v>
      </c>
      <c r="G23543" s="32">
        <v>159</v>
      </c>
      <c r="H23543" s="32">
        <v>0</v>
      </c>
    </row>
    <row r="23544" spans="1:8" x14ac:dyDescent="0.55000000000000004">
      <c r="A23544" s="33">
        <v>44408</v>
      </c>
      <c r="B23544" s="1" t="s">
        <v>52</v>
      </c>
      <c r="C23544">
        <v>6914</v>
      </c>
      <c r="D23544">
        <v>85341</v>
      </c>
      <c r="E23544" s="32">
        <v>6461</v>
      </c>
      <c r="F23544">
        <v>121</v>
      </c>
      <c r="G23544" s="32">
        <v>332</v>
      </c>
      <c r="H23544" s="32">
        <v>0</v>
      </c>
    </row>
    <row r="23545" spans="1:8" x14ac:dyDescent="0.55000000000000004">
      <c r="A23545" s="33">
        <v>44408</v>
      </c>
      <c r="B23545" s="1" t="s">
        <v>53</v>
      </c>
      <c r="C23545">
        <v>3658</v>
      </c>
      <c r="D23545">
        <v>186708</v>
      </c>
      <c r="E23545" s="32">
        <v>3475</v>
      </c>
      <c r="F23545">
        <v>64</v>
      </c>
      <c r="G23545" s="32">
        <v>119</v>
      </c>
      <c r="H23545" s="32">
        <v>0</v>
      </c>
    </row>
    <row r="23546" spans="1:8" x14ac:dyDescent="0.55000000000000004">
      <c r="A23546" s="33">
        <v>44408</v>
      </c>
      <c r="B23546" s="1" t="s">
        <v>54</v>
      </c>
      <c r="C23546">
        <v>3221</v>
      </c>
      <c r="D23546">
        <v>45764</v>
      </c>
      <c r="E23546" s="32">
        <v>3098</v>
      </c>
      <c r="F23546">
        <v>27</v>
      </c>
      <c r="G23546" s="32">
        <v>95</v>
      </c>
      <c r="H23546" s="32">
        <v>0</v>
      </c>
    </row>
    <row r="23547" spans="1:8" x14ac:dyDescent="0.55000000000000004">
      <c r="A23547" s="33">
        <v>44408</v>
      </c>
      <c r="B23547" s="1" t="s">
        <v>55</v>
      </c>
      <c r="C23547">
        <v>3968</v>
      </c>
      <c r="D23547">
        <v>119576</v>
      </c>
      <c r="E23547" s="32">
        <v>3784</v>
      </c>
      <c r="F23547">
        <v>39</v>
      </c>
      <c r="G23547" s="32">
        <v>163</v>
      </c>
      <c r="H23547" s="32">
        <v>0</v>
      </c>
    </row>
    <row r="23548" spans="1:8" x14ac:dyDescent="0.55000000000000004">
      <c r="A23548" s="33">
        <v>44408</v>
      </c>
      <c r="B23548" s="1" t="s">
        <v>56</v>
      </c>
      <c r="C23548">
        <v>24761</v>
      </c>
      <c r="D23548">
        <v>283936</v>
      </c>
      <c r="E23548" s="32">
        <v>22018</v>
      </c>
      <c r="F23548">
        <v>236</v>
      </c>
      <c r="G23548" s="32">
        <v>2501</v>
      </c>
      <c r="H23548" s="32">
        <v>64</v>
      </c>
    </row>
    <row r="23549" spans="1:8" x14ac:dyDescent="0.55000000000000004">
      <c r="A23549" s="33">
        <v>44409</v>
      </c>
      <c r="B23549" s="1" t="s">
        <v>7</v>
      </c>
      <c r="C23549">
        <v>44691</v>
      </c>
      <c r="D23549">
        <v>859592</v>
      </c>
      <c r="E23549" s="32">
        <v>41354</v>
      </c>
      <c r="F23549">
        <v>1425</v>
      </c>
      <c r="G23549" s="32">
        <v>1744</v>
      </c>
      <c r="H23549" s="32">
        <v>5</v>
      </c>
    </row>
    <row r="23550" spans="1:8" x14ac:dyDescent="0.55000000000000004">
      <c r="A23550" s="33">
        <v>44409</v>
      </c>
      <c r="B23550" s="1" t="s">
        <v>11</v>
      </c>
      <c r="C23550">
        <v>2712</v>
      </c>
      <c r="D23550">
        <v>56270</v>
      </c>
      <c r="E23550" s="32">
        <v>2567</v>
      </c>
      <c r="F23550">
        <v>32</v>
      </c>
      <c r="G23550" s="32">
        <v>113</v>
      </c>
      <c r="H23550" s="32">
        <v>0</v>
      </c>
    </row>
    <row r="23551" spans="1:8" x14ac:dyDescent="0.55000000000000004">
      <c r="A23551" s="33">
        <v>44409</v>
      </c>
      <c r="B23551" s="1" t="s">
        <v>12</v>
      </c>
      <c r="C23551">
        <v>2011</v>
      </c>
      <c r="D23551">
        <v>94165</v>
      </c>
      <c r="E23551" s="32">
        <v>1835</v>
      </c>
      <c r="F23551">
        <v>47</v>
      </c>
      <c r="G23551" s="32">
        <v>129</v>
      </c>
      <c r="H23551" s="32">
        <v>0</v>
      </c>
    </row>
    <row r="23552" spans="1:8" x14ac:dyDescent="0.55000000000000004">
      <c r="A23552" s="33">
        <v>44409</v>
      </c>
      <c r="B23552" s="1" t="s">
        <v>13</v>
      </c>
      <c r="C23552">
        <v>9944</v>
      </c>
      <c r="D23552">
        <v>172542</v>
      </c>
      <c r="E23552" s="32">
        <v>9521</v>
      </c>
      <c r="F23552">
        <v>91</v>
      </c>
      <c r="G23552" s="32">
        <v>306</v>
      </c>
      <c r="H23552" s="32">
        <v>3</v>
      </c>
    </row>
    <row r="23553" spans="1:8" x14ac:dyDescent="0.55000000000000004">
      <c r="A23553" s="33">
        <v>44409</v>
      </c>
      <c r="B23553" s="1" t="s">
        <v>14</v>
      </c>
      <c r="C23553">
        <v>1021</v>
      </c>
      <c r="D23553">
        <v>17280</v>
      </c>
      <c r="E23553" s="32">
        <v>960</v>
      </c>
      <c r="F23553">
        <v>20</v>
      </c>
      <c r="G23553" s="32">
        <v>41</v>
      </c>
      <c r="H23553" s="32">
        <v>1</v>
      </c>
    </row>
    <row r="23554" spans="1:8" x14ac:dyDescent="0.55000000000000004">
      <c r="A23554" s="33">
        <v>44409</v>
      </c>
      <c r="B23554" s="1" t="s">
        <v>15</v>
      </c>
      <c r="C23554">
        <v>2153</v>
      </c>
      <c r="D23554">
        <v>71045</v>
      </c>
      <c r="E23554" s="32">
        <v>2038</v>
      </c>
      <c r="F23554">
        <v>47</v>
      </c>
      <c r="G23554" s="32">
        <v>68</v>
      </c>
      <c r="H23554" s="32">
        <v>0</v>
      </c>
    </row>
    <row r="23555" spans="1:8" x14ac:dyDescent="0.55000000000000004">
      <c r="A23555" s="33">
        <v>44409</v>
      </c>
      <c r="B23555" s="1" t="s">
        <v>16</v>
      </c>
      <c r="C23555">
        <v>5832</v>
      </c>
      <c r="D23555">
        <v>313481</v>
      </c>
      <c r="E23555" s="32">
        <v>5086</v>
      </c>
      <c r="F23555">
        <v>162</v>
      </c>
      <c r="G23555" s="32">
        <v>584</v>
      </c>
      <c r="H23555" s="32">
        <v>10</v>
      </c>
    </row>
    <row r="23556" spans="1:8" x14ac:dyDescent="0.55000000000000004">
      <c r="A23556" s="33">
        <v>44409</v>
      </c>
      <c r="B23556" s="1" t="s">
        <v>17</v>
      </c>
      <c r="C23556">
        <v>12663</v>
      </c>
      <c r="D23556">
        <v>34777</v>
      </c>
      <c r="E23556" s="32">
        <v>11249</v>
      </c>
      <c r="F23556">
        <v>169</v>
      </c>
      <c r="G23556" s="32">
        <v>1245</v>
      </c>
      <c r="H23556" s="32">
        <v>6</v>
      </c>
    </row>
    <row r="23557" spans="1:8" x14ac:dyDescent="0.55000000000000004">
      <c r="A23557" s="33">
        <v>44409</v>
      </c>
      <c r="B23557" s="1" t="s">
        <v>18</v>
      </c>
      <c r="C23557">
        <v>8387</v>
      </c>
      <c r="D23557">
        <v>350446</v>
      </c>
      <c r="E23557" s="32">
        <v>7442</v>
      </c>
      <c r="F23557">
        <v>86</v>
      </c>
      <c r="G23557" s="32">
        <v>859</v>
      </c>
      <c r="H23557" s="32">
        <v>11</v>
      </c>
    </row>
    <row r="23558" spans="1:8" x14ac:dyDescent="0.55000000000000004">
      <c r="A23558" s="33">
        <v>44409</v>
      </c>
      <c r="B23558" s="1" t="s">
        <v>19</v>
      </c>
      <c r="C23558">
        <v>8896</v>
      </c>
      <c r="D23558">
        <v>214049</v>
      </c>
      <c r="E23558" s="32">
        <v>8126</v>
      </c>
      <c r="F23558">
        <v>155</v>
      </c>
      <c r="G23558" s="32">
        <v>615</v>
      </c>
      <c r="H23558" s="32">
        <v>2</v>
      </c>
    </row>
    <row r="23559" spans="1:8" x14ac:dyDescent="0.55000000000000004">
      <c r="A23559" s="33">
        <v>44409</v>
      </c>
      <c r="B23559" s="1" t="s">
        <v>20</v>
      </c>
      <c r="C23559">
        <v>57842</v>
      </c>
      <c r="D23559">
        <v>1089441</v>
      </c>
      <c r="E23559" s="32">
        <v>48762</v>
      </c>
      <c r="F23559">
        <v>849</v>
      </c>
      <c r="G23559" s="32">
        <v>8231</v>
      </c>
      <c r="H23559" s="32">
        <v>53</v>
      </c>
    </row>
    <row r="23560" spans="1:8" x14ac:dyDescent="0.55000000000000004">
      <c r="A23560" s="33">
        <v>44409</v>
      </c>
      <c r="B23560" s="1" t="s">
        <v>21</v>
      </c>
      <c r="C23560">
        <v>49944</v>
      </c>
      <c r="D23560">
        <v>784901</v>
      </c>
      <c r="E23560" s="32">
        <v>44405</v>
      </c>
      <c r="F23560">
        <v>734</v>
      </c>
      <c r="G23560" s="32">
        <v>4805</v>
      </c>
      <c r="H23560" s="32">
        <v>32</v>
      </c>
    </row>
    <row r="23561" spans="1:8" x14ac:dyDescent="0.55000000000000004">
      <c r="A23561" s="33">
        <v>44409</v>
      </c>
      <c r="B23561" s="1" t="s">
        <v>22</v>
      </c>
      <c r="C23561">
        <v>221026</v>
      </c>
      <c r="D23561">
        <v>2813648</v>
      </c>
      <c r="E23561" s="32">
        <v>193959</v>
      </c>
      <c r="F23561">
        <v>2293</v>
      </c>
      <c r="G23561" s="32">
        <v>24774</v>
      </c>
      <c r="H23561" s="32">
        <v>101</v>
      </c>
    </row>
    <row r="23562" spans="1:8" x14ac:dyDescent="0.55000000000000004">
      <c r="A23562" s="33">
        <v>44409</v>
      </c>
      <c r="B23562" s="1" t="s">
        <v>23</v>
      </c>
      <c r="C23562">
        <v>84607</v>
      </c>
      <c r="D23562">
        <v>1161454</v>
      </c>
      <c r="E23562" s="32">
        <v>75325</v>
      </c>
      <c r="F23562">
        <v>987</v>
      </c>
      <c r="G23562" s="32">
        <v>8295</v>
      </c>
      <c r="H23562" s="32">
        <v>74</v>
      </c>
    </row>
    <row r="23563" spans="1:8" x14ac:dyDescent="0.55000000000000004">
      <c r="A23563" s="33">
        <v>44409</v>
      </c>
      <c r="B23563" s="1" t="s">
        <v>24</v>
      </c>
      <c r="C23563">
        <v>4065</v>
      </c>
      <c r="D23563">
        <v>195780</v>
      </c>
      <c r="E23563" s="32">
        <v>3597</v>
      </c>
      <c r="F23563">
        <v>54</v>
      </c>
      <c r="G23563" s="32">
        <v>414</v>
      </c>
      <c r="H23563" s="32">
        <v>1</v>
      </c>
    </row>
    <row r="23564" spans="1:8" x14ac:dyDescent="0.55000000000000004">
      <c r="A23564" s="33">
        <v>44409</v>
      </c>
      <c r="B23564" s="1" t="s">
        <v>25</v>
      </c>
      <c r="C23564">
        <v>2307</v>
      </c>
      <c r="D23564">
        <v>81846</v>
      </c>
      <c r="E23564" s="32">
        <v>2084</v>
      </c>
      <c r="F23564">
        <v>38</v>
      </c>
      <c r="G23564" s="32">
        <v>184</v>
      </c>
      <c r="H23564" s="32">
        <v>2</v>
      </c>
    </row>
    <row r="23565" spans="1:8" x14ac:dyDescent="0.55000000000000004">
      <c r="A23565" s="33">
        <v>44409</v>
      </c>
      <c r="B23565" s="1" t="s">
        <v>26</v>
      </c>
      <c r="C23565">
        <v>5105</v>
      </c>
      <c r="D23565">
        <v>136815</v>
      </c>
      <c r="E23565" s="32">
        <v>4199</v>
      </c>
      <c r="F23565">
        <v>118</v>
      </c>
      <c r="G23565" s="32">
        <v>781</v>
      </c>
      <c r="H23565" s="32">
        <v>5</v>
      </c>
    </row>
    <row r="23566" spans="1:8" x14ac:dyDescent="0.55000000000000004">
      <c r="A23566" s="33">
        <v>44409</v>
      </c>
      <c r="B23566" s="1" t="s">
        <v>27</v>
      </c>
      <c r="C23566">
        <v>1631</v>
      </c>
      <c r="D23566">
        <v>79621</v>
      </c>
      <c r="E23566" s="32">
        <v>1402</v>
      </c>
      <c r="F23566">
        <v>36</v>
      </c>
      <c r="G23566" s="32">
        <v>193</v>
      </c>
      <c r="H23566" s="32">
        <v>0</v>
      </c>
    </row>
    <row r="23567" spans="1:8" x14ac:dyDescent="0.55000000000000004">
      <c r="A23567" s="33">
        <v>44409</v>
      </c>
      <c r="B23567" s="1" t="s">
        <v>28</v>
      </c>
      <c r="C23567">
        <v>2353</v>
      </c>
      <c r="D23567">
        <v>72269</v>
      </c>
      <c r="E23567" s="32">
        <v>2185</v>
      </c>
      <c r="F23567">
        <v>21</v>
      </c>
      <c r="G23567" s="32">
        <v>147</v>
      </c>
      <c r="H23567" s="32">
        <v>0</v>
      </c>
    </row>
    <row r="23568" spans="1:8" x14ac:dyDescent="0.55000000000000004">
      <c r="A23568" s="33">
        <v>44409</v>
      </c>
      <c r="B23568" s="1" t="s">
        <v>29</v>
      </c>
      <c r="C23568">
        <v>5333</v>
      </c>
      <c r="D23568">
        <v>225305</v>
      </c>
      <c r="E23568" s="32">
        <v>5100</v>
      </c>
      <c r="F23568">
        <v>94</v>
      </c>
      <c r="G23568" s="32">
        <v>210</v>
      </c>
      <c r="H23568" s="32">
        <v>0</v>
      </c>
    </row>
    <row r="23569" spans="1:8" x14ac:dyDescent="0.55000000000000004">
      <c r="A23569" s="33">
        <v>44409</v>
      </c>
      <c r="B23569" s="1" t="s">
        <v>30</v>
      </c>
      <c r="C23569">
        <v>9806</v>
      </c>
      <c r="D23569">
        <v>295849</v>
      </c>
      <c r="E23569" s="32">
        <v>9428</v>
      </c>
      <c r="F23569">
        <v>188</v>
      </c>
      <c r="G23569" s="32">
        <v>190</v>
      </c>
      <c r="H23569" s="32">
        <v>2</v>
      </c>
    </row>
    <row r="23570" spans="1:8" x14ac:dyDescent="0.55000000000000004">
      <c r="A23570" s="33">
        <v>44409</v>
      </c>
      <c r="B23570" s="1" t="s">
        <v>31</v>
      </c>
      <c r="C23570">
        <v>10954</v>
      </c>
      <c r="D23570">
        <v>450893</v>
      </c>
      <c r="E23570" s="32">
        <v>9642</v>
      </c>
      <c r="F23570">
        <v>157</v>
      </c>
      <c r="G23570" s="32">
        <v>1155</v>
      </c>
      <c r="H23570" s="32">
        <v>3</v>
      </c>
    </row>
    <row r="23571" spans="1:8" x14ac:dyDescent="0.55000000000000004">
      <c r="A23571" s="33">
        <v>44409</v>
      </c>
      <c r="B23571" s="1" t="s">
        <v>32</v>
      </c>
      <c r="C23571">
        <v>54006</v>
      </c>
      <c r="D23571">
        <v>916619</v>
      </c>
      <c r="E23571" s="32">
        <v>51229</v>
      </c>
      <c r="F23571">
        <v>1008</v>
      </c>
      <c r="G23571" s="32">
        <v>1769</v>
      </c>
      <c r="H23571" s="32">
        <v>10</v>
      </c>
    </row>
    <row r="23572" spans="1:8" x14ac:dyDescent="0.55000000000000004">
      <c r="A23572" s="33">
        <v>44409</v>
      </c>
      <c r="B23572" s="1" t="s">
        <v>33</v>
      </c>
      <c r="C23572">
        <v>5800</v>
      </c>
      <c r="D23572">
        <v>159799</v>
      </c>
      <c r="E23572" s="32">
        <v>5543</v>
      </c>
      <c r="F23572">
        <v>114</v>
      </c>
      <c r="G23572" s="32">
        <v>286</v>
      </c>
      <c r="H23572" s="32">
        <v>4</v>
      </c>
    </row>
    <row r="23573" spans="1:8" x14ac:dyDescent="0.55000000000000004">
      <c r="A23573" s="33">
        <v>44409</v>
      </c>
      <c r="B23573" s="1" t="s">
        <v>34</v>
      </c>
      <c r="C23573">
        <v>6067</v>
      </c>
      <c r="D23573">
        <v>170342</v>
      </c>
      <c r="E23573" s="32">
        <v>5647</v>
      </c>
      <c r="F23573">
        <v>93</v>
      </c>
      <c r="G23573" s="32">
        <v>327</v>
      </c>
      <c r="H23573" s="32">
        <v>3</v>
      </c>
    </row>
    <row r="23574" spans="1:8" x14ac:dyDescent="0.55000000000000004">
      <c r="A23574" s="33">
        <v>44409</v>
      </c>
      <c r="B23574" s="1" t="s">
        <v>35</v>
      </c>
      <c r="C23574">
        <v>18497</v>
      </c>
      <c r="D23574">
        <v>312778</v>
      </c>
      <c r="E23574" s="32">
        <v>17061</v>
      </c>
      <c r="F23574">
        <v>249</v>
      </c>
      <c r="G23574" s="32">
        <v>1021</v>
      </c>
      <c r="H23574" s="32">
        <v>15</v>
      </c>
    </row>
    <row r="23575" spans="1:8" x14ac:dyDescent="0.55000000000000004">
      <c r="A23575" s="33">
        <v>44409</v>
      </c>
      <c r="B23575" s="1" t="s">
        <v>36</v>
      </c>
      <c r="C23575">
        <v>115025</v>
      </c>
      <c r="D23575">
        <v>2480824</v>
      </c>
      <c r="E23575" s="32">
        <v>104289</v>
      </c>
      <c r="F23575">
        <v>2721</v>
      </c>
      <c r="G23575" s="32">
        <v>7037</v>
      </c>
      <c r="H23575" s="32">
        <v>224</v>
      </c>
    </row>
    <row r="23576" spans="1:8" x14ac:dyDescent="0.55000000000000004">
      <c r="A23576" s="33">
        <v>44409</v>
      </c>
      <c r="B23576" s="1" t="s">
        <v>37</v>
      </c>
      <c r="C23576">
        <v>43987</v>
      </c>
      <c r="D23576">
        <v>557629</v>
      </c>
      <c r="E23576" s="32">
        <v>41005</v>
      </c>
      <c r="F23576">
        <v>1316</v>
      </c>
      <c r="G23576" s="32">
        <v>1666</v>
      </c>
      <c r="H23576" s="32">
        <v>26</v>
      </c>
    </row>
    <row r="23577" spans="1:8" x14ac:dyDescent="0.55000000000000004">
      <c r="A23577" s="33">
        <v>44409</v>
      </c>
      <c r="B23577" s="1" t="s">
        <v>38</v>
      </c>
      <c r="C23577">
        <v>9133</v>
      </c>
      <c r="D23577">
        <v>186050</v>
      </c>
      <c r="E23577" s="32">
        <v>8561</v>
      </c>
      <c r="F23577">
        <v>133</v>
      </c>
      <c r="G23577" s="32">
        <v>439</v>
      </c>
      <c r="H23577" s="32">
        <v>8</v>
      </c>
    </row>
    <row r="23578" spans="1:8" x14ac:dyDescent="0.55000000000000004">
      <c r="A23578" s="33">
        <v>44409</v>
      </c>
      <c r="B23578" s="1" t="s">
        <v>39</v>
      </c>
      <c r="C23578">
        <v>3004</v>
      </c>
      <c r="D23578">
        <v>45176</v>
      </c>
      <c r="E23578" s="32">
        <v>2682</v>
      </c>
      <c r="F23578">
        <v>49</v>
      </c>
      <c r="G23578" s="32">
        <v>204</v>
      </c>
      <c r="H23578" s="32">
        <v>9</v>
      </c>
    </row>
    <row r="23579" spans="1:8" x14ac:dyDescent="0.55000000000000004">
      <c r="A23579" s="33">
        <v>44409</v>
      </c>
      <c r="B23579" s="1" t="s">
        <v>40</v>
      </c>
      <c r="C23579">
        <v>799</v>
      </c>
      <c r="D23579">
        <v>99076</v>
      </c>
      <c r="E23579" s="32">
        <v>559</v>
      </c>
      <c r="F23579">
        <v>2</v>
      </c>
      <c r="G23579" s="32">
        <v>176</v>
      </c>
      <c r="H23579" s="32">
        <v>1</v>
      </c>
    </row>
    <row r="23580" spans="1:8" x14ac:dyDescent="0.55000000000000004">
      <c r="A23580" s="33">
        <v>44409</v>
      </c>
      <c r="B23580" s="1" t="s">
        <v>41</v>
      </c>
      <c r="C23580">
        <v>738</v>
      </c>
      <c r="D23580">
        <v>36029</v>
      </c>
      <c r="E23580" s="32">
        <v>641</v>
      </c>
      <c r="F23580">
        <v>2</v>
      </c>
      <c r="G23580" s="32">
        <v>95</v>
      </c>
      <c r="H23580" s="32">
        <v>1</v>
      </c>
    </row>
    <row r="23581" spans="1:8" x14ac:dyDescent="0.55000000000000004">
      <c r="A23581" s="33">
        <v>44409</v>
      </c>
      <c r="B23581" s="1" t="s">
        <v>42</v>
      </c>
      <c r="C23581">
        <v>8279</v>
      </c>
      <c r="D23581">
        <v>183050</v>
      </c>
      <c r="E23581" s="32">
        <v>7612</v>
      </c>
      <c r="F23581">
        <v>127</v>
      </c>
      <c r="G23581" s="32">
        <v>245</v>
      </c>
      <c r="H23581" s="32">
        <v>3</v>
      </c>
    </row>
    <row r="23582" spans="1:8" x14ac:dyDescent="0.55000000000000004">
      <c r="A23582" s="33">
        <v>44409</v>
      </c>
      <c r="B23582" s="1" t="s">
        <v>43</v>
      </c>
      <c r="C23582">
        <v>12149</v>
      </c>
      <c r="D23582">
        <v>587777</v>
      </c>
      <c r="E23582" s="32">
        <v>11601</v>
      </c>
      <c r="F23582">
        <v>179</v>
      </c>
      <c r="G23582" s="32">
        <v>293</v>
      </c>
      <c r="H23582" s="32">
        <v>6</v>
      </c>
    </row>
    <row r="23583" spans="1:8" x14ac:dyDescent="0.55000000000000004">
      <c r="A23583" s="33">
        <v>44409</v>
      </c>
      <c r="B23583" s="1" t="s">
        <v>44</v>
      </c>
      <c r="C23583">
        <v>3306</v>
      </c>
      <c r="D23583">
        <v>130605</v>
      </c>
      <c r="E23583" s="32">
        <v>3113</v>
      </c>
      <c r="F23583">
        <v>80</v>
      </c>
      <c r="G23583" s="32">
        <v>113</v>
      </c>
      <c r="H23583" s="32">
        <v>0</v>
      </c>
    </row>
    <row r="23584" spans="1:8" x14ac:dyDescent="0.55000000000000004">
      <c r="A23584" s="33">
        <v>44409</v>
      </c>
      <c r="B23584" s="1" t="s">
        <v>45</v>
      </c>
      <c r="C23584">
        <v>1793</v>
      </c>
      <c r="D23584">
        <v>72540</v>
      </c>
      <c r="E23584" s="32">
        <v>1658</v>
      </c>
      <c r="F23584">
        <v>63</v>
      </c>
      <c r="G23584" s="32">
        <v>72</v>
      </c>
      <c r="H23584" s="32">
        <v>1</v>
      </c>
    </row>
    <row r="23585" spans="1:8" x14ac:dyDescent="0.55000000000000004">
      <c r="A23585" s="33">
        <v>44409</v>
      </c>
      <c r="B23585" s="1" t="s">
        <v>46</v>
      </c>
      <c r="C23585">
        <v>2307</v>
      </c>
      <c r="D23585">
        <v>94332</v>
      </c>
      <c r="E23585" s="32">
        <v>2122</v>
      </c>
      <c r="F23585">
        <v>32</v>
      </c>
      <c r="G23585" s="32">
        <v>157</v>
      </c>
      <c r="H23585" s="32">
        <v>1</v>
      </c>
    </row>
    <row r="23586" spans="1:8" x14ac:dyDescent="0.55000000000000004">
      <c r="A23586" s="33">
        <v>44409</v>
      </c>
      <c r="B23586" s="1" t="s">
        <v>47</v>
      </c>
      <c r="C23586">
        <v>2933</v>
      </c>
      <c r="D23586">
        <v>105655</v>
      </c>
      <c r="E23586" s="32">
        <v>2731</v>
      </c>
      <c r="F23586">
        <v>77</v>
      </c>
      <c r="G23586" s="32">
        <v>125</v>
      </c>
      <c r="H23586" s="32">
        <v>3</v>
      </c>
    </row>
    <row r="23587" spans="1:8" x14ac:dyDescent="0.55000000000000004">
      <c r="A23587" s="33">
        <v>44409</v>
      </c>
      <c r="B23587" s="1" t="s">
        <v>48</v>
      </c>
      <c r="C23587">
        <v>2098</v>
      </c>
      <c r="D23587">
        <v>62480</v>
      </c>
      <c r="E23587" s="32">
        <v>1959</v>
      </c>
      <c r="F23587">
        <v>29</v>
      </c>
      <c r="G23587" s="32">
        <v>110</v>
      </c>
      <c r="H23587" s="32">
        <v>6</v>
      </c>
    </row>
    <row r="23588" spans="1:8" x14ac:dyDescent="0.55000000000000004">
      <c r="A23588" s="33">
        <v>44409</v>
      </c>
      <c r="B23588" s="1" t="s">
        <v>49</v>
      </c>
      <c r="C23588">
        <v>39804</v>
      </c>
      <c r="D23588">
        <v>922807</v>
      </c>
      <c r="E23588" s="32">
        <v>36176</v>
      </c>
      <c r="F23588">
        <v>533</v>
      </c>
      <c r="G23588" s="32">
        <v>2662</v>
      </c>
      <c r="H23588" s="32">
        <v>12</v>
      </c>
    </row>
    <row r="23589" spans="1:8" x14ac:dyDescent="0.55000000000000004">
      <c r="A23589" s="33">
        <v>44409</v>
      </c>
      <c r="B23589" s="1" t="s">
        <v>50</v>
      </c>
      <c r="C23589">
        <v>2760</v>
      </c>
      <c r="D23589">
        <v>64357</v>
      </c>
      <c r="E23589" s="32">
        <v>2641</v>
      </c>
      <c r="F23589">
        <v>24</v>
      </c>
      <c r="G23589" s="32">
        <v>108</v>
      </c>
      <c r="H23589" s="32">
        <v>0</v>
      </c>
    </row>
    <row r="23590" spans="1:8" x14ac:dyDescent="0.55000000000000004">
      <c r="A23590" s="33">
        <v>44409</v>
      </c>
      <c r="B23590" s="1" t="s">
        <v>51</v>
      </c>
      <c r="C23590">
        <v>3495</v>
      </c>
      <c r="D23590">
        <v>137484</v>
      </c>
      <c r="E23590" s="32">
        <v>3240</v>
      </c>
      <c r="F23590">
        <v>69</v>
      </c>
      <c r="G23590" s="32">
        <v>187</v>
      </c>
      <c r="H23590" s="32">
        <v>0</v>
      </c>
    </row>
    <row r="23591" spans="1:8" x14ac:dyDescent="0.55000000000000004">
      <c r="A23591" s="33">
        <v>44409</v>
      </c>
      <c r="B23591" s="1" t="s">
        <v>52</v>
      </c>
      <c r="C23591">
        <v>6914</v>
      </c>
      <c r="D23591">
        <v>85780</v>
      </c>
      <c r="E23591" s="32">
        <v>6461</v>
      </c>
      <c r="F23591">
        <v>121</v>
      </c>
      <c r="G23591" s="32">
        <v>332</v>
      </c>
      <c r="H23591" s="32">
        <v>0</v>
      </c>
    </row>
    <row r="23592" spans="1:8" x14ac:dyDescent="0.55000000000000004">
      <c r="A23592" s="33">
        <v>44409</v>
      </c>
      <c r="B23592" s="1" t="s">
        <v>53</v>
      </c>
      <c r="C23592">
        <v>3687</v>
      </c>
      <c r="D23592">
        <v>186874</v>
      </c>
      <c r="E23592" s="32">
        <v>3476</v>
      </c>
      <c r="F23592">
        <v>64</v>
      </c>
      <c r="G23592" s="32">
        <v>147</v>
      </c>
      <c r="H23592" s="32">
        <v>0</v>
      </c>
    </row>
    <row r="23593" spans="1:8" x14ac:dyDescent="0.55000000000000004">
      <c r="A23593" s="33">
        <v>44409</v>
      </c>
      <c r="B23593" s="1" t="s">
        <v>54</v>
      </c>
      <c r="C23593">
        <v>3221</v>
      </c>
      <c r="D23593">
        <v>45764</v>
      </c>
      <c r="E23593" s="32">
        <v>3098</v>
      </c>
      <c r="F23593">
        <v>27</v>
      </c>
      <c r="G23593" s="32">
        <v>103</v>
      </c>
      <c r="H23593" s="32">
        <v>0</v>
      </c>
    </row>
    <row r="23594" spans="1:8" x14ac:dyDescent="0.55000000000000004">
      <c r="A23594" s="33">
        <v>44409</v>
      </c>
      <c r="B23594" s="1" t="s">
        <v>55</v>
      </c>
      <c r="C23594">
        <v>3999</v>
      </c>
      <c r="D23594">
        <v>119936</v>
      </c>
      <c r="E23594" s="32">
        <v>3794</v>
      </c>
      <c r="F23594">
        <v>39</v>
      </c>
      <c r="G23594" s="32">
        <v>174</v>
      </c>
      <c r="H23594" s="32">
        <v>0</v>
      </c>
    </row>
    <row r="23595" spans="1:8" x14ac:dyDescent="0.55000000000000004">
      <c r="A23595" s="33">
        <v>44409</v>
      </c>
      <c r="B23595" s="1" t="s">
        <v>56</v>
      </c>
      <c r="C23595">
        <v>25128</v>
      </c>
      <c r="D23595">
        <v>284333</v>
      </c>
      <c r="E23595" s="32">
        <v>22141</v>
      </c>
      <c r="F23595">
        <v>236</v>
      </c>
      <c r="G23595" s="32">
        <v>2700</v>
      </c>
      <c r="H23595" s="32">
        <v>60</v>
      </c>
    </row>
    <row r="23596" spans="1:8" x14ac:dyDescent="0.55000000000000004">
      <c r="A23596" s="33">
        <v>44410</v>
      </c>
      <c r="B23596" s="1" t="s">
        <v>7</v>
      </c>
      <c r="C23596">
        <v>44908</v>
      </c>
      <c r="D23596">
        <v>861588</v>
      </c>
      <c r="E23596" s="32">
        <v>41447</v>
      </c>
      <c r="F23596">
        <v>1426</v>
      </c>
      <c r="G23596" s="32">
        <v>1912</v>
      </c>
      <c r="H23596" s="32">
        <v>5</v>
      </c>
    </row>
    <row r="23597" spans="1:8" x14ac:dyDescent="0.55000000000000004">
      <c r="A23597" s="33">
        <v>44410</v>
      </c>
      <c r="B23597" s="1" t="s">
        <v>11</v>
      </c>
      <c r="C23597">
        <v>2725</v>
      </c>
      <c r="D23597">
        <v>56702</v>
      </c>
      <c r="E23597" s="32">
        <v>2571</v>
      </c>
      <c r="F23597">
        <v>32</v>
      </c>
      <c r="G23597" s="32">
        <v>122</v>
      </c>
      <c r="H23597" s="32">
        <v>0</v>
      </c>
    </row>
    <row r="23598" spans="1:8" x14ac:dyDescent="0.55000000000000004">
      <c r="A23598" s="33">
        <v>44410</v>
      </c>
      <c r="B23598" s="1" t="s">
        <v>12</v>
      </c>
      <c r="C23598">
        <v>2025</v>
      </c>
      <c r="D23598">
        <v>94232</v>
      </c>
      <c r="E23598" s="32">
        <v>1840</v>
      </c>
      <c r="F23598">
        <v>47</v>
      </c>
      <c r="G23598" s="32">
        <v>138</v>
      </c>
      <c r="H23598" s="32">
        <v>0</v>
      </c>
    </row>
    <row r="23599" spans="1:8" x14ac:dyDescent="0.55000000000000004">
      <c r="A23599" s="33">
        <v>44410</v>
      </c>
      <c r="B23599" s="1" t="s">
        <v>13</v>
      </c>
      <c r="C23599">
        <v>9975</v>
      </c>
      <c r="D23599">
        <v>173017</v>
      </c>
      <c r="E23599" s="32">
        <v>9530</v>
      </c>
      <c r="F23599">
        <v>91</v>
      </c>
      <c r="G23599" s="32">
        <v>333</v>
      </c>
      <c r="H23599" s="32">
        <v>3</v>
      </c>
    </row>
    <row r="23600" spans="1:8" x14ac:dyDescent="0.55000000000000004">
      <c r="A23600" s="33">
        <v>44410</v>
      </c>
      <c r="B23600" s="1" t="s">
        <v>14</v>
      </c>
      <c r="C23600">
        <v>1024</v>
      </c>
      <c r="D23600">
        <v>17561</v>
      </c>
      <c r="E23600" s="32">
        <v>962</v>
      </c>
      <c r="F23600">
        <v>20</v>
      </c>
      <c r="G23600" s="32">
        <v>42</v>
      </c>
      <c r="H23600" s="32">
        <v>1</v>
      </c>
    </row>
    <row r="23601" spans="1:8" x14ac:dyDescent="0.55000000000000004">
      <c r="A23601" s="33">
        <v>44410</v>
      </c>
      <c r="B23601" s="1" t="s">
        <v>15</v>
      </c>
      <c r="C23601">
        <v>2168</v>
      </c>
      <c r="D23601">
        <v>72276</v>
      </c>
      <c r="E23601" s="32">
        <v>2041</v>
      </c>
      <c r="F23601">
        <v>47</v>
      </c>
      <c r="G23601" s="32">
        <v>80</v>
      </c>
      <c r="H23601" s="32">
        <v>0</v>
      </c>
    </row>
    <row r="23602" spans="1:8" x14ac:dyDescent="0.55000000000000004">
      <c r="A23602" s="33">
        <v>44410</v>
      </c>
      <c r="B23602" s="1" t="s">
        <v>16</v>
      </c>
      <c r="C23602">
        <v>5907</v>
      </c>
      <c r="D23602">
        <v>315100</v>
      </c>
      <c r="E23602" s="32">
        <v>5102</v>
      </c>
      <c r="F23602">
        <v>162</v>
      </c>
      <c r="G23602" s="32">
        <v>643</v>
      </c>
      <c r="H23602" s="32">
        <v>10</v>
      </c>
    </row>
    <row r="23603" spans="1:8" x14ac:dyDescent="0.55000000000000004">
      <c r="A23603" s="33">
        <v>44410</v>
      </c>
      <c r="B23603" s="1" t="s">
        <v>17</v>
      </c>
      <c r="C23603">
        <v>12834</v>
      </c>
      <c r="D23603">
        <v>35004</v>
      </c>
      <c r="E23603" s="32">
        <v>11342</v>
      </c>
      <c r="F23603">
        <v>169</v>
      </c>
      <c r="G23603" s="32">
        <v>1323</v>
      </c>
      <c r="H23603" s="32">
        <v>6</v>
      </c>
    </row>
    <row r="23604" spans="1:8" x14ac:dyDescent="0.55000000000000004">
      <c r="A23604" s="33">
        <v>44410</v>
      </c>
      <c r="B23604" s="1" t="s">
        <v>18</v>
      </c>
      <c r="C23604">
        <v>8462</v>
      </c>
      <c r="D23604">
        <v>351241</v>
      </c>
      <c r="E23604" s="32">
        <v>7488</v>
      </c>
      <c r="F23604">
        <v>87</v>
      </c>
      <c r="G23604" s="32">
        <v>887</v>
      </c>
      <c r="H23604" s="32">
        <v>13</v>
      </c>
    </row>
    <row r="23605" spans="1:8" x14ac:dyDescent="0.55000000000000004">
      <c r="A23605" s="33">
        <v>44410</v>
      </c>
      <c r="B23605" s="1" t="s">
        <v>19</v>
      </c>
      <c r="C23605">
        <v>8936</v>
      </c>
      <c r="D23605">
        <v>216646</v>
      </c>
      <c r="E23605" s="32">
        <v>8149</v>
      </c>
      <c r="F23605">
        <v>155</v>
      </c>
      <c r="G23605" s="32">
        <v>632</v>
      </c>
      <c r="H23605" s="32">
        <v>4</v>
      </c>
    </row>
    <row r="23606" spans="1:8" x14ac:dyDescent="0.55000000000000004">
      <c r="A23606" s="33">
        <v>44410</v>
      </c>
      <c r="B23606" s="1" t="s">
        <v>20</v>
      </c>
      <c r="C23606">
        <v>58604</v>
      </c>
      <c r="D23606">
        <v>1095346</v>
      </c>
      <c r="E23606" s="32">
        <v>49000</v>
      </c>
      <c r="F23606">
        <v>850</v>
      </c>
      <c r="G23606" s="32">
        <v>8754</v>
      </c>
      <c r="H23606" s="32">
        <v>56</v>
      </c>
    </row>
    <row r="23607" spans="1:8" x14ac:dyDescent="0.55000000000000004">
      <c r="A23607" s="33">
        <v>44410</v>
      </c>
      <c r="B23607" s="1" t="s">
        <v>21</v>
      </c>
      <c r="C23607">
        <v>50731</v>
      </c>
      <c r="D23607">
        <v>792511</v>
      </c>
      <c r="E23607" s="32">
        <v>44758</v>
      </c>
      <c r="F23607">
        <v>734</v>
      </c>
      <c r="G23607" s="32">
        <v>5239</v>
      </c>
      <c r="H23607" s="32">
        <v>36</v>
      </c>
    </row>
    <row r="23608" spans="1:8" x14ac:dyDescent="0.55000000000000004">
      <c r="A23608" s="33">
        <v>44410</v>
      </c>
      <c r="B23608" s="1" t="s">
        <v>22</v>
      </c>
      <c r="C23608">
        <v>223221</v>
      </c>
      <c r="D23608">
        <v>2832447</v>
      </c>
      <c r="E23608" s="32">
        <v>195497</v>
      </c>
      <c r="F23608">
        <v>2293</v>
      </c>
      <c r="G23608" s="32">
        <v>25431</v>
      </c>
      <c r="H23608" s="32">
        <v>114</v>
      </c>
    </row>
    <row r="23609" spans="1:8" x14ac:dyDescent="0.55000000000000004">
      <c r="A23609" s="33">
        <v>44410</v>
      </c>
      <c r="B23609" s="1" t="s">
        <v>23</v>
      </c>
      <c r="C23609">
        <v>86292</v>
      </c>
      <c r="D23609">
        <v>1173743</v>
      </c>
      <c r="E23609" s="32">
        <v>76397</v>
      </c>
      <c r="F23609">
        <v>989</v>
      </c>
      <c r="G23609" s="32">
        <v>8906</v>
      </c>
      <c r="H23609" s="32">
        <v>88</v>
      </c>
    </row>
    <row r="23610" spans="1:8" x14ac:dyDescent="0.55000000000000004">
      <c r="A23610" s="33">
        <v>44410</v>
      </c>
      <c r="B23610" s="1" t="s">
        <v>24</v>
      </c>
      <c r="C23610">
        <v>4096</v>
      </c>
      <c r="D23610">
        <v>196677</v>
      </c>
      <c r="E23610" s="32">
        <v>3621</v>
      </c>
      <c r="F23610">
        <v>54</v>
      </c>
      <c r="G23610" s="32">
        <v>421</v>
      </c>
      <c r="H23610" s="32">
        <v>2</v>
      </c>
    </row>
    <row r="23611" spans="1:8" x14ac:dyDescent="0.55000000000000004">
      <c r="A23611" s="33">
        <v>44410</v>
      </c>
      <c r="B23611" s="1" t="s">
        <v>25</v>
      </c>
      <c r="C23611">
        <v>2321</v>
      </c>
      <c r="D23611">
        <v>82493</v>
      </c>
      <c r="E23611" s="32">
        <v>2095</v>
      </c>
      <c r="F23611">
        <v>38</v>
      </c>
      <c r="G23611" s="32">
        <v>188</v>
      </c>
      <c r="H23611" s="32">
        <v>1</v>
      </c>
    </row>
    <row r="23612" spans="1:8" x14ac:dyDescent="0.55000000000000004">
      <c r="A23612" s="33">
        <v>44410</v>
      </c>
      <c r="B23612" s="1" t="s">
        <v>26</v>
      </c>
      <c r="C23612">
        <v>5242</v>
      </c>
      <c r="D23612">
        <v>137521</v>
      </c>
      <c r="E23612" s="32">
        <v>4289</v>
      </c>
      <c r="F23612">
        <v>118</v>
      </c>
      <c r="G23612" s="32">
        <v>828</v>
      </c>
      <c r="H23612" s="32">
        <v>5</v>
      </c>
    </row>
    <row r="23613" spans="1:8" x14ac:dyDescent="0.55000000000000004">
      <c r="A23613" s="33">
        <v>44410</v>
      </c>
      <c r="B23613" s="1" t="s">
        <v>27</v>
      </c>
      <c r="C23613">
        <v>1665</v>
      </c>
      <c r="D23613">
        <v>80121</v>
      </c>
      <c r="E23613" s="32">
        <v>1409</v>
      </c>
      <c r="F23613">
        <v>36</v>
      </c>
      <c r="G23613" s="32">
        <v>220</v>
      </c>
      <c r="H23613" s="32">
        <v>0</v>
      </c>
    </row>
    <row r="23614" spans="1:8" x14ac:dyDescent="0.55000000000000004">
      <c r="A23614" s="33">
        <v>44410</v>
      </c>
      <c r="B23614" s="1" t="s">
        <v>28</v>
      </c>
      <c r="C23614">
        <v>2457</v>
      </c>
      <c r="D23614">
        <v>72269</v>
      </c>
      <c r="E23614" s="32">
        <v>2218</v>
      </c>
      <c r="F23614">
        <v>21</v>
      </c>
      <c r="G23614" s="32">
        <v>219</v>
      </c>
      <c r="H23614" s="32">
        <v>0</v>
      </c>
    </row>
    <row r="23615" spans="1:8" x14ac:dyDescent="0.55000000000000004">
      <c r="A23615" s="33">
        <v>44410</v>
      </c>
      <c r="B23615" s="1" t="s">
        <v>29</v>
      </c>
      <c r="C23615">
        <v>5370</v>
      </c>
      <c r="D23615">
        <v>227324</v>
      </c>
      <c r="E23615" s="32">
        <v>5107</v>
      </c>
      <c r="F23615">
        <v>94</v>
      </c>
      <c r="G23615" s="32">
        <v>240</v>
      </c>
      <c r="H23615" s="32">
        <v>0</v>
      </c>
    </row>
    <row r="23616" spans="1:8" x14ac:dyDescent="0.55000000000000004">
      <c r="A23616" s="33">
        <v>44410</v>
      </c>
      <c r="B23616" s="1" t="s">
        <v>30</v>
      </c>
      <c r="C23616">
        <v>9825</v>
      </c>
      <c r="D23616">
        <v>295937</v>
      </c>
      <c r="E23616" s="32">
        <v>9441</v>
      </c>
      <c r="F23616">
        <v>188</v>
      </c>
      <c r="G23616" s="32">
        <v>196</v>
      </c>
      <c r="H23616" s="32">
        <v>2</v>
      </c>
    </row>
    <row r="23617" spans="1:8" x14ac:dyDescent="0.55000000000000004">
      <c r="A23617" s="33">
        <v>44410</v>
      </c>
      <c r="B23617" s="1" t="s">
        <v>31</v>
      </c>
      <c r="C23617">
        <v>11029</v>
      </c>
      <c r="D23617">
        <v>457647</v>
      </c>
      <c r="E23617" s="32">
        <v>9801</v>
      </c>
      <c r="F23617">
        <v>157</v>
      </c>
      <c r="G23617" s="32">
        <v>1071</v>
      </c>
      <c r="H23617" s="32">
        <v>3</v>
      </c>
    </row>
    <row r="23618" spans="1:8" x14ac:dyDescent="0.55000000000000004">
      <c r="A23618" s="33">
        <v>44410</v>
      </c>
      <c r="B23618" s="1" t="s">
        <v>32</v>
      </c>
      <c r="C23618">
        <v>54237</v>
      </c>
      <c r="D23618">
        <v>922462</v>
      </c>
      <c r="E23618" s="32">
        <v>51337</v>
      </c>
      <c r="F23618">
        <v>1008</v>
      </c>
      <c r="G23618" s="32">
        <v>1892</v>
      </c>
      <c r="H23618" s="32">
        <v>10</v>
      </c>
    </row>
    <row r="23619" spans="1:8" x14ac:dyDescent="0.55000000000000004">
      <c r="A23619" s="33">
        <v>44410</v>
      </c>
      <c r="B23619" s="1" t="s">
        <v>33</v>
      </c>
      <c r="C23619">
        <v>5832</v>
      </c>
      <c r="D23619">
        <v>159799</v>
      </c>
      <c r="E23619" s="32">
        <v>5569</v>
      </c>
      <c r="F23619">
        <v>114</v>
      </c>
      <c r="G23619" s="32">
        <v>297</v>
      </c>
      <c r="H23619" s="32">
        <v>4</v>
      </c>
    </row>
    <row r="23620" spans="1:8" x14ac:dyDescent="0.55000000000000004">
      <c r="A23620" s="33">
        <v>44410</v>
      </c>
      <c r="B23620" s="1" t="s">
        <v>34</v>
      </c>
      <c r="C23620">
        <v>6122</v>
      </c>
      <c r="D23620">
        <v>171028</v>
      </c>
      <c r="E23620" s="32">
        <v>5659</v>
      </c>
      <c r="F23620">
        <v>93</v>
      </c>
      <c r="G23620" s="32">
        <v>370</v>
      </c>
      <c r="H23620" s="32">
        <v>3</v>
      </c>
    </row>
    <row r="23621" spans="1:8" x14ac:dyDescent="0.55000000000000004">
      <c r="A23621" s="33">
        <v>44410</v>
      </c>
      <c r="B23621" s="1" t="s">
        <v>35</v>
      </c>
      <c r="C23621">
        <v>18617</v>
      </c>
      <c r="D23621">
        <v>313314</v>
      </c>
      <c r="E23621" s="32">
        <v>17099</v>
      </c>
      <c r="F23621">
        <v>249</v>
      </c>
      <c r="G23621" s="32">
        <v>1149</v>
      </c>
      <c r="H23621" s="32">
        <v>21</v>
      </c>
    </row>
    <row r="23622" spans="1:8" x14ac:dyDescent="0.55000000000000004">
      <c r="A23622" s="33">
        <v>44410</v>
      </c>
      <c r="B23622" s="1" t="s">
        <v>36</v>
      </c>
      <c r="C23622">
        <v>115473</v>
      </c>
      <c r="D23622">
        <v>2492853</v>
      </c>
      <c r="E23622" s="32">
        <v>104755</v>
      </c>
      <c r="F23622">
        <v>2722</v>
      </c>
      <c r="G23622" s="32">
        <v>7028</v>
      </c>
      <c r="H23622" s="32">
        <v>219</v>
      </c>
    </row>
    <row r="23623" spans="1:8" x14ac:dyDescent="0.55000000000000004">
      <c r="A23623" s="33">
        <v>44410</v>
      </c>
      <c r="B23623" s="1" t="s">
        <v>37</v>
      </c>
      <c r="C23623">
        <v>44304</v>
      </c>
      <c r="D23623">
        <v>560310</v>
      </c>
      <c r="E23623" s="32">
        <v>41176</v>
      </c>
      <c r="F23623">
        <v>1316</v>
      </c>
      <c r="G23623" s="32">
        <v>1812</v>
      </c>
      <c r="H23623" s="32">
        <v>23</v>
      </c>
    </row>
    <row r="23624" spans="1:8" x14ac:dyDescent="0.55000000000000004">
      <c r="A23624" s="33">
        <v>44410</v>
      </c>
      <c r="B23624" s="1" t="s">
        <v>38</v>
      </c>
      <c r="C23624">
        <v>9168</v>
      </c>
      <c r="D23624">
        <v>187872</v>
      </c>
      <c r="E23624" s="32">
        <v>8582</v>
      </c>
      <c r="F23624">
        <v>133</v>
      </c>
      <c r="G23624" s="32">
        <v>453</v>
      </c>
      <c r="H23624" s="32">
        <v>9</v>
      </c>
    </row>
    <row r="23625" spans="1:8" x14ac:dyDescent="0.55000000000000004">
      <c r="A23625" s="33">
        <v>44410</v>
      </c>
      <c r="B23625" s="1" t="s">
        <v>39</v>
      </c>
      <c r="C23625">
        <v>3044</v>
      </c>
      <c r="D23625">
        <v>45437</v>
      </c>
      <c r="E23625" s="32">
        <v>2688</v>
      </c>
      <c r="F23625">
        <v>49</v>
      </c>
      <c r="G23625" s="32">
        <v>236</v>
      </c>
      <c r="H23625" s="32">
        <v>13</v>
      </c>
    </row>
    <row r="23626" spans="1:8" x14ac:dyDescent="0.55000000000000004">
      <c r="A23626" s="33">
        <v>44410</v>
      </c>
      <c r="B23626" s="1" t="s">
        <v>40</v>
      </c>
      <c r="C23626">
        <v>813</v>
      </c>
      <c r="D23626">
        <v>99292</v>
      </c>
      <c r="E23626" s="32">
        <v>578</v>
      </c>
      <c r="F23626">
        <v>2</v>
      </c>
      <c r="G23626" s="32">
        <v>182</v>
      </c>
      <c r="H23626" s="32">
        <v>1</v>
      </c>
    </row>
    <row r="23627" spans="1:8" x14ac:dyDescent="0.55000000000000004">
      <c r="A23627" s="33">
        <v>44410</v>
      </c>
      <c r="B23627" s="1" t="s">
        <v>41</v>
      </c>
      <c r="C23627">
        <v>749</v>
      </c>
      <c r="D23627">
        <v>36029</v>
      </c>
      <c r="E23627" s="32">
        <v>655</v>
      </c>
      <c r="F23627">
        <v>2</v>
      </c>
      <c r="G23627" s="32">
        <v>92</v>
      </c>
      <c r="H23627" s="32">
        <v>1</v>
      </c>
    </row>
    <row r="23628" spans="1:8" x14ac:dyDescent="0.55000000000000004">
      <c r="A23628" s="33">
        <v>44410</v>
      </c>
      <c r="B23628" s="1" t="s">
        <v>42</v>
      </c>
      <c r="C23628">
        <v>8329</v>
      </c>
      <c r="D23628">
        <v>183050</v>
      </c>
      <c r="E23628" s="32">
        <v>7612</v>
      </c>
      <c r="F23628">
        <v>127</v>
      </c>
      <c r="G23628" s="32">
        <v>245</v>
      </c>
      <c r="H23628" s="32">
        <v>3</v>
      </c>
    </row>
    <row r="23629" spans="1:8" x14ac:dyDescent="0.55000000000000004">
      <c r="A23629" s="33">
        <v>44410</v>
      </c>
      <c r="B23629" s="1" t="s">
        <v>43</v>
      </c>
      <c r="C23629">
        <v>12206</v>
      </c>
      <c r="D23629">
        <v>594390</v>
      </c>
      <c r="E23629" s="32">
        <v>11619</v>
      </c>
      <c r="F23629">
        <v>179</v>
      </c>
      <c r="G23629" s="32">
        <v>327</v>
      </c>
      <c r="H23629" s="32">
        <v>6</v>
      </c>
    </row>
    <row r="23630" spans="1:8" x14ac:dyDescent="0.55000000000000004">
      <c r="A23630" s="33">
        <v>44410</v>
      </c>
      <c r="B23630" s="1" t="s">
        <v>44</v>
      </c>
      <c r="C23630">
        <v>3309</v>
      </c>
      <c r="D23630">
        <v>130605</v>
      </c>
      <c r="E23630" s="32">
        <v>3116</v>
      </c>
      <c r="F23630">
        <v>80</v>
      </c>
      <c r="G23630" s="32">
        <v>113</v>
      </c>
      <c r="H23630" s="32">
        <v>0</v>
      </c>
    </row>
    <row r="23631" spans="1:8" x14ac:dyDescent="0.55000000000000004">
      <c r="A23631" s="33">
        <v>44410</v>
      </c>
      <c r="B23631" s="1" t="s">
        <v>45</v>
      </c>
      <c r="C23631">
        <v>1804</v>
      </c>
      <c r="D23631">
        <v>72851</v>
      </c>
      <c r="E23631" s="32">
        <v>1661</v>
      </c>
      <c r="F23631">
        <v>63</v>
      </c>
      <c r="G23631" s="32">
        <v>80</v>
      </c>
      <c r="H23631" s="32">
        <v>1</v>
      </c>
    </row>
    <row r="23632" spans="1:8" x14ac:dyDescent="0.55000000000000004">
      <c r="A23632" s="33">
        <v>44410</v>
      </c>
      <c r="B23632" s="1" t="s">
        <v>46</v>
      </c>
      <c r="C23632">
        <v>2335</v>
      </c>
      <c r="D23632">
        <v>94552</v>
      </c>
      <c r="E23632" s="32">
        <v>2123</v>
      </c>
      <c r="F23632">
        <v>32</v>
      </c>
      <c r="G23632" s="32">
        <v>184</v>
      </c>
      <c r="H23632" s="32">
        <v>0</v>
      </c>
    </row>
    <row r="23633" spans="1:8" x14ac:dyDescent="0.55000000000000004">
      <c r="A23633" s="33">
        <v>44410</v>
      </c>
      <c r="B23633" s="1" t="s">
        <v>47</v>
      </c>
      <c r="C23633">
        <v>2941</v>
      </c>
      <c r="D23633">
        <v>105846</v>
      </c>
      <c r="E23633" s="32">
        <v>2737</v>
      </c>
      <c r="F23633">
        <v>77</v>
      </c>
      <c r="G23633" s="32">
        <v>127</v>
      </c>
      <c r="H23633" s="32">
        <v>3</v>
      </c>
    </row>
    <row r="23634" spans="1:8" x14ac:dyDescent="0.55000000000000004">
      <c r="A23634" s="33">
        <v>44410</v>
      </c>
      <c r="B23634" s="1" t="s">
        <v>48</v>
      </c>
      <c r="C23634">
        <v>2108</v>
      </c>
      <c r="D23634">
        <v>64615</v>
      </c>
      <c r="E23634" s="32">
        <v>1964</v>
      </c>
      <c r="F23634">
        <v>29</v>
      </c>
      <c r="G23634" s="32">
        <v>115</v>
      </c>
      <c r="H23634" s="32">
        <v>6</v>
      </c>
    </row>
    <row r="23635" spans="1:8" x14ac:dyDescent="0.55000000000000004">
      <c r="A23635" s="33">
        <v>44410</v>
      </c>
      <c r="B23635" s="1" t="s">
        <v>49</v>
      </c>
      <c r="C23635">
        <v>40162</v>
      </c>
      <c r="D23635">
        <v>925442</v>
      </c>
      <c r="E23635" s="32">
        <v>36296</v>
      </c>
      <c r="F23635">
        <v>534</v>
      </c>
      <c r="G23635" s="32">
        <v>2975</v>
      </c>
      <c r="H23635" s="32">
        <v>14</v>
      </c>
    </row>
    <row r="23636" spans="1:8" x14ac:dyDescent="0.55000000000000004">
      <c r="A23636" s="33">
        <v>44410</v>
      </c>
      <c r="B23636" s="1" t="s">
        <v>50</v>
      </c>
      <c r="C23636">
        <v>2782</v>
      </c>
      <c r="D23636">
        <v>64684</v>
      </c>
      <c r="E23636" s="32">
        <v>2646</v>
      </c>
      <c r="F23636">
        <v>24</v>
      </c>
      <c r="G23636" s="32">
        <v>125</v>
      </c>
      <c r="H23636" s="32">
        <v>0</v>
      </c>
    </row>
    <row r="23637" spans="1:8" x14ac:dyDescent="0.55000000000000004">
      <c r="A23637" s="33">
        <v>44410</v>
      </c>
      <c r="B23637" s="1" t="s">
        <v>51</v>
      </c>
      <c r="C23637">
        <v>3507</v>
      </c>
      <c r="D23637">
        <v>137651</v>
      </c>
      <c r="E23637" s="32">
        <v>3247</v>
      </c>
      <c r="F23637">
        <v>69</v>
      </c>
      <c r="G23637" s="32">
        <v>192</v>
      </c>
      <c r="H23637" s="32">
        <v>0</v>
      </c>
    </row>
    <row r="23638" spans="1:8" x14ac:dyDescent="0.55000000000000004">
      <c r="A23638" s="33">
        <v>44410</v>
      </c>
      <c r="B23638" s="1" t="s">
        <v>52</v>
      </c>
      <c r="C23638">
        <v>7096</v>
      </c>
      <c r="D23638">
        <v>86160</v>
      </c>
      <c r="E23638" s="32">
        <v>6477</v>
      </c>
      <c r="F23638">
        <v>121</v>
      </c>
      <c r="G23638" s="32">
        <v>498</v>
      </c>
      <c r="H23638" s="32">
        <v>0</v>
      </c>
    </row>
    <row r="23639" spans="1:8" x14ac:dyDescent="0.55000000000000004">
      <c r="A23639" s="33">
        <v>44410</v>
      </c>
      <c r="B23639" s="1" t="s">
        <v>53</v>
      </c>
      <c r="C23639">
        <v>3704</v>
      </c>
      <c r="D23639">
        <v>187025</v>
      </c>
      <c r="E23639" s="32">
        <v>3480</v>
      </c>
      <c r="F23639">
        <v>64</v>
      </c>
      <c r="G23639" s="32">
        <v>160</v>
      </c>
      <c r="H23639" s="32">
        <v>0</v>
      </c>
    </row>
    <row r="23640" spans="1:8" x14ac:dyDescent="0.55000000000000004">
      <c r="A23640" s="33">
        <v>44410</v>
      </c>
      <c r="B23640" s="1" t="s">
        <v>54</v>
      </c>
      <c r="C23640">
        <v>3267</v>
      </c>
      <c r="D23640">
        <v>46053</v>
      </c>
      <c r="E23640" s="32">
        <v>3113</v>
      </c>
      <c r="F23640">
        <v>27</v>
      </c>
      <c r="G23640" s="32">
        <v>116</v>
      </c>
      <c r="H23640" s="32">
        <v>0</v>
      </c>
    </row>
    <row r="23641" spans="1:8" x14ac:dyDescent="0.55000000000000004">
      <c r="A23641" s="33">
        <v>44410</v>
      </c>
      <c r="B23641" s="1" t="s">
        <v>55</v>
      </c>
      <c r="C23641">
        <v>4019</v>
      </c>
      <c r="D23641">
        <v>120162</v>
      </c>
      <c r="E23641" s="32">
        <v>3808</v>
      </c>
      <c r="F23641">
        <v>39</v>
      </c>
      <c r="G23641" s="32">
        <v>191</v>
      </c>
      <c r="H23641" s="32">
        <v>0</v>
      </c>
    </row>
    <row r="23642" spans="1:8" x14ac:dyDescent="0.55000000000000004">
      <c r="A23642" s="33">
        <v>44410</v>
      </c>
      <c r="B23642" s="1" t="s">
        <v>56</v>
      </c>
      <c r="C23642">
        <v>25337</v>
      </c>
      <c r="D23642">
        <v>285810</v>
      </c>
      <c r="E23642" s="32">
        <v>22278</v>
      </c>
      <c r="F23642">
        <v>236</v>
      </c>
      <c r="G23642" s="32">
        <v>2789</v>
      </c>
      <c r="H23642" s="32">
        <v>68</v>
      </c>
    </row>
    <row r="23643" spans="1:8" x14ac:dyDescent="0.55000000000000004">
      <c r="A23643" s="33">
        <v>44411</v>
      </c>
      <c r="B23643" s="1" t="s">
        <v>7</v>
      </c>
      <c r="C23643">
        <v>45119</v>
      </c>
      <c r="D23643">
        <v>864416</v>
      </c>
      <c r="E23643" s="32">
        <v>41607</v>
      </c>
      <c r="F23643">
        <v>1426</v>
      </c>
      <c r="G23643" s="32">
        <v>2035</v>
      </c>
      <c r="H23643" s="32">
        <v>6</v>
      </c>
    </row>
    <row r="23644" spans="1:8" x14ac:dyDescent="0.55000000000000004">
      <c r="A23644" s="33">
        <v>44411</v>
      </c>
      <c r="B23644" s="1" t="s">
        <v>11</v>
      </c>
      <c r="C23644">
        <v>2751</v>
      </c>
      <c r="D23644">
        <v>57252</v>
      </c>
      <c r="E23644" s="32">
        <v>2575</v>
      </c>
      <c r="F23644">
        <v>32</v>
      </c>
      <c r="G23644" s="32">
        <v>144</v>
      </c>
      <c r="H23644" s="32">
        <v>0</v>
      </c>
    </row>
    <row r="23645" spans="1:8" x14ac:dyDescent="0.55000000000000004">
      <c r="A23645" s="33">
        <v>44411</v>
      </c>
      <c r="B23645" s="1" t="s">
        <v>12</v>
      </c>
      <c r="C23645">
        <v>2046</v>
      </c>
      <c r="D23645">
        <v>94502</v>
      </c>
      <c r="E23645" s="32">
        <v>1862</v>
      </c>
      <c r="F23645">
        <v>47</v>
      </c>
      <c r="G23645" s="32">
        <v>137</v>
      </c>
      <c r="H23645" s="32">
        <v>0</v>
      </c>
    </row>
    <row r="23646" spans="1:8" x14ac:dyDescent="0.55000000000000004">
      <c r="A23646" s="33">
        <v>44411</v>
      </c>
      <c r="B23646" s="1" t="s">
        <v>13</v>
      </c>
      <c r="C23646">
        <v>10049</v>
      </c>
      <c r="D23646">
        <v>173988</v>
      </c>
      <c r="E23646" s="32">
        <v>9557</v>
      </c>
      <c r="F23646">
        <v>91</v>
      </c>
      <c r="G23646" s="32">
        <v>355</v>
      </c>
      <c r="H23646" s="32">
        <v>3</v>
      </c>
    </row>
    <row r="23647" spans="1:8" x14ac:dyDescent="0.55000000000000004">
      <c r="A23647" s="33">
        <v>44411</v>
      </c>
      <c r="B23647" s="1" t="s">
        <v>14</v>
      </c>
      <c r="C23647">
        <v>1030</v>
      </c>
      <c r="D23647">
        <v>17598</v>
      </c>
      <c r="E23647" s="32">
        <v>965</v>
      </c>
      <c r="F23647">
        <v>20</v>
      </c>
      <c r="G23647" s="32">
        <v>45</v>
      </c>
      <c r="H23647" s="32">
        <v>1</v>
      </c>
    </row>
    <row r="23648" spans="1:8" x14ac:dyDescent="0.55000000000000004">
      <c r="A23648" s="33">
        <v>44411</v>
      </c>
      <c r="B23648" s="1" t="s">
        <v>15</v>
      </c>
      <c r="C23648">
        <v>2200</v>
      </c>
      <c r="D23648">
        <v>72350</v>
      </c>
      <c r="E23648" s="32">
        <v>2043</v>
      </c>
      <c r="F23648">
        <v>47</v>
      </c>
      <c r="G23648" s="32">
        <v>110</v>
      </c>
      <c r="H23648" s="32">
        <v>0</v>
      </c>
    </row>
    <row r="23649" spans="1:8" x14ac:dyDescent="0.55000000000000004">
      <c r="A23649" s="33">
        <v>44411</v>
      </c>
      <c r="B23649" s="1" t="s">
        <v>16</v>
      </c>
      <c r="C23649">
        <v>6021</v>
      </c>
      <c r="D23649">
        <v>316375</v>
      </c>
      <c r="E23649" s="32">
        <v>5133</v>
      </c>
      <c r="F23649">
        <v>162</v>
      </c>
      <c r="G23649" s="32">
        <v>726</v>
      </c>
      <c r="H23649" s="32">
        <v>12</v>
      </c>
    </row>
    <row r="23650" spans="1:8" x14ac:dyDescent="0.55000000000000004">
      <c r="A23650" s="33">
        <v>44411</v>
      </c>
      <c r="B23650" s="1" t="s">
        <v>17</v>
      </c>
      <c r="C23650">
        <v>13031</v>
      </c>
      <c r="D23650">
        <v>35004</v>
      </c>
      <c r="E23650" s="32">
        <v>11427</v>
      </c>
      <c r="F23650">
        <v>169</v>
      </c>
      <c r="G23650" s="32">
        <v>1435</v>
      </c>
      <c r="H23650" s="32">
        <v>8</v>
      </c>
    </row>
    <row r="23651" spans="1:8" x14ac:dyDescent="0.55000000000000004">
      <c r="A23651" s="33">
        <v>44411</v>
      </c>
      <c r="B23651" s="1" t="s">
        <v>18</v>
      </c>
      <c r="C23651">
        <v>8601</v>
      </c>
      <c r="D23651">
        <v>351831</v>
      </c>
      <c r="E23651" s="32">
        <v>7552</v>
      </c>
      <c r="F23651">
        <v>87</v>
      </c>
      <c r="G23651" s="32">
        <v>962</v>
      </c>
      <c r="H23651" s="32">
        <v>15</v>
      </c>
    </row>
    <row r="23652" spans="1:8" x14ac:dyDescent="0.55000000000000004">
      <c r="A23652" s="33">
        <v>44411</v>
      </c>
      <c r="B23652" s="1" t="s">
        <v>19</v>
      </c>
      <c r="C23652">
        <v>9084</v>
      </c>
      <c r="D23652">
        <v>217857</v>
      </c>
      <c r="E23652" s="32">
        <v>8190</v>
      </c>
      <c r="F23652">
        <v>155</v>
      </c>
      <c r="G23652" s="32">
        <v>739</v>
      </c>
      <c r="H23652" s="32">
        <v>5</v>
      </c>
    </row>
    <row r="23653" spans="1:8" x14ac:dyDescent="0.55000000000000004">
      <c r="A23653" s="33">
        <v>44411</v>
      </c>
      <c r="B23653" s="1" t="s">
        <v>20</v>
      </c>
      <c r="C23653">
        <v>59656</v>
      </c>
      <c r="D23653">
        <v>1103850</v>
      </c>
      <c r="E23653" s="32">
        <v>49140</v>
      </c>
      <c r="F23653">
        <v>851</v>
      </c>
      <c r="G23653" s="32">
        <v>9665</v>
      </c>
      <c r="H23653" s="32">
        <v>56</v>
      </c>
    </row>
    <row r="23654" spans="1:8" x14ac:dyDescent="0.55000000000000004">
      <c r="A23654" s="33">
        <v>44411</v>
      </c>
      <c r="B23654" s="1" t="s">
        <v>21</v>
      </c>
      <c r="C23654">
        <v>51512</v>
      </c>
      <c r="D23654">
        <v>796572</v>
      </c>
      <c r="E23654" s="32">
        <v>45211</v>
      </c>
      <c r="F23654">
        <v>734</v>
      </c>
      <c r="G23654" s="32">
        <v>5567</v>
      </c>
      <c r="H23654" s="32">
        <v>41</v>
      </c>
    </row>
    <row r="23655" spans="1:8" x14ac:dyDescent="0.55000000000000004">
      <c r="A23655" s="33">
        <v>44411</v>
      </c>
      <c r="B23655" s="1" t="s">
        <v>22</v>
      </c>
      <c r="C23655">
        <v>226930</v>
      </c>
      <c r="D23655">
        <v>2849981</v>
      </c>
      <c r="E23655" s="32">
        <v>197045</v>
      </c>
      <c r="F23655">
        <v>2300</v>
      </c>
      <c r="G23655" s="32">
        <v>27585</v>
      </c>
      <c r="H23655" s="32">
        <v>112</v>
      </c>
    </row>
    <row r="23656" spans="1:8" x14ac:dyDescent="0.55000000000000004">
      <c r="A23656" s="33">
        <v>44411</v>
      </c>
      <c r="B23656" s="1" t="s">
        <v>23</v>
      </c>
      <c r="C23656">
        <v>87590</v>
      </c>
      <c r="D23656">
        <v>1181407</v>
      </c>
      <c r="E23656" s="32">
        <v>77129</v>
      </c>
      <c r="F23656">
        <v>994</v>
      </c>
      <c r="G23656" s="32">
        <v>9467</v>
      </c>
      <c r="H23656" s="32">
        <v>101</v>
      </c>
    </row>
    <row r="23657" spans="1:8" x14ac:dyDescent="0.55000000000000004">
      <c r="A23657" s="33">
        <v>44411</v>
      </c>
      <c r="B23657" s="1" t="s">
        <v>24</v>
      </c>
      <c r="C23657">
        <v>4157</v>
      </c>
      <c r="D23657">
        <v>199089</v>
      </c>
      <c r="E23657" s="32">
        <v>3680</v>
      </c>
      <c r="F23657">
        <v>54</v>
      </c>
      <c r="G23657" s="32">
        <v>423</v>
      </c>
      <c r="H23657" s="32">
        <v>3</v>
      </c>
    </row>
    <row r="23658" spans="1:8" x14ac:dyDescent="0.55000000000000004">
      <c r="A23658" s="33">
        <v>44411</v>
      </c>
      <c r="B23658" s="1" t="s">
        <v>25</v>
      </c>
      <c r="C23658">
        <v>2340</v>
      </c>
      <c r="D23658">
        <v>83243</v>
      </c>
      <c r="E23658" s="32">
        <v>2104</v>
      </c>
      <c r="F23658">
        <v>38</v>
      </c>
      <c r="G23658" s="32">
        <v>198</v>
      </c>
      <c r="H23658" s="32">
        <v>3</v>
      </c>
    </row>
    <row r="23659" spans="1:8" x14ac:dyDescent="0.55000000000000004">
      <c r="A23659" s="33">
        <v>44411</v>
      </c>
      <c r="B23659" s="1" t="s">
        <v>26</v>
      </c>
      <c r="C23659">
        <v>5326</v>
      </c>
      <c r="D23659">
        <v>137938</v>
      </c>
      <c r="E23659" s="32">
        <v>4338</v>
      </c>
      <c r="F23659">
        <v>118</v>
      </c>
      <c r="G23659" s="32">
        <v>867</v>
      </c>
      <c r="H23659" s="32">
        <v>6</v>
      </c>
    </row>
    <row r="23660" spans="1:8" x14ac:dyDescent="0.55000000000000004">
      <c r="A23660" s="33">
        <v>44411</v>
      </c>
      <c r="B23660" s="1" t="s">
        <v>27</v>
      </c>
      <c r="C23660">
        <v>1708</v>
      </c>
      <c r="D23660">
        <v>81718</v>
      </c>
      <c r="E23660" s="32">
        <v>1423</v>
      </c>
      <c r="F23660">
        <v>36</v>
      </c>
      <c r="G23660" s="32">
        <v>249</v>
      </c>
      <c r="H23660" s="32">
        <v>0</v>
      </c>
    </row>
    <row r="23661" spans="1:8" x14ac:dyDescent="0.55000000000000004">
      <c r="A23661" s="33">
        <v>44411</v>
      </c>
      <c r="B23661" s="1" t="s">
        <v>28</v>
      </c>
      <c r="C23661">
        <v>2503</v>
      </c>
      <c r="D23661">
        <v>72269</v>
      </c>
      <c r="E23661" s="32">
        <v>2232</v>
      </c>
      <c r="F23661">
        <v>21</v>
      </c>
      <c r="G23661" s="32">
        <v>251</v>
      </c>
      <c r="H23661" s="32">
        <v>0</v>
      </c>
    </row>
    <row r="23662" spans="1:8" x14ac:dyDescent="0.55000000000000004">
      <c r="A23662" s="33">
        <v>44411</v>
      </c>
      <c r="B23662" s="1" t="s">
        <v>29</v>
      </c>
      <c r="C23662">
        <v>5414</v>
      </c>
      <c r="D23662">
        <v>229641</v>
      </c>
      <c r="E23662" s="32">
        <v>5121</v>
      </c>
      <c r="F23662">
        <v>94</v>
      </c>
      <c r="G23662" s="32">
        <v>271</v>
      </c>
      <c r="H23662" s="32">
        <v>0</v>
      </c>
    </row>
    <row r="23663" spans="1:8" x14ac:dyDescent="0.55000000000000004">
      <c r="A23663" s="33">
        <v>44411</v>
      </c>
      <c r="B23663" s="1" t="s">
        <v>30</v>
      </c>
      <c r="C23663">
        <v>9879</v>
      </c>
      <c r="D23663">
        <v>297839</v>
      </c>
      <c r="E23663" s="32">
        <v>9454</v>
      </c>
      <c r="F23663">
        <v>188</v>
      </c>
      <c r="G23663" s="32">
        <v>237</v>
      </c>
      <c r="H23663" s="32">
        <v>1</v>
      </c>
    </row>
    <row r="23664" spans="1:8" x14ac:dyDescent="0.55000000000000004">
      <c r="A23664" s="33">
        <v>44411</v>
      </c>
      <c r="B23664" s="1" t="s">
        <v>31</v>
      </c>
      <c r="C23664">
        <v>11166</v>
      </c>
      <c r="D23664">
        <v>457647</v>
      </c>
      <c r="E23664" s="32">
        <v>9810</v>
      </c>
      <c r="F23664">
        <v>157</v>
      </c>
      <c r="G23664" s="32">
        <v>1199</v>
      </c>
      <c r="H23664" s="32">
        <v>3</v>
      </c>
    </row>
    <row r="23665" spans="1:8" x14ac:dyDescent="0.55000000000000004">
      <c r="A23665" s="33">
        <v>44411</v>
      </c>
      <c r="B23665" s="1" t="s">
        <v>32</v>
      </c>
      <c r="C23665">
        <v>54383</v>
      </c>
      <c r="D23665">
        <v>926501</v>
      </c>
      <c r="E23665" s="32">
        <v>51437</v>
      </c>
      <c r="F23665">
        <v>1008</v>
      </c>
      <c r="G23665" s="32">
        <v>1938</v>
      </c>
      <c r="H23665" s="32">
        <v>12</v>
      </c>
    </row>
    <row r="23666" spans="1:8" x14ac:dyDescent="0.55000000000000004">
      <c r="A23666" s="33">
        <v>44411</v>
      </c>
      <c r="B23666" s="1" t="s">
        <v>33</v>
      </c>
      <c r="C23666">
        <v>5899</v>
      </c>
      <c r="D23666">
        <v>159799</v>
      </c>
      <c r="E23666" s="32">
        <v>5577</v>
      </c>
      <c r="F23666">
        <v>114</v>
      </c>
      <c r="G23666" s="32">
        <v>357</v>
      </c>
      <c r="H23666" s="32">
        <v>5</v>
      </c>
    </row>
    <row r="23667" spans="1:8" x14ac:dyDescent="0.55000000000000004">
      <c r="A23667" s="33">
        <v>44411</v>
      </c>
      <c r="B23667" s="1" t="s">
        <v>34</v>
      </c>
      <c r="C23667">
        <v>6201</v>
      </c>
      <c r="D23667">
        <v>172099</v>
      </c>
      <c r="E23667" s="32">
        <v>5679</v>
      </c>
      <c r="F23667">
        <v>93</v>
      </c>
      <c r="G23667" s="32">
        <v>429</v>
      </c>
      <c r="H23667" s="32">
        <v>3</v>
      </c>
    </row>
    <row r="23668" spans="1:8" x14ac:dyDescent="0.55000000000000004">
      <c r="A23668" s="33">
        <v>44411</v>
      </c>
      <c r="B23668" s="1" t="s">
        <v>35</v>
      </c>
      <c r="C23668">
        <v>18807</v>
      </c>
      <c r="D23668">
        <v>314095</v>
      </c>
      <c r="E23668" s="32">
        <v>17185</v>
      </c>
      <c r="F23668">
        <v>249</v>
      </c>
      <c r="G23668" s="32">
        <v>1183</v>
      </c>
      <c r="H23668" s="32">
        <v>28</v>
      </c>
    </row>
    <row r="23669" spans="1:8" x14ac:dyDescent="0.55000000000000004">
      <c r="A23669" s="33">
        <v>44411</v>
      </c>
      <c r="B23669" s="1" t="s">
        <v>36</v>
      </c>
      <c r="C23669">
        <v>116552</v>
      </c>
      <c r="D23669">
        <v>2499322</v>
      </c>
      <c r="E23669" s="32">
        <v>105251</v>
      </c>
      <c r="F23669">
        <v>2722</v>
      </c>
      <c r="G23669" s="32">
        <v>7591</v>
      </c>
      <c r="H23669" s="32">
        <v>221</v>
      </c>
    </row>
    <row r="23670" spans="1:8" x14ac:dyDescent="0.55000000000000004">
      <c r="A23670" s="33">
        <v>44411</v>
      </c>
      <c r="B23670" s="1" t="s">
        <v>37</v>
      </c>
      <c r="C23670">
        <v>44469</v>
      </c>
      <c r="D23670">
        <v>562359</v>
      </c>
      <c r="E23670" s="32">
        <v>41190</v>
      </c>
      <c r="F23670">
        <v>1316</v>
      </c>
      <c r="G23670" s="32">
        <v>1963</v>
      </c>
      <c r="H23670" s="32">
        <v>15</v>
      </c>
    </row>
    <row r="23671" spans="1:8" x14ac:dyDescent="0.55000000000000004">
      <c r="A23671" s="33">
        <v>44411</v>
      </c>
      <c r="B23671" s="1" t="s">
        <v>38</v>
      </c>
      <c r="C23671">
        <v>9247</v>
      </c>
      <c r="D23671">
        <v>189031</v>
      </c>
      <c r="E23671" s="32">
        <v>8604</v>
      </c>
      <c r="F23671">
        <v>133</v>
      </c>
      <c r="G23671" s="32">
        <v>510</v>
      </c>
      <c r="H23671" s="32">
        <v>10</v>
      </c>
    </row>
    <row r="23672" spans="1:8" x14ac:dyDescent="0.55000000000000004">
      <c r="A23672" s="33">
        <v>44411</v>
      </c>
      <c r="B23672" s="1" t="s">
        <v>39</v>
      </c>
      <c r="C23672">
        <v>3077</v>
      </c>
      <c r="D23672">
        <v>45704</v>
      </c>
      <c r="E23672" s="32">
        <v>2707</v>
      </c>
      <c r="F23672">
        <v>49</v>
      </c>
      <c r="G23672" s="32">
        <v>249</v>
      </c>
      <c r="H23672" s="32">
        <v>13</v>
      </c>
    </row>
    <row r="23673" spans="1:8" x14ac:dyDescent="0.55000000000000004">
      <c r="A23673" s="33">
        <v>44411</v>
      </c>
      <c r="B23673" s="1" t="s">
        <v>40</v>
      </c>
      <c r="C23673">
        <v>838</v>
      </c>
      <c r="D23673">
        <v>100373</v>
      </c>
      <c r="E23673" s="32">
        <v>581</v>
      </c>
      <c r="F23673">
        <v>2</v>
      </c>
      <c r="G23673" s="32">
        <v>182</v>
      </c>
      <c r="H23673" s="32">
        <v>1</v>
      </c>
    </row>
    <row r="23674" spans="1:8" x14ac:dyDescent="0.55000000000000004">
      <c r="A23674" s="33">
        <v>44411</v>
      </c>
      <c r="B23674" s="1" t="s">
        <v>41</v>
      </c>
      <c r="C23674">
        <v>759</v>
      </c>
      <c r="D23674">
        <v>36029</v>
      </c>
      <c r="E23674" s="32">
        <v>663</v>
      </c>
      <c r="F23674">
        <v>2</v>
      </c>
      <c r="G23674" s="32">
        <v>94</v>
      </c>
      <c r="H23674" s="32">
        <v>1</v>
      </c>
    </row>
    <row r="23675" spans="1:8" x14ac:dyDescent="0.55000000000000004">
      <c r="A23675" s="33">
        <v>44411</v>
      </c>
      <c r="B23675" s="1" t="s">
        <v>42</v>
      </c>
      <c r="C23675">
        <v>8407</v>
      </c>
      <c r="D23675">
        <v>183050</v>
      </c>
      <c r="E23675" s="32">
        <v>7612</v>
      </c>
      <c r="F23675">
        <v>127</v>
      </c>
      <c r="G23675" s="32">
        <v>245</v>
      </c>
      <c r="H23675" s="32">
        <v>3</v>
      </c>
    </row>
    <row r="23676" spans="1:8" x14ac:dyDescent="0.55000000000000004">
      <c r="A23676" s="33">
        <v>44411</v>
      </c>
      <c r="B23676" s="1" t="s">
        <v>43</v>
      </c>
      <c r="C23676">
        <v>12243</v>
      </c>
      <c r="D23676">
        <v>594390</v>
      </c>
      <c r="E23676" s="32">
        <v>11632</v>
      </c>
      <c r="F23676">
        <v>179</v>
      </c>
      <c r="G23676" s="32">
        <v>344</v>
      </c>
      <c r="H23676" s="32">
        <v>6</v>
      </c>
    </row>
    <row r="23677" spans="1:8" x14ac:dyDescent="0.55000000000000004">
      <c r="A23677" s="33">
        <v>44411</v>
      </c>
      <c r="B23677" s="1" t="s">
        <v>44</v>
      </c>
      <c r="C23677">
        <v>3324</v>
      </c>
      <c r="D23677">
        <v>130605</v>
      </c>
      <c r="E23677" s="32">
        <v>3123</v>
      </c>
      <c r="F23677">
        <v>80</v>
      </c>
      <c r="G23677" s="32">
        <v>121</v>
      </c>
      <c r="H23677" s="32">
        <v>0</v>
      </c>
    </row>
    <row r="23678" spans="1:8" x14ac:dyDescent="0.55000000000000004">
      <c r="A23678" s="33">
        <v>44411</v>
      </c>
      <c r="B23678" s="1" t="s">
        <v>45</v>
      </c>
      <c r="C23678">
        <v>1811</v>
      </c>
      <c r="D23678">
        <v>73175</v>
      </c>
      <c r="E23678" s="32">
        <v>1667</v>
      </c>
      <c r="F23678">
        <v>63</v>
      </c>
      <c r="G23678" s="32">
        <v>81</v>
      </c>
      <c r="H23678" s="32">
        <v>1</v>
      </c>
    </row>
    <row r="23679" spans="1:8" x14ac:dyDescent="0.55000000000000004">
      <c r="A23679" s="33">
        <v>44411</v>
      </c>
      <c r="B23679" s="1" t="s">
        <v>46</v>
      </c>
      <c r="C23679">
        <v>2364</v>
      </c>
      <c r="D23679">
        <v>94780</v>
      </c>
      <c r="E23679" s="32">
        <v>2126</v>
      </c>
      <c r="F23679">
        <v>32</v>
      </c>
      <c r="G23679" s="32">
        <v>209</v>
      </c>
      <c r="H23679" s="32">
        <v>0</v>
      </c>
    </row>
    <row r="23680" spans="1:8" x14ac:dyDescent="0.55000000000000004">
      <c r="A23680" s="33">
        <v>44411</v>
      </c>
      <c r="B23680" s="1" t="s">
        <v>47</v>
      </c>
      <c r="C23680">
        <v>2972</v>
      </c>
      <c r="D23680">
        <v>105906</v>
      </c>
      <c r="E23680" s="32">
        <v>2747</v>
      </c>
      <c r="F23680">
        <v>77</v>
      </c>
      <c r="G23680" s="32">
        <v>148</v>
      </c>
      <c r="H23680" s="32">
        <v>3</v>
      </c>
    </row>
    <row r="23681" spans="1:8" x14ac:dyDescent="0.55000000000000004">
      <c r="A23681" s="33">
        <v>44411</v>
      </c>
      <c r="B23681" s="1" t="s">
        <v>48</v>
      </c>
      <c r="C23681">
        <v>2122</v>
      </c>
      <c r="D23681">
        <v>64664</v>
      </c>
      <c r="E23681" s="32">
        <v>1973</v>
      </c>
      <c r="F23681">
        <v>29</v>
      </c>
      <c r="G23681" s="32">
        <v>120</v>
      </c>
      <c r="H23681" s="32">
        <v>7</v>
      </c>
    </row>
    <row r="23682" spans="1:8" x14ac:dyDescent="0.55000000000000004">
      <c r="A23682" s="33">
        <v>44411</v>
      </c>
      <c r="B23682" s="1" t="s">
        <v>49</v>
      </c>
      <c r="C23682">
        <v>40672</v>
      </c>
      <c r="D23682">
        <v>931567</v>
      </c>
      <c r="E23682" s="32">
        <v>36399</v>
      </c>
      <c r="F23682">
        <v>535</v>
      </c>
      <c r="G23682" s="32">
        <v>3229</v>
      </c>
      <c r="H23682" s="32">
        <v>12</v>
      </c>
    </row>
    <row r="23683" spans="1:8" x14ac:dyDescent="0.55000000000000004">
      <c r="A23683" s="33">
        <v>44411</v>
      </c>
      <c r="B23683" s="1" t="s">
        <v>50</v>
      </c>
      <c r="C23683">
        <v>2801</v>
      </c>
      <c r="D23683">
        <v>65390</v>
      </c>
      <c r="E23683" s="32">
        <v>2648</v>
      </c>
      <c r="F23683">
        <v>24</v>
      </c>
      <c r="G23683" s="32">
        <v>142</v>
      </c>
      <c r="H23683" s="32">
        <v>0</v>
      </c>
    </row>
    <row r="23684" spans="1:8" x14ac:dyDescent="0.55000000000000004">
      <c r="A23684" s="33">
        <v>44411</v>
      </c>
      <c r="B23684" s="1" t="s">
        <v>51</v>
      </c>
      <c r="C23684">
        <v>3551</v>
      </c>
      <c r="D23684">
        <v>137923</v>
      </c>
      <c r="E23684" s="32">
        <v>3254</v>
      </c>
      <c r="F23684">
        <v>69</v>
      </c>
      <c r="G23684" s="32">
        <v>229</v>
      </c>
      <c r="H23684" s="32">
        <v>0</v>
      </c>
    </row>
    <row r="23685" spans="1:8" x14ac:dyDescent="0.55000000000000004">
      <c r="A23685" s="33">
        <v>44411</v>
      </c>
      <c r="B23685" s="1" t="s">
        <v>52</v>
      </c>
      <c r="C23685">
        <v>7206</v>
      </c>
      <c r="D23685">
        <v>86160</v>
      </c>
      <c r="E23685" s="32">
        <v>6540</v>
      </c>
      <c r="F23685">
        <v>121</v>
      </c>
      <c r="G23685" s="32">
        <v>545</v>
      </c>
      <c r="H23685" s="32">
        <v>0</v>
      </c>
    </row>
    <row r="23686" spans="1:8" x14ac:dyDescent="0.55000000000000004">
      <c r="A23686" s="33">
        <v>44411</v>
      </c>
      <c r="B23686" s="1" t="s">
        <v>53</v>
      </c>
      <c r="C23686">
        <v>3726</v>
      </c>
      <c r="D23686">
        <v>188435</v>
      </c>
      <c r="E23686" s="32">
        <v>3494</v>
      </c>
      <c r="F23686">
        <v>64</v>
      </c>
      <c r="G23686" s="32">
        <v>168</v>
      </c>
      <c r="H23686" s="32">
        <v>0</v>
      </c>
    </row>
    <row r="23687" spans="1:8" x14ac:dyDescent="0.55000000000000004">
      <c r="A23687" s="33">
        <v>44411</v>
      </c>
      <c r="B23687" s="1" t="s">
        <v>54</v>
      </c>
      <c r="C23687">
        <v>3300</v>
      </c>
      <c r="D23687">
        <v>46142</v>
      </c>
      <c r="E23687" s="32">
        <v>3119</v>
      </c>
      <c r="F23687">
        <v>27</v>
      </c>
      <c r="G23687" s="32">
        <v>143</v>
      </c>
      <c r="H23687" s="32">
        <v>0</v>
      </c>
    </row>
    <row r="23688" spans="1:8" x14ac:dyDescent="0.55000000000000004">
      <c r="A23688" s="33">
        <v>44411</v>
      </c>
      <c r="B23688" s="1" t="s">
        <v>55</v>
      </c>
      <c r="C23688">
        <v>4064</v>
      </c>
      <c r="D23688">
        <v>120539</v>
      </c>
      <c r="E23688" s="32">
        <v>3819</v>
      </c>
      <c r="F23688">
        <v>39</v>
      </c>
      <c r="G23688" s="32">
        <v>200</v>
      </c>
      <c r="H23688" s="32">
        <v>0</v>
      </c>
    </row>
    <row r="23689" spans="1:8" x14ac:dyDescent="0.55000000000000004">
      <c r="A23689" s="33">
        <v>44411</v>
      </c>
      <c r="B23689" s="1" t="s">
        <v>56</v>
      </c>
      <c r="C23689">
        <v>25804</v>
      </c>
      <c r="D23689">
        <v>287449</v>
      </c>
      <c r="E23689" s="32">
        <v>22467</v>
      </c>
      <c r="F23689">
        <v>237</v>
      </c>
      <c r="G23689" s="32">
        <v>3057</v>
      </c>
      <c r="H23689" s="32">
        <v>60</v>
      </c>
    </row>
    <row r="23690" spans="1:8" x14ac:dyDescent="0.55000000000000004">
      <c r="A23690" s="33">
        <v>44412</v>
      </c>
      <c r="B23690" s="1" t="s">
        <v>7</v>
      </c>
      <c r="C23690">
        <v>45485</v>
      </c>
      <c r="D23690">
        <v>869357</v>
      </c>
      <c r="E23690" s="32">
        <v>41773</v>
      </c>
      <c r="F23690">
        <v>1426</v>
      </c>
      <c r="G23690" s="32">
        <v>2086</v>
      </c>
      <c r="H23690" s="32">
        <v>9</v>
      </c>
    </row>
    <row r="23691" spans="1:8" x14ac:dyDescent="0.55000000000000004">
      <c r="A23691" s="33">
        <v>44412</v>
      </c>
      <c r="B23691" s="1" t="s">
        <v>11</v>
      </c>
      <c r="C23691">
        <v>2767</v>
      </c>
      <c r="D23691">
        <v>57637</v>
      </c>
      <c r="E23691" s="32">
        <v>2581</v>
      </c>
      <c r="F23691">
        <v>32</v>
      </c>
      <c r="G23691" s="32">
        <v>154</v>
      </c>
      <c r="H23691" s="32">
        <v>0</v>
      </c>
    </row>
    <row r="23692" spans="1:8" x14ac:dyDescent="0.55000000000000004">
      <c r="A23692" s="33">
        <v>44412</v>
      </c>
      <c r="B23692" s="1" t="s">
        <v>12</v>
      </c>
      <c r="C23692">
        <v>2065</v>
      </c>
      <c r="D23692">
        <v>94980</v>
      </c>
      <c r="E23692" s="32">
        <v>1876</v>
      </c>
      <c r="F23692">
        <v>47</v>
      </c>
      <c r="G23692" s="32">
        <v>142</v>
      </c>
      <c r="H23692" s="32">
        <v>0</v>
      </c>
    </row>
    <row r="23693" spans="1:8" x14ac:dyDescent="0.55000000000000004">
      <c r="A23693" s="33">
        <v>44412</v>
      </c>
      <c r="B23693" s="1" t="s">
        <v>13</v>
      </c>
      <c r="C23693">
        <v>10129</v>
      </c>
      <c r="D23693">
        <v>174885</v>
      </c>
      <c r="E23693" s="32">
        <v>9586</v>
      </c>
      <c r="F23693">
        <v>91</v>
      </c>
      <c r="G23693" s="32">
        <v>402</v>
      </c>
      <c r="H23693" s="32">
        <v>3</v>
      </c>
    </row>
    <row r="23694" spans="1:8" x14ac:dyDescent="0.55000000000000004">
      <c r="A23694" s="33">
        <v>44412</v>
      </c>
      <c r="B23694" s="1" t="s">
        <v>14</v>
      </c>
      <c r="C23694">
        <v>1038</v>
      </c>
      <c r="D23694">
        <v>17657</v>
      </c>
      <c r="E23694" s="32">
        <v>971</v>
      </c>
      <c r="F23694">
        <v>20</v>
      </c>
      <c r="G23694" s="32">
        <v>47</v>
      </c>
      <c r="H23694" s="32">
        <v>1</v>
      </c>
    </row>
    <row r="23695" spans="1:8" x14ac:dyDescent="0.55000000000000004">
      <c r="A23695" s="33">
        <v>44412</v>
      </c>
      <c r="B23695" s="1" t="s">
        <v>15</v>
      </c>
      <c r="C23695">
        <v>2221</v>
      </c>
      <c r="D23695">
        <v>72599</v>
      </c>
      <c r="E23695" s="32">
        <v>2047</v>
      </c>
      <c r="F23695">
        <v>47</v>
      </c>
      <c r="G23695" s="32">
        <v>127</v>
      </c>
      <c r="H23695" s="32">
        <v>0</v>
      </c>
    </row>
    <row r="23696" spans="1:8" x14ac:dyDescent="0.55000000000000004">
      <c r="A23696" s="33">
        <v>44412</v>
      </c>
      <c r="B23696" s="1" t="s">
        <v>16</v>
      </c>
      <c r="C23696">
        <v>6116</v>
      </c>
      <c r="D23696">
        <v>318223</v>
      </c>
      <c r="E23696" s="32">
        <v>5187</v>
      </c>
      <c r="F23696">
        <v>162</v>
      </c>
      <c r="G23696" s="32">
        <v>767</v>
      </c>
      <c r="H23696" s="32">
        <v>11</v>
      </c>
    </row>
    <row r="23697" spans="1:8" x14ac:dyDescent="0.55000000000000004">
      <c r="A23697" s="33">
        <v>44412</v>
      </c>
      <c r="B23697" s="1" t="s">
        <v>17</v>
      </c>
      <c r="C23697">
        <v>13321</v>
      </c>
      <c r="D23697">
        <v>35004</v>
      </c>
      <c r="E23697" s="32">
        <v>11538</v>
      </c>
      <c r="F23697">
        <v>170</v>
      </c>
      <c r="G23697" s="32">
        <v>1613</v>
      </c>
      <c r="H23697" s="32">
        <v>9</v>
      </c>
    </row>
    <row r="23698" spans="1:8" x14ac:dyDescent="0.55000000000000004">
      <c r="A23698" s="33">
        <v>44412</v>
      </c>
      <c r="B23698" s="1" t="s">
        <v>18</v>
      </c>
      <c r="C23698">
        <v>8779</v>
      </c>
      <c r="D23698">
        <v>353364</v>
      </c>
      <c r="E23698" s="32">
        <v>7600</v>
      </c>
      <c r="F23698">
        <v>88</v>
      </c>
      <c r="G23698" s="32">
        <v>1091</v>
      </c>
      <c r="H23698" s="32">
        <v>15</v>
      </c>
    </row>
    <row r="23699" spans="1:8" x14ac:dyDescent="0.55000000000000004">
      <c r="A23699" s="33">
        <v>44412</v>
      </c>
      <c r="B23699" s="1" t="s">
        <v>19</v>
      </c>
      <c r="C23699">
        <v>9288</v>
      </c>
      <c r="D23699">
        <v>219659</v>
      </c>
      <c r="E23699" s="32">
        <v>8211</v>
      </c>
      <c r="F23699">
        <v>155</v>
      </c>
      <c r="G23699" s="32">
        <v>922</v>
      </c>
      <c r="H23699" s="32">
        <v>4</v>
      </c>
    </row>
    <row r="23700" spans="1:8" x14ac:dyDescent="0.55000000000000004">
      <c r="A23700" s="33">
        <v>44412</v>
      </c>
      <c r="B23700" s="1" t="s">
        <v>20</v>
      </c>
      <c r="C23700">
        <v>60856</v>
      </c>
      <c r="D23700">
        <v>1110728</v>
      </c>
      <c r="E23700" s="32">
        <v>49349</v>
      </c>
      <c r="F23700">
        <v>851</v>
      </c>
      <c r="G23700" s="32">
        <v>10656</v>
      </c>
      <c r="H23700" s="32">
        <v>64</v>
      </c>
    </row>
    <row r="23701" spans="1:8" x14ac:dyDescent="0.55000000000000004">
      <c r="A23701" s="33">
        <v>44412</v>
      </c>
      <c r="B23701" s="1" t="s">
        <v>21</v>
      </c>
      <c r="C23701">
        <v>52352</v>
      </c>
      <c r="D23701">
        <v>798847</v>
      </c>
      <c r="E23701" s="32">
        <v>45746</v>
      </c>
      <c r="F23701">
        <v>734</v>
      </c>
      <c r="G23701" s="32">
        <v>5872</v>
      </c>
      <c r="H23701" s="32">
        <v>44</v>
      </c>
    </row>
    <row r="23702" spans="1:8" x14ac:dyDescent="0.55000000000000004">
      <c r="A23702" s="33">
        <v>44412</v>
      </c>
      <c r="B23702" s="1" t="s">
        <v>22</v>
      </c>
      <c r="C23702">
        <v>231096</v>
      </c>
      <c r="D23702">
        <v>2866790</v>
      </c>
      <c r="E23702" s="32">
        <v>199092</v>
      </c>
      <c r="F23702">
        <v>2301</v>
      </c>
      <c r="G23702" s="32">
        <v>29703</v>
      </c>
      <c r="H23702" s="32">
        <v>115</v>
      </c>
    </row>
    <row r="23703" spans="1:8" x14ac:dyDescent="0.55000000000000004">
      <c r="A23703" s="33">
        <v>44412</v>
      </c>
      <c r="B23703" s="1" t="s">
        <v>23</v>
      </c>
      <c r="C23703">
        <v>89074</v>
      </c>
      <c r="D23703">
        <v>1189147</v>
      </c>
      <c r="E23703" s="32">
        <v>77784</v>
      </c>
      <c r="F23703">
        <v>994</v>
      </c>
      <c r="G23703" s="32">
        <v>10296</v>
      </c>
      <c r="H23703" s="32">
        <v>109</v>
      </c>
    </row>
    <row r="23704" spans="1:8" x14ac:dyDescent="0.55000000000000004">
      <c r="A23704" s="33">
        <v>44412</v>
      </c>
      <c r="B23704" s="1" t="s">
        <v>24</v>
      </c>
      <c r="C23704">
        <v>4235</v>
      </c>
      <c r="D23704">
        <v>200201</v>
      </c>
      <c r="E23704" s="32">
        <v>3706</v>
      </c>
      <c r="F23704">
        <v>54</v>
      </c>
      <c r="G23704" s="32">
        <v>475</v>
      </c>
      <c r="H23704" s="32">
        <v>3</v>
      </c>
    </row>
    <row r="23705" spans="1:8" x14ac:dyDescent="0.55000000000000004">
      <c r="A23705" s="33">
        <v>44412</v>
      </c>
      <c r="B23705" s="1" t="s">
        <v>25</v>
      </c>
      <c r="C23705">
        <v>2371</v>
      </c>
      <c r="D23705">
        <v>83761</v>
      </c>
      <c r="E23705" s="32">
        <v>2119</v>
      </c>
      <c r="F23705">
        <v>38</v>
      </c>
      <c r="G23705" s="32">
        <v>214</v>
      </c>
      <c r="H23705" s="32">
        <v>3</v>
      </c>
    </row>
    <row r="23706" spans="1:8" x14ac:dyDescent="0.55000000000000004">
      <c r="A23706" s="33">
        <v>44412</v>
      </c>
      <c r="B23706" s="1" t="s">
        <v>26</v>
      </c>
      <c r="C23706">
        <v>5444</v>
      </c>
      <c r="D23706">
        <v>138875</v>
      </c>
      <c r="E23706" s="32">
        <v>4412</v>
      </c>
      <c r="F23706">
        <v>118</v>
      </c>
      <c r="G23706" s="32">
        <v>911</v>
      </c>
      <c r="H23706" s="32">
        <v>8</v>
      </c>
    </row>
    <row r="23707" spans="1:8" x14ac:dyDescent="0.55000000000000004">
      <c r="A23707" s="33">
        <v>44412</v>
      </c>
      <c r="B23707" s="1" t="s">
        <v>27</v>
      </c>
      <c r="C23707">
        <v>1736</v>
      </c>
      <c r="D23707">
        <v>82133</v>
      </c>
      <c r="E23707" s="32">
        <v>1435</v>
      </c>
      <c r="F23707">
        <v>36</v>
      </c>
      <c r="G23707" s="32">
        <v>265</v>
      </c>
      <c r="H23707" s="32">
        <v>0</v>
      </c>
    </row>
    <row r="23708" spans="1:8" x14ac:dyDescent="0.55000000000000004">
      <c r="A23708" s="33">
        <v>44412</v>
      </c>
      <c r="B23708" s="1" t="s">
        <v>28</v>
      </c>
      <c r="C23708">
        <v>2550</v>
      </c>
      <c r="D23708">
        <v>72269</v>
      </c>
      <c r="E23708" s="32">
        <v>2250</v>
      </c>
      <c r="F23708">
        <v>21</v>
      </c>
      <c r="G23708" s="32">
        <v>281</v>
      </c>
      <c r="H23708" s="32">
        <v>0</v>
      </c>
    </row>
    <row r="23709" spans="1:8" x14ac:dyDescent="0.55000000000000004">
      <c r="A23709" s="33">
        <v>44412</v>
      </c>
      <c r="B23709" s="1" t="s">
        <v>29</v>
      </c>
      <c r="C23709">
        <v>5475</v>
      </c>
      <c r="D23709">
        <v>230919</v>
      </c>
      <c r="E23709" s="32">
        <v>5128</v>
      </c>
      <c r="F23709">
        <v>94</v>
      </c>
      <c r="G23709" s="32">
        <v>321</v>
      </c>
      <c r="H23709" s="32">
        <v>0</v>
      </c>
    </row>
    <row r="23710" spans="1:8" x14ac:dyDescent="0.55000000000000004">
      <c r="A23710" s="33">
        <v>44412</v>
      </c>
      <c r="B23710" s="1" t="s">
        <v>30</v>
      </c>
      <c r="C23710">
        <v>9922</v>
      </c>
      <c r="D23710">
        <v>299210</v>
      </c>
      <c r="E23710" s="32">
        <v>9487</v>
      </c>
      <c r="F23710">
        <v>188</v>
      </c>
      <c r="G23710" s="32">
        <v>247</v>
      </c>
      <c r="H23710" s="32">
        <v>1</v>
      </c>
    </row>
    <row r="23711" spans="1:8" x14ac:dyDescent="0.55000000000000004">
      <c r="A23711" s="33">
        <v>44412</v>
      </c>
      <c r="B23711" s="1" t="s">
        <v>31</v>
      </c>
      <c r="C23711">
        <v>11360</v>
      </c>
      <c r="D23711">
        <v>463831</v>
      </c>
      <c r="E23711" s="32">
        <v>9827</v>
      </c>
      <c r="F23711">
        <v>157</v>
      </c>
      <c r="G23711" s="32">
        <v>1376</v>
      </c>
      <c r="H23711" s="32">
        <v>2</v>
      </c>
    </row>
    <row r="23712" spans="1:8" x14ac:dyDescent="0.55000000000000004">
      <c r="A23712" s="33">
        <v>44412</v>
      </c>
      <c r="B23712" s="1" t="s">
        <v>32</v>
      </c>
      <c r="C23712">
        <v>54640</v>
      </c>
      <c r="D23712">
        <v>931074</v>
      </c>
      <c r="E23712" s="32">
        <v>51557</v>
      </c>
      <c r="F23712">
        <v>1009</v>
      </c>
      <c r="G23712" s="32">
        <v>2074</v>
      </c>
      <c r="H23712" s="32">
        <v>10</v>
      </c>
    </row>
    <row r="23713" spans="1:8" x14ac:dyDescent="0.55000000000000004">
      <c r="A23713" s="33">
        <v>44412</v>
      </c>
      <c r="B23713" s="1" t="s">
        <v>33</v>
      </c>
      <c r="C23713">
        <v>5973</v>
      </c>
      <c r="D23713">
        <v>159799</v>
      </c>
      <c r="E23713" s="32">
        <v>5599</v>
      </c>
      <c r="F23713">
        <v>114</v>
      </c>
      <c r="G23713" s="32">
        <v>414</v>
      </c>
      <c r="H23713" s="32">
        <v>4</v>
      </c>
    </row>
    <row r="23714" spans="1:8" x14ac:dyDescent="0.55000000000000004">
      <c r="A23714" s="33">
        <v>44412</v>
      </c>
      <c r="B23714" s="1" t="s">
        <v>34</v>
      </c>
      <c r="C23714">
        <v>6304</v>
      </c>
      <c r="D23714">
        <v>173722</v>
      </c>
      <c r="E23714" s="32">
        <v>5708</v>
      </c>
      <c r="F23714">
        <v>94</v>
      </c>
      <c r="G23714" s="32">
        <v>502</v>
      </c>
      <c r="H23714" s="32">
        <v>1</v>
      </c>
    </row>
    <row r="23715" spans="1:8" x14ac:dyDescent="0.55000000000000004">
      <c r="A23715" s="33">
        <v>44412</v>
      </c>
      <c r="B23715" s="1" t="s">
        <v>35</v>
      </c>
      <c r="C23715">
        <v>19084</v>
      </c>
      <c r="D23715">
        <v>316409</v>
      </c>
      <c r="E23715" s="32">
        <v>17276</v>
      </c>
      <c r="F23715">
        <v>249</v>
      </c>
      <c r="G23715" s="32">
        <v>1282</v>
      </c>
      <c r="H23715" s="32">
        <v>36</v>
      </c>
    </row>
    <row r="23716" spans="1:8" x14ac:dyDescent="0.55000000000000004">
      <c r="A23716" s="33">
        <v>44412</v>
      </c>
      <c r="B23716" s="1" t="s">
        <v>36</v>
      </c>
      <c r="C23716">
        <v>117776</v>
      </c>
      <c r="D23716">
        <v>2512895</v>
      </c>
      <c r="E23716" s="32">
        <v>105868</v>
      </c>
      <c r="F23716">
        <v>2724</v>
      </c>
      <c r="G23716" s="32">
        <v>8176</v>
      </c>
      <c r="H23716" s="32">
        <v>230</v>
      </c>
    </row>
    <row r="23717" spans="1:8" x14ac:dyDescent="0.55000000000000004">
      <c r="A23717" s="33">
        <v>44412</v>
      </c>
      <c r="B23717" s="1" t="s">
        <v>37</v>
      </c>
      <c r="C23717">
        <v>44909</v>
      </c>
      <c r="D23717">
        <v>565106</v>
      </c>
      <c r="E23717" s="32">
        <v>41414</v>
      </c>
      <c r="F23717">
        <v>1317</v>
      </c>
      <c r="G23717" s="32">
        <v>2179</v>
      </c>
      <c r="H23717" s="32">
        <v>14</v>
      </c>
    </row>
    <row r="23718" spans="1:8" x14ac:dyDescent="0.55000000000000004">
      <c r="A23718" s="33">
        <v>44412</v>
      </c>
      <c r="B23718" s="1" t="s">
        <v>38</v>
      </c>
      <c r="C23718">
        <v>9337</v>
      </c>
      <c r="D23718">
        <v>190027</v>
      </c>
      <c r="E23718" s="32">
        <v>8649</v>
      </c>
      <c r="F23718">
        <v>133</v>
      </c>
      <c r="G23718" s="32">
        <v>555</v>
      </c>
      <c r="H23718" s="32">
        <v>11</v>
      </c>
    </row>
    <row r="23719" spans="1:8" x14ac:dyDescent="0.55000000000000004">
      <c r="A23719" s="33">
        <v>44412</v>
      </c>
      <c r="B23719" s="1" t="s">
        <v>39</v>
      </c>
      <c r="C23719">
        <v>3116</v>
      </c>
      <c r="D23719">
        <v>46010</v>
      </c>
      <c r="E23719" s="32">
        <v>2723</v>
      </c>
      <c r="F23719">
        <v>49</v>
      </c>
      <c r="G23719" s="32">
        <v>272</v>
      </c>
      <c r="H23719" s="32">
        <v>14</v>
      </c>
    </row>
    <row r="23720" spans="1:8" x14ac:dyDescent="0.55000000000000004">
      <c r="A23720" s="33">
        <v>44412</v>
      </c>
      <c r="B23720" s="1" t="s">
        <v>40</v>
      </c>
      <c r="C23720">
        <v>872</v>
      </c>
      <c r="D23720">
        <v>101274</v>
      </c>
      <c r="E23720" s="32">
        <v>599</v>
      </c>
      <c r="F23720">
        <v>2</v>
      </c>
      <c r="G23720" s="32">
        <v>179</v>
      </c>
      <c r="H23720" s="32">
        <v>1</v>
      </c>
    </row>
    <row r="23721" spans="1:8" x14ac:dyDescent="0.55000000000000004">
      <c r="A23721" s="33">
        <v>44412</v>
      </c>
      <c r="B23721" s="1" t="s">
        <v>41</v>
      </c>
      <c r="C23721">
        <v>763</v>
      </c>
      <c r="D23721">
        <v>36029</v>
      </c>
      <c r="E23721" s="32">
        <v>668</v>
      </c>
      <c r="F23721">
        <v>2</v>
      </c>
      <c r="G23721" s="32">
        <v>93</v>
      </c>
      <c r="H23721" s="32">
        <v>1</v>
      </c>
    </row>
    <row r="23722" spans="1:8" x14ac:dyDescent="0.55000000000000004">
      <c r="A23722" s="33">
        <v>44412</v>
      </c>
      <c r="B23722" s="1" t="s">
        <v>42</v>
      </c>
      <c r="C23722">
        <v>8538</v>
      </c>
      <c r="D23722">
        <v>183050</v>
      </c>
      <c r="E23722" s="32">
        <v>7612</v>
      </c>
      <c r="F23722">
        <v>127</v>
      </c>
      <c r="G23722" s="32">
        <v>245</v>
      </c>
      <c r="H23722" s="32">
        <v>3</v>
      </c>
    </row>
    <row r="23723" spans="1:8" x14ac:dyDescent="0.55000000000000004">
      <c r="A23723" s="33">
        <v>44412</v>
      </c>
      <c r="B23723" s="1" t="s">
        <v>43</v>
      </c>
      <c r="C23723">
        <v>12310</v>
      </c>
      <c r="D23723">
        <v>594390</v>
      </c>
      <c r="E23723" s="32">
        <v>11677</v>
      </c>
      <c r="F23723">
        <v>179</v>
      </c>
      <c r="G23723" s="32">
        <v>361</v>
      </c>
      <c r="H23723" s="32">
        <v>6</v>
      </c>
    </row>
    <row r="23724" spans="1:8" x14ac:dyDescent="0.55000000000000004">
      <c r="A23724" s="33">
        <v>44412</v>
      </c>
      <c r="B23724" s="1" t="s">
        <v>44</v>
      </c>
      <c r="C23724">
        <v>3351</v>
      </c>
      <c r="D23724">
        <v>133190</v>
      </c>
      <c r="E23724" s="32">
        <v>3124</v>
      </c>
      <c r="F23724">
        <v>80</v>
      </c>
      <c r="G23724" s="32">
        <v>147</v>
      </c>
      <c r="H23724" s="32">
        <v>0</v>
      </c>
    </row>
    <row r="23725" spans="1:8" x14ac:dyDescent="0.55000000000000004">
      <c r="A23725" s="33">
        <v>44412</v>
      </c>
      <c r="B23725" s="1" t="s">
        <v>45</v>
      </c>
      <c r="C23725">
        <v>1822</v>
      </c>
      <c r="D23725">
        <v>73517</v>
      </c>
      <c r="E23725" s="32">
        <v>1672</v>
      </c>
      <c r="F23725">
        <v>63</v>
      </c>
      <c r="G23725" s="32">
        <v>87</v>
      </c>
      <c r="H23725" s="32">
        <v>1</v>
      </c>
    </row>
    <row r="23726" spans="1:8" x14ac:dyDescent="0.55000000000000004">
      <c r="A23726" s="33">
        <v>44412</v>
      </c>
      <c r="B23726" s="1" t="s">
        <v>46</v>
      </c>
      <c r="C23726">
        <v>2391</v>
      </c>
      <c r="D23726">
        <v>95462</v>
      </c>
      <c r="E23726" s="32">
        <v>2131</v>
      </c>
      <c r="F23726">
        <v>32</v>
      </c>
      <c r="G23726" s="32">
        <v>231</v>
      </c>
      <c r="H23726" s="32">
        <v>1</v>
      </c>
    </row>
    <row r="23727" spans="1:8" x14ac:dyDescent="0.55000000000000004">
      <c r="A23727" s="33">
        <v>44412</v>
      </c>
      <c r="B23727" s="1" t="s">
        <v>47</v>
      </c>
      <c r="C23727">
        <v>3004</v>
      </c>
      <c r="D23727">
        <v>106155</v>
      </c>
      <c r="E23727" s="32">
        <v>2767</v>
      </c>
      <c r="F23727">
        <v>77</v>
      </c>
      <c r="G23727" s="32">
        <v>160</v>
      </c>
      <c r="H23727" s="32">
        <v>4</v>
      </c>
    </row>
    <row r="23728" spans="1:8" x14ac:dyDescent="0.55000000000000004">
      <c r="A23728" s="33">
        <v>44412</v>
      </c>
      <c r="B23728" s="1" t="s">
        <v>48</v>
      </c>
      <c r="C23728">
        <v>2128</v>
      </c>
      <c r="D23728">
        <v>64710</v>
      </c>
      <c r="E23728" s="32">
        <v>1985</v>
      </c>
      <c r="F23728">
        <v>29</v>
      </c>
      <c r="G23728" s="32">
        <v>114</v>
      </c>
      <c r="H23728" s="32">
        <v>7</v>
      </c>
    </row>
    <row r="23729" spans="1:8" x14ac:dyDescent="0.55000000000000004">
      <c r="A23729" s="33">
        <v>44412</v>
      </c>
      <c r="B23729" s="1" t="s">
        <v>49</v>
      </c>
      <c r="C23729">
        <v>41424</v>
      </c>
      <c r="D23729">
        <v>937678</v>
      </c>
      <c r="E23729" s="32">
        <v>36583</v>
      </c>
      <c r="F23729">
        <v>536</v>
      </c>
      <c r="G23729" s="32">
        <v>3554</v>
      </c>
      <c r="H23729" s="32">
        <v>10</v>
      </c>
    </row>
    <row r="23730" spans="1:8" x14ac:dyDescent="0.55000000000000004">
      <c r="A23730" s="33">
        <v>44412</v>
      </c>
      <c r="B23730" s="1" t="s">
        <v>50</v>
      </c>
      <c r="C23730">
        <v>2832</v>
      </c>
      <c r="D23730">
        <v>66026</v>
      </c>
      <c r="E23730" s="32">
        <v>2650</v>
      </c>
      <c r="F23730">
        <v>24</v>
      </c>
      <c r="G23730" s="32">
        <v>164</v>
      </c>
      <c r="H23730" s="32">
        <v>0</v>
      </c>
    </row>
    <row r="23731" spans="1:8" x14ac:dyDescent="0.55000000000000004">
      <c r="A23731" s="33">
        <v>44412</v>
      </c>
      <c r="B23731" s="1" t="s">
        <v>51</v>
      </c>
      <c r="C23731">
        <v>3579</v>
      </c>
      <c r="D23731">
        <v>138170</v>
      </c>
      <c r="E23731" s="32">
        <v>3263</v>
      </c>
      <c r="F23731">
        <v>69</v>
      </c>
      <c r="G23731" s="32">
        <v>248</v>
      </c>
      <c r="H23731" s="32">
        <v>0</v>
      </c>
    </row>
    <row r="23732" spans="1:8" x14ac:dyDescent="0.55000000000000004">
      <c r="A23732" s="33">
        <v>44412</v>
      </c>
      <c r="B23732" s="1" t="s">
        <v>52</v>
      </c>
      <c r="C23732">
        <v>7322</v>
      </c>
      <c r="D23732">
        <v>87402</v>
      </c>
      <c r="E23732" s="32">
        <v>6579</v>
      </c>
      <c r="F23732">
        <v>121</v>
      </c>
      <c r="G23732" s="32">
        <v>622</v>
      </c>
      <c r="H23732" s="32">
        <v>0</v>
      </c>
    </row>
    <row r="23733" spans="1:8" x14ac:dyDescent="0.55000000000000004">
      <c r="A23733" s="33">
        <v>44412</v>
      </c>
      <c r="B23733" s="1" t="s">
        <v>53</v>
      </c>
      <c r="C23733">
        <v>3760</v>
      </c>
      <c r="D23733">
        <v>189744</v>
      </c>
      <c r="E23733" s="32">
        <v>3503</v>
      </c>
      <c r="F23733">
        <v>64</v>
      </c>
      <c r="G23733" s="32">
        <v>193</v>
      </c>
      <c r="H23733" s="32">
        <v>0</v>
      </c>
    </row>
    <row r="23734" spans="1:8" x14ac:dyDescent="0.55000000000000004">
      <c r="A23734" s="33">
        <v>44412</v>
      </c>
      <c r="B23734" s="1" t="s">
        <v>54</v>
      </c>
      <c r="C23734">
        <v>3329</v>
      </c>
      <c r="D23734">
        <v>46262</v>
      </c>
      <c r="E23734" s="32">
        <v>3120</v>
      </c>
      <c r="F23734">
        <v>27</v>
      </c>
      <c r="G23734" s="32">
        <v>171</v>
      </c>
      <c r="H23734" s="32">
        <v>0</v>
      </c>
    </row>
    <row r="23735" spans="1:8" x14ac:dyDescent="0.55000000000000004">
      <c r="A23735" s="33">
        <v>44412</v>
      </c>
      <c r="B23735" s="1" t="s">
        <v>55</v>
      </c>
      <c r="C23735">
        <v>4108</v>
      </c>
      <c r="D23735">
        <v>120948</v>
      </c>
      <c r="E23735" s="32">
        <v>3829</v>
      </c>
      <c r="F23735">
        <v>39</v>
      </c>
      <c r="G23735" s="32">
        <v>235</v>
      </c>
      <c r="H23735" s="32">
        <v>0</v>
      </c>
    </row>
    <row r="23736" spans="1:8" x14ac:dyDescent="0.55000000000000004">
      <c r="A23736" s="33">
        <v>44412</v>
      </c>
      <c r="B23736" s="1" t="s">
        <v>56</v>
      </c>
      <c r="C23736">
        <v>26406</v>
      </c>
      <c r="D23736">
        <v>289312</v>
      </c>
      <c r="E23736" s="32">
        <v>22678</v>
      </c>
      <c r="F23736">
        <v>237</v>
      </c>
      <c r="G23736" s="32">
        <v>3459</v>
      </c>
      <c r="H23736" s="32">
        <v>68</v>
      </c>
    </row>
    <row r="23737" spans="1:8" x14ac:dyDescent="0.55000000000000004">
      <c r="A23737" s="33">
        <v>44413</v>
      </c>
      <c r="B23737" s="1" t="s">
        <v>7</v>
      </c>
      <c r="C23737">
        <v>45827</v>
      </c>
      <c r="D23737">
        <v>874189</v>
      </c>
      <c r="E23737" s="32">
        <v>41942</v>
      </c>
      <c r="F23737">
        <v>1426</v>
      </c>
      <c r="G23737" s="32">
        <v>2286</v>
      </c>
      <c r="H23737" s="32">
        <v>12</v>
      </c>
    </row>
    <row r="23738" spans="1:8" x14ac:dyDescent="0.55000000000000004">
      <c r="A23738" s="33">
        <v>44413</v>
      </c>
      <c r="B23738" s="1" t="s">
        <v>11</v>
      </c>
      <c r="C23738">
        <v>2793</v>
      </c>
      <c r="D23738">
        <v>57950</v>
      </c>
      <c r="E23738" s="32">
        <v>2589</v>
      </c>
      <c r="F23738">
        <v>32</v>
      </c>
      <c r="G23738" s="32">
        <v>172</v>
      </c>
      <c r="H23738" s="32">
        <v>0</v>
      </c>
    </row>
    <row r="23739" spans="1:8" x14ac:dyDescent="0.55000000000000004">
      <c r="A23739" s="33">
        <v>44413</v>
      </c>
      <c r="B23739" s="1" t="s">
        <v>12</v>
      </c>
      <c r="C23739">
        <v>2078</v>
      </c>
      <c r="D23739">
        <v>95439</v>
      </c>
      <c r="E23739" s="32">
        <v>1884</v>
      </c>
      <c r="F23739">
        <v>47</v>
      </c>
      <c r="G23739" s="32">
        <v>147</v>
      </c>
      <c r="H23739" s="32">
        <v>0</v>
      </c>
    </row>
    <row r="23740" spans="1:8" x14ac:dyDescent="0.55000000000000004">
      <c r="A23740" s="33">
        <v>44413</v>
      </c>
      <c r="B23740" s="1" t="s">
        <v>13</v>
      </c>
      <c r="C23740">
        <v>10232</v>
      </c>
      <c r="D23740">
        <v>175621</v>
      </c>
      <c r="E23740" s="32">
        <v>9620</v>
      </c>
      <c r="F23740">
        <v>91</v>
      </c>
      <c r="G23740" s="32">
        <v>455</v>
      </c>
      <c r="H23740" s="32">
        <v>2</v>
      </c>
    </row>
    <row r="23741" spans="1:8" x14ac:dyDescent="0.55000000000000004">
      <c r="A23741" s="33">
        <v>44413</v>
      </c>
      <c r="B23741" s="1" t="s">
        <v>14</v>
      </c>
      <c r="C23741">
        <v>1044</v>
      </c>
      <c r="D23741">
        <v>17710</v>
      </c>
      <c r="E23741" s="32">
        <v>972</v>
      </c>
      <c r="F23741">
        <v>20</v>
      </c>
      <c r="G23741" s="32">
        <v>52</v>
      </c>
      <c r="H23741" s="32">
        <v>2</v>
      </c>
    </row>
    <row r="23742" spans="1:8" x14ac:dyDescent="0.55000000000000004">
      <c r="A23742" s="33">
        <v>44413</v>
      </c>
      <c r="B23742" s="1" t="s">
        <v>15</v>
      </c>
      <c r="C23742">
        <v>2254</v>
      </c>
      <c r="D23742">
        <v>72916</v>
      </c>
      <c r="E23742" s="32">
        <v>2051</v>
      </c>
      <c r="F23742">
        <v>47</v>
      </c>
      <c r="G23742" s="32">
        <v>156</v>
      </c>
      <c r="H23742" s="32">
        <v>0</v>
      </c>
    </row>
    <row r="23743" spans="1:8" x14ac:dyDescent="0.55000000000000004">
      <c r="A23743" s="33">
        <v>44413</v>
      </c>
      <c r="B23743" s="1" t="s">
        <v>16</v>
      </c>
      <c r="C23743">
        <v>6222</v>
      </c>
      <c r="D23743">
        <v>320456</v>
      </c>
      <c r="E23743" s="32">
        <v>5225</v>
      </c>
      <c r="F23743">
        <v>162</v>
      </c>
      <c r="G23743" s="32">
        <v>835</v>
      </c>
      <c r="H23743" s="32">
        <v>12</v>
      </c>
    </row>
    <row r="23744" spans="1:8" x14ac:dyDescent="0.55000000000000004">
      <c r="A23744" s="33">
        <v>44413</v>
      </c>
      <c r="B23744" s="1" t="s">
        <v>17</v>
      </c>
      <c r="C23744">
        <v>13506</v>
      </c>
      <c r="D23744">
        <v>35004</v>
      </c>
      <c r="E23744" s="32">
        <v>11677</v>
      </c>
      <c r="F23744">
        <v>170</v>
      </c>
      <c r="G23744" s="32">
        <v>1659</v>
      </c>
      <c r="H23744" s="32">
        <v>10</v>
      </c>
    </row>
    <row r="23745" spans="1:8" x14ac:dyDescent="0.55000000000000004">
      <c r="A23745" s="33">
        <v>44413</v>
      </c>
      <c r="B23745" s="1" t="s">
        <v>18</v>
      </c>
      <c r="C23745">
        <v>8914</v>
      </c>
      <c r="D23745">
        <v>356137</v>
      </c>
      <c r="E23745" s="32">
        <v>7680</v>
      </c>
      <c r="F23745">
        <v>88</v>
      </c>
      <c r="G23745" s="32">
        <v>1146</v>
      </c>
      <c r="H23745" s="32">
        <v>15</v>
      </c>
    </row>
    <row r="23746" spans="1:8" x14ac:dyDescent="0.55000000000000004">
      <c r="A23746" s="33">
        <v>44413</v>
      </c>
      <c r="B23746" s="1" t="s">
        <v>19</v>
      </c>
      <c r="C23746">
        <v>9445</v>
      </c>
      <c r="D23746">
        <v>220379</v>
      </c>
      <c r="E23746" s="32">
        <v>8253</v>
      </c>
      <c r="F23746">
        <v>155</v>
      </c>
      <c r="G23746" s="32">
        <v>1037</v>
      </c>
      <c r="H23746" s="32">
        <v>4</v>
      </c>
    </row>
    <row r="23747" spans="1:8" x14ac:dyDescent="0.55000000000000004">
      <c r="A23747" s="33">
        <v>44413</v>
      </c>
      <c r="B23747" s="1" t="s">
        <v>20</v>
      </c>
      <c r="C23747">
        <v>62091</v>
      </c>
      <c r="D23747">
        <v>1116737</v>
      </c>
      <c r="E23747" s="32">
        <v>49537</v>
      </c>
      <c r="F23747">
        <v>851</v>
      </c>
      <c r="G23747" s="32">
        <v>11703</v>
      </c>
      <c r="H23747" s="32">
        <v>64</v>
      </c>
    </row>
    <row r="23748" spans="1:8" x14ac:dyDescent="0.55000000000000004">
      <c r="A23748" s="33">
        <v>44413</v>
      </c>
      <c r="B23748" s="1" t="s">
        <v>21</v>
      </c>
      <c r="C23748">
        <v>53294</v>
      </c>
      <c r="D23748">
        <v>804938</v>
      </c>
      <c r="E23748" s="32">
        <v>46343</v>
      </c>
      <c r="F23748">
        <v>735</v>
      </c>
      <c r="G23748" s="32">
        <v>6216</v>
      </c>
      <c r="H23748" s="32">
        <v>50</v>
      </c>
    </row>
    <row r="23749" spans="1:8" x14ac:dyDescent="0.55000000000000004">
      <c r="A23749" s="33">
        <v>44413</v>
      </c>
      <c r="B23749" s="1" t="s">
        <v>22</v>
      </c>
      <c r="C23749">
        <v>236138</v>
      </c>
      <c r="D23749">
        <v>2883000</v>
      </c>
      <c r="E23749" s="32">
        <v>201172</v>
      </c>
      <c r="F23749">
        <v>2302</v>
      </c>
      <c r="G23749" s="32">
        <v>32664</v>
      </c>
      <c r="H23749" s="32">
        <v>135</v>
      </c>
    </row>
    <row r="23750" spans="1:8" x14ac:dyDescent="0.55000000000000004">
      <c r="A23750" s="33">
        <v>44413</v>
      </c>
      <c r="B23750" s="1" t="s">
        <v>23</v>
      </c>
      <c r="C23750">
        <v>90920</v>
      </c>
      <c r="D23750">
        <v>1217742</v>
      </c>
      <c r="E23750" s="32">
        <v>78850</v>
      </c>
      <c r="F23750">
        <v>998</v>
      </c>
      <c r="G23750" s="32">
        <v>11072</v>
      </c>
      <c r="H23750" s="32">
        <v>116</v>
      </c>
    </row>
    <row r="23751" spans="1:8" x14ac:dyDescent="0.55000000000000004">
      <c r="A23751" s="33">
        <v>44413</v>
      </c>
      <c r="B23751" s="1" t="s">
        <v>24</v>
      </c>
      <c r="C23751">
        <v>4307</v>
      </c>
      <c r="D23751">
        <v>201910</v>
      </c>
      <c r="E23751" s="32">
        <v>3744</v>
      </c>
      <c r="F23751">
        <v>54</v>
      </c>
      <c r="G23751" s="32">
        <v>509</v>
      </c>
      <c r="H23751" s="32">
        <v>4</v>
      </c>
    </row>
    <row r="23752" spans="1:8" x14ac:dyDescent="0.55000000000000004">
      <c r="A23752" s="33">
        <v>44413</v>
      </c>
      <c r="B23752" s="1" t="s">
        <v>25</v>
      </c>
      <c r="C23752">
        <v>2424</v>
      </c>
      <c r="D23752">
        <v>84132</v>
      </c>
      <c r="E23752" s="32">
        <v>2136</v>
      </c>
      <c r="F23752">
        <v>38</v>
      </c>
      <c r="G23752" s="32">
        <v>250</v>
      </c>
      <c r="H23752" s="32">
        <v>4</v>
      </c>
    </row>
    <row r="23753" spans="1:8" x14ac:dyDescent="0.55000000000000004">
      <c r="A23753" s="33">
        <v>44413</v>
      </c>
      <c r="B23753" s="1" t="s">
        <v>26</v>
      </c>
      <c r="C23753">
        <v>5517</v>
      </c>
      <c r="D23753">
        <v>139532</v>
      </c>
      <c r="E23753" s="32">
        <v>4456</v>
      </c>
      <c r="F23753">
        <v>118</v>
      </c>
      <c r="G23753" s="32">
        <v>939</v>
      </c>
      <c r="H23753" s="32">
        <v>8</v>
      </c>
    </row>
    <row r="23754" spans="1:8" x14ac:dyDescent="0.55000000000000004">
      <c r="A23754" s="33">
        <v>44413</v>
      </c>
      <c r="B23754" s="1" t="s">
        <v>27</v>
      </c>
      <c r="C23754">
        <v>1758</v>
      </c>
      <c r="D23754">
        <v>82675</v>
      </c>
      <c r="E23754" s="32">
        <v>1457</v>
      </c>
      <c r="F23754">
        <v>36</v>
      </c>
      <c r="G23754" s="32">
        <v>265</v>
      </c>
      <c r="H23754" s="32">
        <v>1</v>
      </c>
    </row>
    <row r="23755" spans="1:8" x14ac:dyDescent="0.55000000000000004">
      <c r="A23755" s="33">
        <v>44413</v>
      </c>
      <c r="B23755" s="1" t="s">
        <v>28</v>
      </c>
      <c r="C23755">
        <v>2599</v>
      </c>
      <c r="D23755">
        <v>72269</v>
      </c>
      <c r="E23755" s="32">
        <v>2274</v>
      </c>
      <c r="F23755">
        <v>21</v>
      </c>
      <c r="G23755" s="32">
        <v>306</v>
      </c>
      <c r="H23755" s="32">
        <v>0</v>
      </c>
    </row>
    <row r="23756" spans="1:8" x14ac:dyDescent="0.55000000000000004">
      <c r="A23756" s="33">
        <v>44413</v>
      </c>
      <c r="B23756" s="1" t="s">
        <v>29</v>
      </c>
      <c r="C23756">
        <v>5538</v>
      </c>
      <c r="D23756">
        <v>231983</v>
      </c>
      <c r="E23756" s="32">
        <v>5149</v>
      </c>
      <c r="F23756">
        <v>94</v>
      </c>
      <c r="G23756" s="32">
        <v>363</v>
      </c>
      <c r="H23756" s="32">
        <v>1</v>
      </c>
    </row>
    <row r="23757" spans="1:8" x14ac:dyDescent="0.55000000000000004">
      <c r="A23757" s="33">
        <v>44413</v>
      </c>
      <c r="B23757" s="1" t="s">
        <v>30</v>
      </c>
      <c r="C23757">
        <v>9978</v>
      </c>
      <c r="D23757">
        <v>300388</v>
      </c>
      <c r="E23757" s="32">
        <v>9506</v>
      </c>
      <c r="F23757">
        <v>188</v>
      </c>
      <c r="G23757" s="32">
        <v>284</v>
      </c>
      <c r="H23757" s="32">
        <v>3</v>
      </c>
    </row>
    <row r="23758" spans="1:8" x14ac:dyDescent="0.55000000000000004">
      <c r="A23758" s="33">
        <v>44413</v>
      </c>
      <c r="B23758" s="1" t="s">
        <v>31</v>
      </c>
      <c r="C23758">
        <v>11537</v>
      </c>
      <c r="D23758">
        <v>463831</v>
      </c>
      <c r="E23758" s="32">
        <v>9891</v>
      </c>
      <c r="F23758">
        <v>157</v>
      </c>
      <c r="G23758" s="32">
        <v>1489</v>
      </c>
      <c r="H23758" s="32">
        <v>5</v>
      </c>
    </row>
    <row r="23759" spans="1:8" x14ac:dyDescent="0.55000000000000004">
      <c r="A23759" s="33">
        <v>44413</v>
      </c>
      <c r="B23759" s="1" t="s">
        <v>32</v>
      </c>
      <c r="C23759">
        <v>55012</v>
      </c>
      <c r="D23759">
        <v>935034</v>
      </c>
      <c r="E23759" s="32">
        <v>51699</v>
      </c>
      <c r="F23759">
        <v>1010</v>
      </c>
      <c r="G23759" s="32">
        <v>2303</v>
      </c>
      <c r="H23759" s="32">
        <v>10</v>
      </c>
    </row>
    <row r="23760" spans="1:8" x14ac:dyDescent="0.55000000000000004">
      <c r="A23760" s="33">
        <v>44413</v>
      </c>
      <c r="B23760" s="1" t="s">
        <v>33</v>
      </c>
      <c r="C23760">
        <v>6030</v>
      </c>
      <c r="D23760">
        <v>159799</v>
      </c>
      <c r="E23760" s="32">
        <v>5618</v>
      </c>
      <c r="F23760">
        <v>114</v>
      </c>
      <c r="G23760" s="32">
        <v>453</v>
      </c>
      <c r="H23760" s="32">
        <v>3</v>
      </c>
    </row>
    <row r="23761" spans="1:8" x14ac:dyDescent="0.55000000000000004">
      <c r="A23761" s="33">
        <v>44413</v>
      </c>
      <c r="B23761" s="1" t="s">
        <v>34</v>
      </c>
      <c r="C23761">
        <v>6383</v>
      </c>
      <c r="D23761">
        <v>174623</v>
      </c>
      <c r="E23761" s="32">
        <v>5731</v>
      </c>
      <c r="F23761">
        <v>94</v>
      </c>
      <c r="G23761" s="32">
        <v>558</v>
      </c>
      <c r="H23761" s="32">
        <v>2</v>
      </c>
    </row>
    <row r="23762" spans="1:8" x14ac:dyDescent="0.55000000000000004">
      <c r="A23762" s="33">
        <v>44413</v>
      </c>
      <c r="B23762" s="1" t="s">
        <v>35</v>
      </c>
      <c r="C23762">
        <v>19358</v>
      </c>
      <c r="D23762">
        <v>318240</v>
      </c>
      <c r="E23762" s="32">
        <v>17374</v>
      </c>
      <c r="F23762">
        <v>249</v>
      </c>
      <c r="G23762" s="32">
        <v>1461</v>
      </c>
      <c r="H23762" s="32">
        <v>43</v>
      </c>
    </row>
    <row r="23763" spans="1:8" x14ac:dyDescent="0.55000000000000004">
      <c r="A23763" s="33">
        <v>44413</v>
      </c>
      <c r="B23763" s="1" t="s">
        <v>36</v>
      </c>
      <c r="C23763">
        <v>118861</v>
      </c>
      <c r="D23763">
        <v>2527386</v>
      </c>
      <c r="E23763" s="32">
        <v>106283</v>
      </c>
      <c r="F23763">
        <v>2726</v>
      </c>
      <c r="G23763" s="32">
        <v>8836</v>
      </c>
      <c r="H23763" s="32">
        <v>362</v>
      </c>
    </row>
    <row r="23764" spans="1:8" x14ac:dyDescent="0.55000000000000004">
      <c r="A23764" s="33">
        <v>44413</v>
      </c>
      <c r="B23764" s="1" t="s">
        <v>37</v>
      </c>
      <c r="C23764">
        <v>45330</v>
      </c>
      <c r="D23764">
        <v>567667</v>
      </c>
      <c r="E23764" s="32">
        <v>41650</v>
      </c>
      <c r="F23764">
        <v>1318</v>
      </c>
      <c r="G23764" s="32">
        <v>2363</v>
      </c>
      <c r="H23764" s="32">
        <v>20</v>
      </c>
    </row>
    <row r="23765" spans="1:8" x14ac:dyDescent="0.55000000000000004">
      <c r="A23765" s="33">
        <v>44413</v>
      </c>
      <c r="B23765" s="1" t="s">
        <v>38</v>
      </c>
      <c r="C23765">
        <v>9428</v>
      </c>
      <c r="D23765">
        <v>191081</v>
      </c>
      <c r="E23765" s="32">
        <v>8685</v>
      </c>
      <c r="F23765">
        <v>133</v>
      </c>
      <c r="G23765" s="32">
        <v>610</v>
      </c>
      <c r="H23765" s="32">
        <v>11</v>
      </c>
    </row>
    <row r="23766" spans="1:8" x14ac:dyDescent="0.55000000000000004">
      <c r="A23766" s="33">
        <v>44413</v>
      </c>
      <c r="B23766" s="1" t="s">
        <v>39</v>
      </c>
      <c r="C23766">
        <v>3141</v>
      </c>
      <c r="D23766">
        <v>46388</v>
      </c>
      <c r="E23766" s="32">
        <v>2746</v>
      </c>
      <c r="F23766">
        <v>49</v>
      </c>
      <c r="G23766" s="32">
        <v>274</v>
      </c>
      <c r="H23766" s="32">
        <v>17</v>
      </c>
    </row>
    <row r="23767" spans="1:8" x14ac:dyDescent="0.55000000000000004">
      <c r="A23767" s="33">
        <v>44413</v>
      </c>
      <c r="B23767" s="1" t="s">
        <v>40</v>
      </c>
      <c r="C23767">
        <v>916</v>
      </c>
      <c r="D23767">
        <v>101961</v>
      </c>
      <c r="E23767" s="32">
        <v>619</v>
      </c>
      <c r="F23767">
        <v>3</v>
      </c>
      <c r="G23767" s="32">
        <v>281</v>
      </c>
      <c r="H23767" s="32">
        <v>1</v>
      </c>
    </row>
    <row r="23768" spans="1:8" x14ac:dyDescent="0.55000000000000004">
      <c r="A23768" s="33">
        <v>44413</v>
      </c>
      <c r="B23768" s="1" t="s">
        <v>41</v>
      </c>
      <c r="C23768">
        <v>773</v>
      </c>
      <c r="D23768">
        <v>37500</v>
      </c>
      <c r="E23768" s="32">
        <v>682</v>
      </c>
      <c r="F23768">
        <v>2</v>
      </c>
      <c r="G23768" s="32">
        <v>89</v>
      </c>
      <c r="H23768" s="32">
        <v>1</v>
      </c>
    </row>
    <row r="23769" spans="1:8" x14ac:dyDescent="0.55000000000000004">
      <c r="A23769" s="33">
        <v>44413</v>
      </c>
      <c r="B23769" s="1" t="s">
        <v>42</v>
      </c>
      <c r="C23769">
        <v>8627</v>
      </c>
      <c r="D23769">
        <v>183050</v>
      </c>
      <c r="E23769" s="32">
        <v>7612</v>
      </c>
      <c r="F23769">
        <v>127</v>
      </c>
      <c r="G23769" s="32">
        <v>245</v>
      </c>
      <c r="H23769" s="32">
        <v>3</v>
      </c>
    </row>
    <row r="23770" spans="1:8" x14ac:dyDescent="0.55000000000000004">
      <c r="A23770" s="33">
        <v>44413</v>
      </c>
      <c r="B23770" s="1" t="s">
        <v>43</v>
      </c>
      <c r="C23770">
        <v>12423</v>
      </c>
      <c r="D23770">
        <v>594390</v>
      </c>
      <c r="E23770" s="32">
        <v>11727</v>
      </c>
      <c r="F23770">
        <v>179</v>
      </c>
      <c r="G23770" s="32">
        <v>411</v>
      </c>
      <c r="H23770" s="32">
        <v>7</v>
      </c>
    </row>
    <row r="23771" spans="1:8" x14ac:dyDescent="0.55000000000000004">
      <c r="A23771" s="33">
        <v>44413</v>
      </c>
      <c r="B23771" s="1" t="s">
        <v>44</v>
      </c>
      <c r="C23771">
        <v>3368</v>
      </c>
      <c r="D23771">
        <v>133190</v>
      </c>
      <c r="E23771" s="32">
        <v>3136</v>
      </c>
      <c r="F23771">
        <v>80</v>
      </c>
      <c r="G23771" s="32">
        <v>152</v>
      </c>
      <c r="H23771" s="32">
        <v>0</v>
      </c>
    </row>
    <row r="23772" spans="1:8" x14ac:dyDescent="0.55000000000000004">
      <c r="A23772" s="33">
        <v>44413</v>
      </c>
      <c r="B23772" s="1" t="s">
        <v>45</v>
      </c>
      <c r="C23772">
        <v>1834</v>
      </c>
      <c r="D23772">
        <v>74023</v>
      </c>
      <c r="E23772" s="32">
        <v>1684</v>
      </c>
      <c r="F23772">
        <v>63</v>
      </c>
      <c r="G23772" s="32">
        <v>87</v>
      </c>
      <c r="H23772" s="32">
        <v>1</v>
      </c>
    </row>
    <row r="23773" spans="1:8" x14ac:dyDescent="0.55000000000000004">
      <c r="A23773" s="33">
        <v>44413</v>
      </c>
      <c r="B23773" s="1" t="s">
        <v>46</v>
      </c>
      <c r="C23773">
        <v>2424</v>
      </c>
      <c r="D23773">
        <v>95994</v>
      </c>
      <c r="E23773" s="32">
        <v>2133</v>
      </c>
      <c r="F23773">
        <v>32</v>
      </c>
      <c r="G23773" s="32">
        <v>261</v>
      </c>
      <c r="H23773" s="32">
        <v>1</v>
      </c>
    </row>
    <row r="23774" spans="1:8" x14ac:dyDescent="0.55000000000000004">
      <c r="A23774" s="33">
        <v>44413</v>
      </c>
      <c r="B23774" s="1" t="s">
        <v>47</v>
      </c>
      <c r="C23774">
        <v>3044</v>
      </c>
      <c r="D23774">
        <v>106410</v>
      </c>
      <c r="E23774" s="32">
        <v>2773</v>
      </c>
      <c r="F23774">
        <v>77</v>
      </c>
      <c r="G23774" s="32">
        <v>194</v>
      </c>
      <c r="H23774" s="32">
        <v>3</v>
      </c>
    </row>
    <row r="23775" spans="1:8" x14ac:dyDescent="0.55000000000000004">
      <c r="A23775" s="33">
        <v>44413</v>
      </c>
      <c r="B23775" s="1" t="s">
        <v>48</v>
      </c>
      <c r="C23775">
        <v>2141</v>
      </c>
      <c r="D23775">
        <v>64803</v>
      </c>
      <c r="E23775" s="32">
        <v>1997</v>
      </c>
      <c r="F23775">
        <v>29</v>
      </c>
      <c r="G23775" s="32">
        <v>115</v>
      </c>
      <c r="H23775" s="32">
        <v>7</v>
      </c>
    </row>
    <row r="23776" spans="1:8" x14ac:dyDescent="0.55000000000000004">
      <c r="A23776" s="33">
        <v>44413</v>
      </c>
      <c r="B23776" s="1" t="s">
        <v>49</v>
      </c>
      <c r="C23776">
        <v>42142</v>
      </c>
      <c r="D23776">
        <v>943188</v>
      </c>
      <c r="E23776" s="32">
        <v>36829</v>
      </c>
      <c r="F23776">
        <v>536</v>
      </c>
      <c r="G23776" s="32">
        <v>4059</v>
      </c>
      <c r="H23776" s="32">
        <v>11</v>
      </c>
    </row>
    <row r="23777" spans="1:8" x14ac:dyDescent="0.55000000000000004">
      <c r="A23777" s="33">
        <v>44413</v>
      </c>
      <c r="B23777" s="1" t="s">
        <v>50</v>
      </c>
      <c r="C23777">
        <v>2876</v>
      </c>
      <c r="D23777">
        <v>66520</v>
      </c>
      <c r="E23777" s="32">
        <v>2655</v>
      </c>
      <c r="F23777">
        <v>24</v>
      </c>
      <c r="G23777" s="32">
        <v>176</v>
      </c>
      <c r="H23777" s="32">
        <v>0</v>
      </c>
    </row>
    <row r="23778" spans="1:8" x14ac:dyDescent="0.55000000000000004">
      <c r="A23778" s="33">
        <v>44413</v>
      </c>
      <c r="B23778" s="1" t="s">
        <v>51</v>
      </c>
      <c r="C23778">
        <v>3630</v>
      </c>
      <c r="D23778">
        <v>138676</v>
      </c>
      <c r="E23778" s="32">
        <v>3281</v>
      </c>
      <c r="F23778">
        <v>69</v>
      </c>
      <c r="G23778" s="32">
        <v>281</v>
      </c>
      <c r="H23778" s="32">
        <v>0</v>
      </c>
    </row>
    <row r="23779" spans="1:8" x14ac:dyDescent="0.55000000000000004">
      <c r="A23779" s="33">
        <v>44413</v>
      </c>
      <c r="B23779" s="1" t="s">
        <v>52</v>
      </c>
      <c r="C23779">
        <v>7449</v>
      </c>
      <c r="D23779">
        <v>88052</v>
      </c>
      <c r="E23779" s="32">
        <v>6654</v>
      </c>
      <c r="F23779">
        <v>121</v>
      </c>
      <c r="G23779" s="32">
        <v>674</v>
      </c>
      <c r="H23779" s="32">
        <v>2</v>
      </c>
    </row>
    <row r="23780" spans="1:8" x14ac:dyDescent="0.55000000000000004">
      <c r="A23780" s="33">
        <v>44413</v>
      </c>
      <c r="B23780" s="1" t="s">
        <v>53</v>
      </c>
      <c r="C23780">
        <v>3791</v>
      </c>
      <c r="D23780">
        <v>190695</v>
      </c>
      <c r="E23780" s="32">
        <v>3517</v>
      </c>
      <c r="F23780">
        <v>64</v>
      </c>
      <c r="G23780" s="32">
        <v>210</v>
      </c>
      <c r="H23780" s="32">
        <v>0</v>
      </c>
    </row>
    <row r="23781" spans="1:8" x14ac:dyDescent="0.55000000000000004">
      <c r="A23781" s="33">
        <v>44413</v>
      </c>
      <c r="B23781" s="1" t="s">
        <v>54</v>
      </c>
      <c r="C23781">
        <v>3365</v>
      </c>
      <c r="D23781">
        <v>46487</v>
      </c>
      <c r="E23781" s="32">
        <v>3133</v>
      </c>
      <c r="F23781">
        <v>27</v>
      </c>
      <c r="G23781" s="32">
        <v>193</v>
      </c>
      <c r="H23781" s="32">
        <v>0</v>
      </c>
    </row>
    <row r="23782" spans="1:8" x14ac:dyDescent="0.55000000000000004">
      <c r="A23782" s="33">
        <v>44413</v>
      </c>
      <c r="B23782" s="1" t="s">
        <v>55</v>
      </c>
      <c r="C23782">
        <v>4159</v>
      </c>
      <c r="D23782">
        <v>121495</v>
      </c>
      <c r="E23782" s="32">
        <v>3844</v>
      </c>
      <c r="F23782">
        <v>39</v>
      </c>
      <c r="G23782" s="32">
        <v>264</v>
      </c>
      <c r="H23782" s="32">
        <v>0</v>
      </c>
    </row>
    <row r="23783" spans="1:8" x14ac:dyDescent="0.55000000000000004">
      <c r="A23783" s="33">
        <v>44413</v>
      </c>
      <c r="B23783" s="1" t="s">
        <v>56</v>
      </c>
      <c r="C23783">
        <v>27054</v>
      </c>
      <c r="D23783">
        <v>291691</v>
      </c>
      <c r="E23783" s="32">
        <v>22779</v>
      </c>
      <c r="F23783">
        <v>238</v>
      </c>
      <c r="G23783" s="32">
        <v>3996</v>
      </c>
      <c r="H23783" s="32">
        <v>67</v>
      </c>
    </row>
    <row r="23784" spans="1:8" x14ac:dyDescent="0.55000000000000004">
      <c r="A23784" s="33">
        <v>44414</v>
      </c>
      <c r="B23784" s="1" t="s">
        <v>7</v>
      </c>
      <c r="C23784">
        <v>46110</v>
      </c>
      <c r="D23784">
        <v>878489</v>
      </c>
      <c r="E23784" s="32">
        <v>42117</v>
      </c>
      <c r="F23784">
        <v>1427</v>
      </c>
      <c r="G23784" s="32">
        <v>2459</v>
      </c>
      <c r="H23784" s="32">
        <v>15</v>
      </c>
    </row>
    <row r="23785" spans="1:8" x14ac:dyDescent="0.55000000000000004">
      <c r="A23785" s="33">
        <v>44414</v>
      </c>
      <c r="B23785" s="1" t="s">
        <v>11</v>
      </c>
      <c r="C23785">
        <v>2820</v>
      </c>
      <c r="D23785">
        <v>58421</v>
      </c>
      <c r="E23785" s="32">
        <v>2602</v>
      </c>
      <c r="F23785">
        <v>32</v>
      </c>
      <c r="G23785" s="32">
        <v>186</v>
      </c>
      <c r="H23785" s="32">
        <v>0</v>
      </c>
    </row>
    <row r="23786" spans="1:8" x14ac:dyDescent="0.55000000000000004">
      <c r="A23786" s="33">
        <v>44414</v>
      </c>
      <c r="B23786" s="1" t="s">
        <v>12</v>
      </c>
      <c r="C23786">
        <v>2106</v>
      </c>
      <c r="D23786">
        <v>95844</v>
      </c>
      <c r="E23786" s="32">
        <v>1893</v>
      </c>
      <c r="F23786">
        <v>47</v>
      </c>
      <c r="G23786" s="32">
        <v>166</v>
      </c>
      <c r="H23786" s="32">
        <v>0</v>
      </c>
    </row>
    <row r="23787" spans="1:8" x14ac:dyDescent="0.55000000000000004">
      <c r="A23787" s="33">
        <v>44414</v>
      </c>
      <c r="B23787" s="1" t="s">
        <v>13</v>
      </c>
      <c r="C23787">
        <v>10358</v>
      </c>
      <c r="D23787">
        <v>176609</v>
      </c>
      <c r="E23787" s="32">
        <v>9635</v>
      </c>
      <c r="F23787">
        <v>91</v>
      </c>
      <c r="G23787" s="32">
        <v>551</v>
      </c>
      <c r="H23787" s="32">
        <v>3</v>
      </c>
    </row>
    <row r="23788" spans="1:8" x14ac:dyDescent="0.55000000000000004">
      <c r="A23788" s="33">
        <v>44414</v>
      </c>
      <c r="B23788" s="1" t="s">
        <v>14</v>
      </c>
      <c r="C23788">
        <v>1057</v>
      </c>
      <c r="D23788">
        <v>17804</v>
      </c>
      <c r="E23788" s="32">
        <v>979</v>
      </c>
      <c r="F23788">
        <v>21</v>
      </c>
      <c r="G23788" s="32">
        <v>57</v>
      </c>
      <c r="H23788" s="32">
        <v>2</v>
      </c>
    </row>
    <row r="23789" spans="1:8" x14ac:dyDescent="0.55000000000000004">
      <c r="A23789" s="33">
        <v>44414</v>
      </c>
      <c r="B23789" s="1" t="s">
        <v>15</v>
      </c>
      <c r="C23789">
        <v>2294</v>
      </c>
      <c r="D23789">
        <v>73205</v>
      </c>
      <c r="E23789" s="32">
        <v>2056</v>
      </c>
      <c r="F23789">
        <v>47</v>
      </c>
      <c r="G23789" s="32">
        <v>191</v>
      </c>
      <c r="H23789" s="32">
        <v>0</v>
      </c>
    </row>
    <row r="23790" spans="1:8" x14ac:dyDescent="0.55000000000000004">
      <c r="A23790" s="33">
        <v>44414</v>
      </c>
      <c r="B23790" s="1" t="s">
        <v>16</v>
      </c>
      <c r="C23790">
        <v>6301</v>
      </c>
      <c r="D23790">
        <v>322397</v>
      </c>
      <c r="E23790" s="32">
        <v>5319</v>
      </c>
      <c r="F23790">
        <v>162</v>
      </c>
      <c r="G23790" s="32">
        <v>820</v>
      </c>
      <c r="H23790" s="32">
        <v>10</v>
      </c>
    </row>
    <row r="23791" spans="1:8" x14ac:dyDescent="0.55000000000000004">
      <c r="A23791" s="33">
        <v>44414</v>
      </c>
      <c r="B23791" s="1" t="s">
        <v>17</v>
      </c>
      <c r="C23791">
        <v>13789</v>
      </c>
      <c r="D23791">
        <v>35004</v>
      </c>
      <c r="E23791" s="32">
        <v>11831</v>
      </c>
      <c r="F23791">
        <v>170</v>
      </c>
      <c r="G23791" s="32">
        <v>1788</v>
      </c>
      <c r="H23791" s="32">
        <v>16</v>
      </c>
    </row>
    <row r="23792" spans="1:8" x14ac:dyDescent="0.55000000000000004">
      <c r="A23792" s="33">
        <v>44414</v>
      </c>
      <c r="B23792" s="1" t="s">
        <v>18</v>
      </c>
      <c r="C23792">
        <v>9052</v>
      </c>
      <c r="D23792">
        <v>357462</v>
      </c>
      <c r="E23792" s="32">
        <v>7739</v>
      </c>
      <c r="F23792">
        <v>88</v>
      </c>
      <c r="G23792" s="32">
        <v>1225</v>
      </c>
      <c r="H23792" s="32">
        <v>15</v>
      </c>
    </row>
    <row r="23793" spans="1:8" x14ac:dyDescent="0.55000000000000004">
      <c r="A23793" s="33">
        <v>44414</v>
      </c>
      <c r="B23793" s="1" t="s">
        <v>19</v>
      </c>
      <c r="C23793">
        <v>9565</v>
      </c>
      <c r="D23793">
        <v>221885</v>
      </c>
      <c r="E23793" s="32">
        <v>8312</v>
      </c>
      <c r="F23793">
        <v>155</v>
      </c>
      <c r="G23793" s="32">
        <v>1098</v>
      </c>
      <c r="H23793" s="32">
        <v>6</v>
      </c>
    </row>
    <row r="23794" spans="1:8" x14ac:dyDescent="0.55000000000000004">
      <c r="A23794" s="33">
        <v>44414</v>
      </c>
      <c r="B23794" s="1" t="s">
        <v>20</v>
      </c>
      <c r="C23794">
        <v>63311</v>
      </c>
      <c r="D23794">
        <v>1123525</v>
      </c>
      <c r="E23794" s="32">
        <v>49794</v>
      </c>
      <c r="F23794">
        <v>853</v>
      </c>
      <c r="G23794" s="32">
        <v>12664</v>
      </c>
      <c r="H23794" s="32">
        <v>65</v>
      </c>
    </row>
    <row r="23795" spans="1:8" x14ac:dyDescent="0.55000000000000004">
      <c r="A23795" s="33">
        <v>44414</v>
      </c>
      <c r="B23795" s="1" t="s">
        <v>21</v>
      </c>
      <c r="C23795">
        <v>54350</v>
      </c>
      <c r="D23795">
        <v>810755</v>
      </c>
      <c r="E23795" s="32">
        <v>46909</v>
      </c>
      <c r="F23795">
        <v>736</v>
      </c>
      <c r="G23795" s="32">
        <v>6705</v>
      </c>
      <c r="H23795" s="32">
        <v>52</v>
      </c>
    </row>
    <row r="23796" spans="1:8" x14ac:dyDescent="0.55000000000000004">
      <c r="A23796" s="33">
        <v>44414</v>
      </c>
      <c r="B23796" s="1" t="s">
        <v>22</v>
      </c>
      <c r="C23796">
        <v>240653</v>
      </c>
      <c r="D23796">
        <v>2897360</v>
      </c>
      <c r="E23796" s="32">
        <v>204112</v>
      </c>
      <c r="F23796">
        <v>2306</v>
      </c>
      <c r="G23796" s="32">
        <v>34235</v>
      </c>
      <c r="H23796" s="32">
        <v>141</v>
      </c>
    </row>
    <row r="23797" spans="1:8" x14ac:dyDescent="0.55000000000000004">
      <c r="A23797" s="33">
        <v>44414</v>
      </c>
      <c r="B23797" s="1" t="s">
        <v>23</v>
      </c>
      <c r="C23797">
        <v>93001</v>
      </c>
      <c r="D23797">
        <v>1224026</v>
      </c>
      <c r="E23797" s="32">
        <v>80338</v>
      </c>
      <c r="F23797">
        <v>999</v>
      </c>
      <c r="G23797" s="32">
        <v>11664</v>
      </c>
      <c r="H23797" s="32">
        <v>131</v>
      </c>
    </row>
    <row r="23798" spans="1:8" x14ac:dyDescent="0.55000000000000004">
      <c r="A23798" s="33">
        <v>44414</v>
      </c>
      <c r="B23798" s="1" t="s">
        <v>24</v>
      </c>
      <c r="C23798">
        <v>4395</v>
      </c>
      <c r="D23798">
        <v>202819</v>
      </c>
      <c r="E23798" s="32">
        <v>3789</v>
      </c>
      <c r="F23798">
        <v>54</v>
      </c>
      <c r="G23798" s="32">
        <v>552</v>
      </c>
      <c r="H23798" s="32">
        <v>7</v>
      </c>
    </row>
    <row r="23799" spans="1:8" x14ac:dyDescent="0.55000000000000004">
      <c r="A23799" s="33">
        <v>44414</v>
      </c>
      <c r="B23799" s="1" t="s">
        <v>25</v>
      </c>
      <c r="C23799">
        <v>2488</v>
      </c>
      <c r="D23799">
        <v>84658</v>
      </c>
      <c r="E23799" s="32">
        <v>2156</v>
      </c>
      <c r="F23799">
        <v>38</v>
      </c>
      <c r="G23799" s="32">
        <v>294</v>
      </c>
      <c r="H23799" s="32">
        <v>4</v>
      </c>
    </row>
    <row r="23800" spans="1:8" x14ac:dyDescent="0.55000000000000004">
      <c r="A23800" s="33">
        <v>44414</v>
      </c>
      <c r="B23800" s="1" t="s">
        <v>26</v>
      </c>
      <c r="C23800">
        <v>5595</v>
      </c>
      <c r="D23800">
        <v>140223</v>
      </c>
      <c r="E23800" s="32">
        <v>4544</v>
      </c>
      <c r="F23800">
        <v>118</v>
      </c>
      <c r="G23800" s="32">
        <v>928</v>
      </c>
      <c r="H23800" s="32">
        <v>8</v>
      </c>
    </row>
    <row r="23801" spans="1:8" x14ac:dyDescent="0.55000000000000004">
      <c r="A23801" s="33">
        <v>44414</v>
      </c>
      <c r="B23801" s="1" t="s">
        <v>27</v>
      </c>
      <c r="C23801">
        <v>1793</v>
      </c>
      <c r="D23801">
        <v>83294</v>
      </c>
      <c r="E23801" s="32">
        <v>1475</v>
      </c>
      <c r="F23801">
        <v>36</v>
      </c>
      <c r="G23801" s="32">
        <v>282</v>
      </c>
      <c r="H23801" s="32">
        <v>1</v>
      </c>
    </row>
    <row r="23802" spans="1:8" x14ac:dyDescent="0.55000000000000004">
      <c r="A23802" s="33">
        <v>44414</v>
      </c>
      <c r="B23802" s="1" t="s">
        <v>28</v>
      </c>
      <c r="C23802">
        <v>2666</v>
      </c>
      <c r="D23802">
        <v>76621</v>
      </c>
      <c r="E23802" s="32">
        <v>2293</v>
      </c>
      <c r="F23802">
        <v>21</v>
      </c>
      <c r="G23802" s="32">
        <v>357</v>
      </c>
      <c r="H23802" s="32">
        <v>0</v>
      </c>
    </row>
    <row r="23803" spans="1:8" x14ac:dyDescent="0.55000000000000004">
      <c r="A23803" s="33">
        <v>44414</v>
      </c>
      <c r="B23803" s="1" t="s">
        <v>29</v>
      </c>
      <c r="C23803">
        <v>5598</v>
      </c>
      <c r="D23803">
        <v>233083</v>
      </c>
      <c r="E23803" s="32">
        <v>5183</v>
      </c>
      <c r="F23803">
        <v>94</v>
      </c>
      <c r="G23803" s="32">
        <v>377</v>
      </c>
      <c r="H23803" s="32">
        <v>0</v>
      </c>
    </row>
    <row r="23804" spans="1:8" x14ac:dyDescent="0.55000000000000004">
      <c r="A23804" s="33">
        <v>44414</v>
      </c>
      <c r="B23804" s="1" t="s">
        <v>30</v>
      </c>
      <c r="C23804">
        <v>10028</v>
      </c>
      <c r="D23804">
        <v>301624</v>
      </c>
      <c r="E23804" s="32">
        <v>9520</v>
      </c>
      <c r="F23804">
        <v>188</v>
      </c>
      <c r="G23804" s="32">
        <v>320</v>
      </c>
      <c r="H23804" s="32">
        <v>3</v>
      </c>
    </row>
    <row r="23805" spans="1:8" x14ac:dyDescent="0.55000000000000004">
      <c r="A23805" s="33">
        <v>44414</v>
      </c>
      <c r="B23805" s="1" t="s">
        <v>31</v>
      </c>
      <c r="C23805">
        <v>11758</v>
      </c>
      <c r="D23805">
        <v>465943</v>
      </c>
      <c r="E23805" s="32">
        <v>10006</v>
      </c>
      <c r="F23805">
        <v>157</v>
      </c>
      <c r="G23805" s="32">
        <v>1595</v>
      </c>
      <c r="H23805" s="32">
        <v>5</v>
      </c>
    </row>
    <row r="23806" spans="1:8" x14ac:dyDescent="0.55000000000000004">
      <c r="A23806" s="33">
        <v>44414</v>
      </c>
      <c r="B23806" s="1" t="s">
        <v>32</v>
      </c>
      <c r="C23806">
        <v>55376</v>
      </c>
      <c r="D23806">
        <v>938412</v>
      </c>
      <c r="E23806" s="32">
        <v>51835</v>
      </c>
      <c r="F23806">
        <v>1010</v>
      </c>
      <c r="G23806" s="32">
        <v>2531</v>
      </c>
      <c r="H23806" s="32">
        <v>13</v>
      </c>
    </row>
    <row r="23807" spans="1:8" x14ac:dyDescent="0.55000000000000004">
      <c r="A23807" s="33">
        <v>44414</v>
      </c>
      <c r="B23807" s="1" t="s">
        <v>33</v>
      </c>
      <c r="C23807">
        <v>6127</v>
      </c>
      <c r="D23807">
        <v>164729</v>
      </c>
      <c r="E23807" s="32">
        <v>5644</v>
      </c>
      <c r="F23807">
        <v>114</v>
      </c>
      <c r="G23807" s="32">
        <v>525</v>
      </c>
      <c r="H23807" s="32">
        <v>3</v>
      </c>
    </row>
    <row r="23808" spans="1:8" x14ac:dyDescent="0.55000000000000004">
      <c r="A23808" s="33">
        <v>44414</v>
      </c>
      <c r="B23808" s="1" t="s">
        <v>34</v>
      </c>
      <c r="C23808">
        <v>6472</v>
      </c>
      <c r="D23808">
        <v>175509</v>
      </c>
      <c r="E23808" s="32">
        <v>5781</v>
      </c>
      <c r="F23808">
        <v>94</v>
      </c>
      <c r="G23808" s="32">
        <v>597</v>
      </c>
      <c r="H23808" s="32">
        <v>2</v>
      </c>
    </row>
    <row r="23809" spans="1:8" x14ac:dyDescent="0.55000000000000004">
      <c r="A23809" s="33">
        <v>44414</v>
      </c>
      <c r="B23809" s="1" t="s">
        <v>35</v>
      </c>
      <c r="C23809">
        <v>19647</v>
      </c>
      <c r="D23809">
        <v>319923</v>
      </c>
      <c r="E23809" s="32">
        <v>17498</v>
      </c>
      <c r="F23809">
        <v>249</v>
      </c>
      <c r="G23809" s="32">
        <v>1611</v>
      </c>
      <c r="H23809" s="32">
        <v>42</v>
      </c>
    </row>
    <row r="23810" spans="1:8" x14ac:dyDescent="0.55000000000000004">
      <c r="A23810" s="33">
        <v>44414</v>
      </c>
      <c r="B23810" s="1" t="s">
        <v>36</v>
      </c>
      <c r="C23810">
        <v>120171</v>
      </c>
      <c r="D23810">
        <v>2545104</v>
      </c>
      <c r="E23810" s="32">
        <v>107037</v>
      </c>
      <c r="F23810">
        <v>2728</v>
      </c>
      <c r="G23810" s="32">
        <v>9386</v>
      </c>
      <c r="H23810" s="32">
        <v>367</v>
      </c>
    </row>
    <row r="23811" spans="1:8" x14ac:dyDescent="0.55000000000000004">
      <c r="A23811" s="33">
        <v>44414</v>
      </c>
      <c r="B23811" s="1" t="s">
        <v>37</v>
      </c>
      <c r="C23811">
        <v>45789</v>
      </c>
      <c r="D23811">
        <v>570218</v>
      </c>
      <c r="E23811" s="32">
        <v>41854</v>
      </c>
      <c r="F23811">
        <v>1319</v>
      </c>
      <c r="G23811" s="32">
        <v>2617</v>
      </c>
      <c r="H23811" s="32">
        <v>22</v>
      </c>
    </row>
    <row r="23812" spans="1:8" x14ac:dyDescent="0.55000000000000004">
      <c r="A23812" s="33">
        <v>44414</v>
      </c>
      <c r="B23812" s="1" t="s">
        <v>38</v>
      </c>
      <c r="C23812">
        <v>9533</v>
      </c>
      <c r="D23812">
        <v>191995</v>
      </c>
      <c r="E23812" s="32">
        <v>8742</v>
      </c>
      <c r="F23812">
        <v>133</v>
      </c>
      <c r="G23812" s="32">
        <v>658</v>
      </c>
      <c r="H23812" s="32">
        <v>11</v>
      </c>
    </row>
    <row r="23813" spans="1:8" x14ac:dyDescent="0.55000000000000004">
      <c r="A23813" s="33">
        <v>44414</v>
      </c>
      <c r="B23813" s="1" t="s">
        <v>39</v>
      </c>
      <c r="C23813">
        <v>3171</v>
      </c>
      <c r="D23813">
        <v>46651</v>
      </c>
      <c r="E23813" s="32">
        <v>2785</v>
      </c>
      <c r="F23813">
        <v>49</v>
      </c>
      <c r="G23813" s="32">
        <v>263</v>
      </c>
      <c r="H23813" s="32">
        <v>17</v>
      </c>
    </row>
    <row r="23814" spans="1:8" x14ac:dyDescent="0.55000000000000004">
      <c r="A23814" s="33">
        <v>44414</v>
      </c>
      <c r="B23814" s="1" t="s">
        <v>40</v>
      </c>
      <c r="C23814">
        <v>952</v>
      </c>
      <c r="D23814">
        <v>102851</v>
      </c>
      <c r="E23814" s="32">
        <v>629</v>
      </c>
      <c r="F23814">
        <v>3</v>
      </c>
      <c r="G23814" s="32">
        <v>308</v>
      </c>
      <c r="H23814" s="32">
        <v>1</v>
      </c>
    </row>
    <row r="23815" spans="1:8" x14ac:dyDescent="0.55000000000000004">
      <c r="A23815" s="33">
        <v>44414</v>
      </c>
      <c r="B23815" s="1" t="s">
        <v>41</v>
      </c>
      <c r="C23815">
        <v>789</v>
      </c>
      <c r="D23815">
        <v>37500</v>
      </c>
      <c r="E23815" s="32">
        <v>694</v>
      </c>
      <c r="F23815">
        <v>2</v>
      </c>
      <c r="G23815" s="32">
        <v>93</v>
      </c>
      <c r="H23815" s="32">
        <v>1</v>
      </c>
    </row>
    <row r="23816" spans="1:8" x14ac:dyDescent="0.55000000000000004">
      <c r="A23816" s="33">
        <v>44414</v>
      </c>
      <c r="B23816" s="1" t="s">
        <v>42</v>
      </c>
      <c r="C23816">
        <v>8728</v>
      </c>
      <c r="D23816">
        <v>189599</v>
      </c>
      <c r="E23816" s="32">
        <v>7812</v>
      </c>
      <c r="F23816">
        <v>127</v>
      </c>
      <c r="G23816" s="32">
        <v>599</v>
      </c>
      <c r="H23816" s="32">
        <v>3</v>
      </c>
    </row>
    <row r="23817" spans="1:8" x14ac:dyDescent="0.55000000000000004">
      <c r="A23817" s="33">
        <v>44414</v>
      </c>
      <c r="B23817" s="1" t="s">
        <v>43</v>
      </c>
      <c r="C23817">
        <v>12518</v>
      </c>
      <c r="D23817">
        <v>594849</v>
      </c>
      <c r="E23817" s="32">
        <v>11765</v>
      </c>
      <c r="F23817">
        <v>179</v>
      </c>
      <c r="G23817" s="32">
        <v>451</v>
      </c>
      <c r="H23817" s="32">
        <v>7</v>
      </c>
    </row>
    <row r="23818" spans="1:8" x14ac:dyDescent="0.55000000000000004">
      <c r="A23818" s="33">
        <v>44414</v>
      </c>
      <c r="B23818" s="1" t="s">
        <v>44</v>
      </c>
      <c r="C23818">
        <v>3389</v>
      </c>
      <c r="D23818">
        <v>133190</v>
      </c>
      <c r="E23818" s="32">
        <v>3144</v>
      </c>
      <c r="F23818">
        <v>80</v>
      </c>
      <c r="G23818" s="32">
        <v>165</v>
      </c>
      <c r="H23818" s="32">
        <v>0</v>
      </c>
    </row>
    <row r="23819" spans="1:8" x14ac:dyDescent="0.55000000000000004">
      <c r="A23819" s="33">
        <v>44414</v>
      </c>
      <c r="B23819" s="1" t="s">
        <v>45</v>
      </c>
      <c r="C23819">
        <v>1839</v>
      </c>
      <c r="D23819">
        <v>74355</v>
      </c>
      <c r="E23819" s="32">
        <v>1692</v>
      </c>
      <c r="F23819">
        <v>63</v>
      </c>
      <c r="G23819" s="32">
        <v>84</v>
      </c>
      <c r="H23819" s="32">
        <v>1</v>
      </c>
    </row>
    <row r="23820" spans="1:8" x14ac:dyDescent="0.55000000000000004">
      <c r="A23820" s="33">
        <v>44414</v>
      </c>
      <c r="B23820" s="1" t="s">
        <v>46</v>
      </c>
      <c r="C23820">
        <v>2465</v>
      </c>
      <c r="D23820">
        <v>96500</v>
      </c>
      <c r="E23820" s="32">
        <v>2155</v>
      </c>
      <c r="F23820">
        <v>32</v>
      </c>
      <c r="G23820" s="32">
        <v>280</v>
      </c>
      <c r="H23820" s="32">
        <v>1</v>
      </c>
    </row>
    <row r="23821" spans="1:8" x14ac:dyDescent="0.55000000000000004">
      <c r="A23821" s="33">
        <v>44414</v>
      </c>
      <c r="B23821" s="1" t="s">
        <v>47</v>
      </c>
      <c r="C23821">
        <v>3084</v>
      </c>
      <c r="D23821">
        <v>108860</v>
      </c>
      <c r="E23821" s="32">
        <v>2785</v>
      </c>
      <c r="F23821">
        <v>77</v>
      </c>
      <c r="G23821" s="32">
        <v>222</v>
      </c>
      <c r="H23821" s="32">
        <v>4</v>
      </c>
    </row>
    <row r="23822" spans="1:8" x14ac:dyDescent="0.55000000000000004">
      <c r="A23822" s="33">
        <v>44414</v>
      </c>
      <c r="B23822" s="1" t="s">
        <v>48</v>
      </c>
      <c r="C23822">
        <v>2164</v>
      </c>
      <c r="D23822">
        <v>65004</v>
      </c>
      <c r="E23822" s="32">
        <v>2021</v>
      </c>
      <c r="F23822">
        <v>29</v>
      </c>
      <c r="G23822" s="32">
        <v>114</v>
      </c>
      <c r="H23822" s="32">
        <v>7</v>
      </c>
    </row>
    <row r="23823" spans="1:8" x14ac:dyDescent="0.55000000000000004">
      <c r="A23823" s="33">
        <v>44414</v>
      </c>
      <c r="B23823" s="1" t="s">
        <v>49</v>
      </c>
      <c r="C23823">
        <v>42982</v>
      </c>
      <c r="D23823">
        <v>949123</v>
      </c>
      <c r="E23823" s="32">
        <v>37075</v>
      </c>
      <c r="F23823">
        <v>537</v>
      </c>
      <c r="G23823" s="32">
        <v>4531</v>
      </c>
      <c r="H23823" s="32">
        <v>9</v>
      </c>
    </row>
    <row r="23824" spans="1:8" x14ac:dyDescent="0.55000000000000004">
      <c r="A23824" s="33">
        <v>44414</v>
      </c>
      <c r="B23824" s="1" t="s">
        <v>50</v>
      </c>
      <c r="C23824">
        <v>2910</v>
      </c>
      <c r="D23824">
        <v>66961</v>
      </c>
      <c r="E23824" s="32">
        <v>2671</v>
      </c>
      <c r="F23824">
        <v>24</v>
      </c>
      <c r="G23824" s="32">
        <v>207</v>
      </c>
      <c r="H23824" s="32">
        <v>0</v>
      </c>
    </row>
    <row r="23825" spans="1:8" x14ac:dyDescent="0.55000000000000004">
      <c r="A23825" s="33">
        <v>44414</v>
      </c>
      <c r="B23825" s="1" t="s">
        <v>51</v>
      </c>
      <c r="C23825">
        <v>3675</v>
      </c>
      <c r="D23825">
        <v>139355</v>
      </c>
      <c r="E23825" s="32">
        <v>3297</v>
      </c>
      <c r="F23825">
        <v>69</v>
      </c>
      <c r="G23825" s="32">
        <v>309</v>
      </c>
      <c r="H23825" s="32">
        <v>0</v>
      </c>
    </row>
    <row r="23826" spans="1:8" x14ac:dyDescent="0.55000000000000004">
      <c r="A23826" s="33">
        <v>44414</v>
      </c>
      <c r="B23826" s="1" t="s">
        <v>52</v>
      </c>
      <c r="C23826">
        <v>7577</v>
      </c>
      <c r="D23826">
        <v>88575</v>
      </c>
      <c r="E23826" s="32">
        <v>6692</v>
      </c>
      <c r="F23826">
        <v>121</v>
      </c>
      <c r="G23826" s="32">
        <v>764</v>
      </c>
      <c r="H23826" s="32">
        <v>3</v>
      </c>
    </row>
    <row r="23827" spans="1:8" x14ac:dyDescent="0.55000000000000004">
      <c r="A23827" s="33">
        <v>44414</v>
      </c>
      <c r="B23827" s="1" t="s">
        <v>53</v>
      </c>
      <c r="C23827">
        <v>3842</v>
      </c>
      <c r="D23827">
        <v>191693</v>
      </c>
      <c r="E23827" s="32">
        <v>3543</v>
      </c>
      <c r="F23827">
        <v>64</v>
      </c>
      <c r="G23827" s="32">
        <v>235</v>
      </c>
      <c r="H23827" s="32">
        <v>0</v>
      </c>
    </row>
    <row r="23828" spans="1:8" x14ac:dyDescent="0.55000000000000004">
      <c r="A23828" s="33">
        <v>44414</v>
      </c>
      <c r="B23828" s="1" t="s">
        <v>54</v>
      </c>
      <c r="C23828">
        <v>3398</v>
      </c>
      <c r="D23828">
        <v>46942</v>
      </c>
      <c r="E23828" s="32">
        <v>3150</v>
      </c>
      <c r="F23828">
        <v>27</v>
      </c>
      <c r="G23828" s="32">
        <v>209</v>
      </c>
      <c r="H23828" s="32">
        <v>1</v>
      </c>
    </row>
    <row r="23829" spans="1:8" x14ac:dyDescent="0.55000000000000004">
      <c r="A23829" s="33">
        <v>44414</v>
      </c>
      <c r="B23829" s="1" t="s">
        <v>55</v>
      </c>
      <c r="C23829">
        <v>4246</v>
      </c>
      <c r="D23829">
        <v>122130</v>
      </c>
      <c r="E23829" s="32">
        <v>3869</v>
      </c>
      <c r="F23829">
        <v>39</v>
      </c>
      <c r="G23829" s="32">
        <v>290</v>
      </c>
      <c r="H23829" s="32">
        <v>0</v>
      </c>
    </row>
    <row r="23830" spans="1:8" x14ac:dyDescent="0.55000000000000004">
      <c r="A23830" s="33">
        <v>44414</v>
      </c>
      <c r="B23830" s="1" t="s">
        <v>56</v>
      </c>
      <c r="C23830">
        <v>27619</v>
      </c>
      <c r="D23830">
        <v>294855</v>
      </c>
      <c r="E23830" s="32">
        <v>23196</v>
      </c>
      <c r="F23830">
        <v>239</v>
      </c>
      <c r="G23830" s="32">
        <v>4142</v>
      </c>
      <c r="H23830" s="32">
        <v>69</v>
      </c>
    </row>
    <row r="23831" spans="1:8" x14ac:dyDescent="0.55000000000000004">
      <c r="A23831" s="33">
        <v>44415</v>
      </c>
      <c r="B23831" s="1" t="s">
        <v>7</v>
      </c>
      <c r="C23831">
        <v>46457</v>
      </c>
      <c r="D23831">
        <v>882523</v>
      </c>
      <c r="E23831" s="32">
        <v>42318</v>
      </c>
      <c r="F23831">
        <v>1428</v>
      </c>
      <c r="G23831" s="32">
        <v>2566</v>
      </c>
      <c r="H23831" s="32">
        <v>13</v>
      </c>
    </row>
    <row r="23832" spans="1:8" x14ac:dyDescent="0.55000000000000004">
      <c r="A23832" s="33">
        <v>44415</v>
      </c>
      <c r="B23832" s="1" t="s">
        <v>11</v>
      </c>
      <c r="C23832">
        <v>2850</v>
      </c>
      <c r="D23832">
        <v>58483</v>
      </c>
      <c r="E23832" s="32">
        <v>2612</v>
      </c>
      <c r="F23832">
        <v>32</v>
      </c>
      <c r="G23832" s="32">
        <v>206</v>
      </c>
      <c r="H23832" s="32">
        <v>0</v>
      </c>
    </row>
    <row r="23833" spans="1:8" x14ac:dyDescent="0.55000000000000004">
      <c r="A23833" s="33">
        <v>44415</v>
      </c>
      <c r="B23833" s="1" t="s">
        <v>12</v>
      </c>
      <c r="C23833">
        <v>2145</v>
      </c>
      <c r="D23833">
        <v>96266</v>
      </c>
      <c r="E23833" s="32">
        <v>1910</v>
      </c>
      <c r="F23833">
        <v>47</v>
      </c>
      <c r="G23833" s="32">
        <v>188</v>
      </c>
      <c r="H23833" s="32">
        <v>0</v>
      </c>
    </row>
    <row r="23834" spans="1:8" x14ac:dyDescent="0.55000000000000004">
      <c r="A23834" s="33">
        <v>44415</v>
      </c>
      <c r="B23834" s="1" t="s">
        <v>13</v>
      </c>
      <c r="C23834">
        <v>10463</v>
      </c>
      <c r="D23834">
        <v>177186</v>
      </c>
      <c r="E23834" s="32">
        <v>9670</v>
      </c>
      <c r="F23834">
        <v>91</v>
      </c>
      <c r="G23834" s="32">
        <v>639</v>
      </c>
      <c r="H23834" s="32">
        <v>6</v>
      </c>
    </row>
    <row r="23835" spans="1:8" x14ac:dyDescent="0.55000000000000004">
      <c r="A23835" s="33">
        <v>44415</v>
      </c>
      <c r="B23835" s="1" t="s">
        <v>14</v>
      </c>
      <c r="C23835">
        <v>1073</v>
      </c>
      <c r="D23835">
        <v>17804</v>
      </c>
      <c r="E23835" s="32">
        <v>981</v>
      </c>
      <c r="F23835">
        <v>21</v>
      </c>
      <c r="G23835" s="32">
        <v>71</v>
      </c>
      <c r="H23835" s="32">
        <v>2</v>
      </c>
    </row>
    <row r="23836" spans="1:8" x14ac:dyDescent="0.55000000000000004">
      <c r="A23836" s="33">
        <v>44415</v>
      </c>
      <c r="B23836" s="1" t="s">
        <v>15</v>
      </c>
      <c r="C23836">
        <v>2331</v>
      </c>
      <c r="D23836">
        <v>73306</v>
      </c>
      <c r="E23836" s="32">
        <v>2068</v>
      </c>
      <c r="F23836">
        <v>47</v>
      </c>
      <c r="G23836" s="32">
        <v>216</v>
      </c>
      <c r="H23836" s="32">
        <v>2</v>
      </c>
    </row>
    <row r="23837" spans="1:8" x14ac:dyDescent="0.55000000000000004">
      <c r="A23837" s="33">
        <v>44415</v>
      </c>
      <c r="B23837" s="1" t="s">
        <v>16</v>
      </c>
      <c r="C23837">
        <v>6400</v>
      </c>
      <c r="D23837">
        <v>323586</v>
      </c>
      <c r="E23837" s="32">
        <v>5380</v>
      </c>
      <c r="F23837">
        <v>162</v>
      </c>
      <c r="G23837" s="32">
        <v>858</v>
      </c>
      <c r="H23837" s="32">
        <v>10</v>
      </c>
    </row>
    <row r="23838" spans="1:8" x14ac:dyDescent="0.55000000000000004">
      <c r="A23838" s="33">
        <v>44415</v>
      </c>
      <c r="B23838" s="1" t="s">
        <v>17</v>
      </c>
      <c r="C23838">
        <v>14045</v>
      </c>
      <c r="D23838">
        <v>35004</v>
      </c>
      <c r="E23838" s="32">
        <v>12014</v>
      </c>
      <c r="F23838">
        <v>170</v>
      </c>
      <c r="G23838" s="32">
        <v>1861</v>
      </c>
      <c r="H23838" s="32">
        <v>20</v>
      </c>
    </row>
    <row r="23839" spans="1:8" x14ac:dyDescent="0.55000000000000004">
      <c r="A23839" s="33">
        <v>44415</v>
      </c>
      <c r="B23839" s="1" t="s">
        <v>18</v>
      </c>
      <c r="C23839">
        <v>9216</v>
      </c>
      <c r="D23839">
        <v>358573</v>
      </c>
      <c r="E23839" s="32">
        <v>7817</v>
      </c>
      <c r="F23839">
        <v>88</v>
      </c>
      <c r="G23839" s="32">
        <v>1311</v>
      </c>
      <c r="H23839" s="32">
        <v>16</v>
      </c>
    </row>
    <row r="23840" spans="1:8" x14ac:dyDescent="0.55000000000000004">
      <c r="A23840" s="33">
        <v>44415</v>
      </c>
      <c r="B23840" s="1" t="s">
        <v>19</v>
      </c>
      <c r="C23840">
        <v>9747</v>
      </c>
      <c r="D23840">
        <v>221885</v>
      </c>
      <c r="E23840" s="32">
        <v>8445</v>
      </c>
      <c r="F23840">
        <v>155</v>
      </c>
      <c r="G23840" s="32">
        <v>1147</v>
      </c>
      <c r="H23840" s="32">
        <v>7</v>
      </c>
    </row>
    <row r="23841" spans="1:8" x14ac:dyDescent="0.55000000000000004">
      <c r="A23841" s="33">
        <v>44415</v>
      </c>
      <c r="B23841" s="1" t="s">
        <v>20</v>
      </c>
      <c r="C23841">
        <v>64759</v>
      </c>
      <c r="D23841">
        <v>1132283</v>
      </c>
      <c r="E23841" s="32">
        <v>50468</v>
      </c>
      <c r="F23841">
        <v>854</v>
      </c>
      <c r="G23841" s="32">
        <v>13437</v>
      </c>
      <c r="H23841" s="32">
        <v>75</v>
      </c>
    </row>
    <row r="23842" spans="1:8" x14ac:dyDescent="0.55000000000000004">
      <c r="A23842" s="33">
        <v>44415</v>
      </c>
      <c r="B23842" s="1" t="s">
        <v>21</v>
      </c>
      <c r="C23842">
        <v>55425</v>
      </c>
      <c r="D23842">
        <v>815688</v>
      </c>
      <c r="E23842" s="32">
        <v>47407</v>
      </c>
      <c r="F23842">
        <v>736</v>
      </c>
      <c r="G23842" s="32">
        <v>7282</v>
      </c>
      <c r="H23842" s="32">
        <v>52</v>
      </c>
    </row>
    <row r="23843" spans="1:8" x14ac:dyDescent="0.55000000000000004">
      <c r="A23843" s="33">
        <v>44415</v>
      </c>
      <c r="B23843" s="1" t="s">
        <v>22</v>
      </c>
      <c r="C23843">
        <v>245219</v>
      </c>
      <c r="D23843">
        <v>2910857</v>
      </c>
      <c r="E23843" s="32">
        <v>207003</v>
      </c>
      <c r="F23843">
        <v>2310</v>
      </c>
      <c r="G23843" s="32">
        <v>35906</v>
      </c>
      <c r="H23843" s="32">
        <v>150</v>
      </c>
    </row>
    <row r="23844" spans="1:8" x14ac:dyDescent="0.55000000000000004">
      <c r="A23844" s="33">
        <v>44415</v>
      </c>
      <c r="B23844" s="1" t="s">
        <v>23</v>
      </c>
      <c r="C23844">
        <v>94894</v>
      </c>
      <c r="D23844">
        <v>1224026</v>
      </c>
      <c r="E23844" s="32">
        <v>81411</v>
      </c>
      <c r="F23844">
        <v>1004</v>
      </c>
      <c r="G23844" s="32">
        <v>12479</v>
      </c>
      <c r="H23844" s="32">
        <v>137</v>
      </c>
    </row>
    <row r="23845" spans="1:8" x14ac:dyDescent="0.55000000000000004">
      <c r="A23845" s="33">
        <v>44415</v>
      </c>
      <c r="B23845" s="1" t="s">
        <v>24</v>
      </c>
      <c r="C23845">
        <v>4477</v>
      </c>
      <c r="D23845">
        <v>203665</v>
      </c>
      <c r="E23845" s="32">
        <v>3807</v>
      </c>
      <c r="F23845">
        <v>54</v>
      </c>
      <c r="G23845" s="32">
        <v>616</v>
      </c>
      <c r="H23845" s="32">
        <v>7</v>
      </c>
    </row>
    <row r="23846" spans="1:8" x14ac:dyDescent="0.55000000000000004">
      <c r="A23846" s="33">
        <v>44415</v>
      </c>
      <c r="B23846" s="1" t="s">
        <v>25</v>
      </c>
      <c r="C23846">
        <v>2534</v>
      </c>
      <c r="D23846">
        <v>84658</v>
      </c>
      <c r="E23846" s="32">
        <v>2175</v>
      </c>
      <c r="F23846">
        <v>38</v>
      </c>
      <c r="G23846" s="32">
        <v>321</v>
      </c>
      <c r="H23846" s="32">
        <v>4</v>
      </c>
    </row>
    <row r="23847" spans="1:8" x14ac:dyDescent="0.55000000000000004">
      <c r="A23847" s="33">
        <v>44415</v>
      </c>
      <c r="B23847" s="1" t="s">
        <v>26</v>
      </c>
      <c r="C23847">
        <v>5677</v>
      </c>
      <c r="D23847">
        <v>140856</v>
      </c>
      <c r="E23847" s="32">
        <v>4634</v>
      </c>
      <c r="F23847">
        <v>118</v>
      </c>
      <c r="G23847" s="32">
        <v>922</v>
      </c>
      <c r="H23847" s="32">
        <v>11</v>
      </c>
    </row>
    <row r="23848" spans="1:8" x14ac:dyDescent="0.55000000000000004">
      <c r="A23848" s="33">
        <v>44415</v>
      </c>
      <c r="B23848" s="1" t="s">
        <v>27</v>
      </c>
      <c r="C23848">
        <v>1825</v>
      </c>
      <c r="D23848">
        <v>83932</v>
      </c>
      <c r="E23848" s="32">
        <v>1505</v>
      </c>
      <c r="F23848">
        <v>36</v>
      </c>
      <c r="G23848" s="32">
        <v>284</v>
      </c>
      <c r="H23848" s="32">
        <v>1</v>
      </c>
    </row>
    <row r="23849" spans="1:8" x14ac:dyDescent="0.55000000000000004">
      <c r="A23849" s="33">
        <v>44415</v>
      </c>
      <c r="B23849" s="1" t="s">
        <v>28</v>
      </c>
      <c r="C23849">
        <v>2666</v>
      </c>
      <c r="D23849">
        <v>76621</v>
      </c>
      <c r="E23849" s="32">
        <v>2293</v>
      </c>
      <c r="F23849">
        <v>21</v>
      </c>
      <c r="G23849" s="32">
        <v>357</v>
      </c>
      <c r="H23849" s="32">
        <v>0</v>
      </c>
    </row>
    <row r="23850" spans="1:8" x14ac:dyDescent="0.55000000000000004">
      <c r="A23850" s="33">
        <v>44415</v>
      </c>
      <c r="B23850" s="1" t="s">
        <v>29</v>
      </c>
      <c r="C23850">
        <v>5647</v>
      </c>
      <c r="D23850">
        <v>233083</v>
      </c>
      <c r="E23850" s="32">
        <v>5208</v>
      </c>
      <c r="F23850">
        <v>94</v>
      </c>
      <c r="G23850" s="32">
        <v>415</v>
      </c>
      <c r="H23850" s="32">
        <v>0</v>
      </c>
    </row>
    <row r="23851" spans="1:8" x14ac:dyDescent="0.55000000000000004">
      <c r="A23851" s="33">
        <v>44415</v>
      </c>
      <c r="B23851" s="1" t="s">
        <v>30</v>
      </c>
      <c r="C23851">
        <v>10095</v>
      </c>
      <c r="D23851">
        <v>302793</v>
      </c>
      <c r="E23851" s="32">
        <v>9544</v>
      </c>
      <c r="F23851">
        <v>189</v>
      </c>
      <c r="G23851" s="32">
        <v>362</v>
      </c>
      <c r="H23851" s="32">
        <v>4</v>
      </c>
    </row>
    <row r="23852" spans="1:8" x14ac:dyDescent="0.55000000000000004">
      <c r="A23852" s="33">
        <v>44415</v>
      </c>
      <c r="B23852" s="1" t="s">
        <v>31</v>
      </c>
      <c r="C23852">
        <v>11978</v>
      </c>
      <c r="D23852">
        <v>465943</v>
      </c>
      <c r="E23852" s="32">
        <v>10131</v>
      </c>
      <c r="F23852">
        <v>157</v>
      </c>
      <c r="G23852" s="32">
        <v>1690</v>
      </c>
      <c r="H23852" s="32">
        <v>6</v>
      </c>
    </row>
    <row r="23853" spans="1:8" x14ac:dyDescent="0.55000000000000004">
      <c r="A23853" s="33">
        <v>44415</v>
      </c>
      <c r="B23853" s="1" t="s">
        <v>32</v>
      </c>
      <c r="C23853">
        <v>55761</v>
      </c>
      <c r="D23853">
        <v>938412</v>
      </c>
      <c r="E23853" s="32">
        <v>52056</v>
      </c>
      <c r="F23853">
        <v>1012</v>
      </c>
      <c r="G23853" s="32">
        <v>2693</v>
      </c>
      <c r="H23853" s="32">
        <v>12</v>
      </c>
    </row>
    <row r="23854" spans="1:8" x14ac:dyDescent="0.55000000000000004">
      <c r="A23854" s="33">
        <v>44415</v>
      </c>
      <c r="B23854" s="1" t="s">
        <v>33</v>
      </c>
      <c r="C23854">
        <v>6210</v>
      </c>
      <c r="D23854">
        <v>164729</v>
      </c>
      <c r="E23854" s="32">
        <v>5654</v>
      </c>
      <c r="F23854">
        <v>114</v>
      </c>
      <c r="G23854" s="32">
        <v>598</v>
      </c>
      <c r="H23854" s="32">
        <v>6</v>
      </c>
    </row>
    <row r="23855" spans="1:8" x14ac:dyDescent="0.55000000000000004">
      <c r="A23855" s="33">
        <v>44415</v>
      </c>
      <c r="B23855" s="1" t="s">
        <v>34</v>
      </c>
      <c r="C23855">
        <v>6589</v>
      </c>
      <c r="D23855">
        <v>176457</v>
      </c>
      <c r="E23855" s="32">
        <v>5834</v>
      </c>
      <c r="F23855">
        <v>94</v>
      </c>
      <c r="G23855" s="32">
        <v>661</v>
      </c>
      <c r="H23855" s="32">
        <v>5</v>
      </c>
    </row>
    <row r="23856" spans="1:8" x14ac:dyDescent="0.55000000000000004">
      <c r="A23856" s="33">
        <v>44415</v>
      </c>
      <c r="B23856" s="1" t="s">
        <v>35</v>
      </c>
      <c r="C23856">
        <v>19918</v>
      </c>
      <c r="D23856">
        <v>321775</v>
      </c>
      <c r="E23856" s="32">
        <v>17634</v>
      </c>
      <c r="F23856">
        <v>249</v>
      </c>
      <c r="G23856" s="32">
        <v>1764</v>
      </c>
      <c r="H23856" s="32">
        <v>50</v>
      </c>
    </row>
    <row r="23857" spans="1:8" x14ac:dyDescent="0.55000000000000004">
      <c r="A23857" s="33">
        <v>44415</v>
      </c>
      <c r="B23857" s="1" t="s">
        <v>36</v>
      </c>
      <c r="C23857">
        <v>121294</v>
      </c>
      <c r="D23857">
        <v>2561578</v>
      </c>
      <c r="E23857" s="32">
        <v>107629</v>
      </c>
      <c r="F23857">
        <v>2731</v>
      </c>
      <c r="G23857" s="32">
        <v>9883</v>
      </c>
      <c r="H23857" s="32">
        <v>366</v>
      </c>
    </row>
    <row r="23858" spans="1:8" x14ac:dyDescent="0.55000000000000004">
      <c r="A23858" s="33">
        <v>44415</v>
      </c>
      <c r="B23858" s="1" t="s">
        <v>37</v>
      </c>
      <c r="C23858">
        <v>46264</v>
      </c>
      <c r="D23858">
        <v>572230</v>
      </c>
      <c r="E23858" s="32">
        <v>42021</v>
      </c>
      <c r="F23858">
        <v>1320</v>
      </c>
      <c r="G23858" s="32">
        <v>2924</v>
      </c>
      <c r="H23858" s="32">
        <v>28</v>
      </c>
    </row>
    <row r="23859" spans="1:8" x14ac:dyDescent="0.55000000000000004">
      <c r="A23859" s="33">
        <v>44415</v>
      </c>
      <c r="B23859" s="1" t="s">
        <v>38</v>
      </c>
      <c r="C23859">
        <v>9628</v>
      </c>
      <c r="D23859">
        <v>191995</v>
      </c>
      <c r="E23859" s="32">
        <v>8791</v>
      </c>
      <c r="F23859">
        <v>133</v>
      </c>
      <c r="G23859" s="32">
        <v>704</v>
      </c>
      <c r="H23859" s="32">
        <v>11</v>
      </c>
    </row>
    <row r="23860" spans="1:8" x14ac:dyDescent="0.55000000000000004">
      <c r="A23860" s="33">
        <v>44415</v>
      </c>
      <c r="B23860" s="1" t="s">
        <v>39</v>
      </c>
      <c r="C23860">
        <v>3208</v>
      </c>
      <c r="D23860">
        <v>46908</v>
      </c>
      <c r="E23860" s="32">
        <v>2814</v>
      </c>
      <c r="F23860">
        <v>49</v>
      </c>
      <c r="G23860" s="32">
        <v>271</v>
      </c>
      <c r="H23860" s="32">
        <v>18</v>
      </c>
    </row>
    <row r="23861" spans="1:8" x14ac:dyDescent="0.55000000000000004">
      <c r="A23861" s="33">
        <v>44415</v>
      </c>
      <c r="B23861" s="1" t="s">
        <v>40</v>
      </c>
      <c r="C23861">
        <v>970</v>
      </c>
      <c r="D23861">
        <v>104103</v>
      </c>
      <c r="E23861" s="32">
        <v>641</v>
      </c>
      <c r="F23861">
        <v>3</v>
      </c>
      <c r="G23861" s="32">
        <v>308</v>
      </c>
      <c r="H23861" s="32">
        <v>1</v>
      </c>
    </row>
    <row r="23862" spans="1:8" x14ac:dyDescent="0.55000000000000004">
      <c r="A23862" s="33">
        <v>44415</v>
      </c>
      <c r="B23862" s="1" t="s">
        <v>41</v>
      </c>
      <c r="C23862">
        <v>795</v>
      </c>
      <c r="D23862">
        <v>37500</v>
      </c>
      <c r="E23862" s="32">
        <v>700</v>
      </c>
      <c r="F23862">
        <v>2</v>
      </c>
      <c r="G23862" s="32">
        <v>93</v>
      </c>
      <c r="H23862" s="32">
        <v>1</v>
      </c>
    </row>
    <row r="23863" spans="1:8" x14ac:dyDescent="0.55000000000000004">
      <c r="A23863" s="33">
        <v>44415</v>
      </c>
      <c r="B23863" s="1" t="s">
        <v>42</v>
      </c>
      <c r="C23863">
        <v>8848</v>
      </c>
      <c r="D23863">
        <v>189599</v>
      </c>
      <c r="E23863" s="32">
        <v>7812</v>
      </c>
      <c r="F23863">
        <v>127</v>
      </c>
      <c r="G23863" s="32">
        <v>599</v>
      </c>
      <c r="H23863" s="32">
        <v>3</v>
      </c>
    </row>
    <row r="23864" spans="1:8" x14ac:dyDescent="0.55000000000000004">
      <c r="A23864" s="33">
        <v>44415</v>
      </c>
      <c r="B23864" s="1" t="s">
        <v>43</v>
      </c>
      <c r="C23864">
        <v>12624</v>
      </c>
      <c r="D23864">
        <v>594849</v>
      </c>
      <c r="E23864" s="32">
        <v>11824</v>
      </c>
      <c r="F23864">
        <v>179</v>
      </c>
      <c r="G23864" s="32">
        <v>488</v>
      </c>
      <c r="H23864" s="32">
        <v>7</v>
      </c>
    </row>
    <row r="23865" spans="1:8" x14ac:dyDescent="0.55000000000000004">
      <c r="A23865" s="33">
        <v>44415</v>
      </c>
      <c r="B23865" s="1" t="s">
        <v>44</v>
      </c>
      <c r="C23865">
        <v>3420</v>
      </c>
      <c r="D23865">
        <v>133190</v>
      </c>
      <c r="E23865" s="32">
        <v>3161</v>
      </c>
      <c r="F23865">
        <v>80</v>
      </c>
      <c r="G23865" s="32">
        <v>179</v>
      </c>
      <c r="H23865" s="32">
        <v>0</v>
      </c>
    </row>
    <row r="23866" spans="1:8" x14ac:dyDescent="0.55000000000000004">
      <c r="A23866" s="33">
        <v>44415</v>
      </c>
      <c r="B23866" s="1" t="s">
        <v>45</v>
      </c>
      <c r="C23866">
        <v>1848</v>
      </c>
      <c r="D23866">
        <v>74719</v>
      </c>
      <c r="E23866" s="32">
        <v>1699</v>
      </c>
      <c r="F23866">
        <v>63</v>
      </c>
      <c r="G23866" s="32">
        <v>86</v>
      </c>
      <c r="H23866" s="32">
        <v>1</v>
      </c>
    </row>
    <row r="23867" spans="1:8" x14ac:dyDescent="0.55000000000000004">
      <c r="A23867" s="33">
        <v>44415</v>
      </c>
      <c r="B23867" s="1" t="s">
        <v>46</v>
      </c>
      <c r="C23867">
        <v>2524</v>
      </c>
      <c r="D23867">
        <v>97106</v>
      </c>
      <c r="E23867" s="32">
        <v>2178</v>
      </c>
      <c r="F23867">
        <v>32</v>
      </c>
      <c r="G23867" s="32">
        <v>316</v>
      </c>
      <c r="H23867" s="32">
        <v>1</v>
      </c>
    </row>
    <row r="23868" spans="1:8" x14ac:dyDescent="0.55000000000000004">
      <c r="A23868" s="33">
        <v>44415</v>
      </c>
      <c r="B23868" s="1" t="s">
        <v>47</v>
      </c>
      <c r="C23868">
        <v>3140</v>
      </c>
      <c r="D23868">
        <v>109084</v>
      </c>
      <c r="E23868" s="32">
        <v>2796</v>
      </c>
      <c r="F23868">
        <v>77</v>
      </c>
      <c r="G23868" s="32">
        <v>267</v>
      </c>
      <c r="H23868" s="32">
        <v>4</v>
      </c>
    </row>
    <row r="23869" spans="1:8" x14ac:dyDescent="0.55000000000000004">
      <c r="A23869" s="33">
        <v>44415</v>
      </c>
      <c r="B23869" s="1" t="s">
        <v>48</v>
      </c>
      <c r="C23869">
        <v>2176</v>
      </c>
      <c r="D23869">
        <v>65108</v>
      </c>
      <c r="E23869" s="32">
        <v>2033</v>
      </c>
      <c r="F23869">
        <v>29</v>
      </c>
      <c r="G23869" s="32">
        <v>114</v>
      </c>
      <c r="H23869" s="32">
        <v>6</v>
      </c>
    </row>
    <row r="23870" spans="1:8" x14ac:dyDescent="0.55000000000000004">
      <c r="A23870" s="33">
        <v>44415</v>
      </c>
      <c r="B23870" s="1" t="s">
        <v>49</v>
      </c>
      <c r="C23870">
        <v>43723</v>
      </c>
      <c r="D23870">
        <v>954425</v>
      </c>
      <c r="E23870" s="32">
        <v>37293</v>
      </c>
      <c r="F23870">
        <v>537</v>
      </c>
      <c r="G23870" s="32">
        <v>5152</v>
      </c>
      <c r="H23870" s="32">
        <v>11</v>
      </c>
    </row>
    <row r="23871" spans="1:8" x14ac:dyDescent="0.55000000000000004">
      <c r="A23871" s="33">
        <v>44415</v>
      </c>
      <c r="B23871" s="1" t="s">
        <v>50</v>
      </c>
      <c r="C23871">
        <v>2948</v>
      </c>
      <c r="D23871">
        <v>67666</v>
      </c>
      <c r="E23871" s="32">
        <v>2687</v>
      </c>
      <c r="F23871">
        <v>24</v>
      </c>
      <c r="G23871" s="32">
        <v>223</v>
      </c>
      <c r="H23871" s="32">
        <v>0</v>
      </c>
    </row>
    <row r="23872" spans="1:8" x14ac:dyDescent="0.55000000000000004">
      <c r="A23872" s="33">
        <v>44415</v>
      </c>
      <c r="B23872" s="1" t="s">
        <v>51</v>
      </c>
      <c r="C23872">
        <v>3730</v>
      </c>
      <c r="D23872">
        <v>139972</v>
      </c>
      <c r="E23872" s="32">
        <v>3316</v>
      </c>
      <c r="F23872">
        <v>69</v>
      </c>
      <c r="G23872" s="32">
        <v>345</v>
      </c>
      <c r="H23872" s="32">
        <v>0</v>
      </c>
    </row>
    <row r="23873" spans="1:8" x14ac:dyDescent="0.55000000000000004">
      <c r="A23873" s="33">
        <v>44415</v>
      </c>
      <c r="B23873" s="1" t="s">
        <v>52</v>
      </c>
      <c r="C23873">
        <v>7728</v>
      </c>
      <c r="D23873">
        <v>88575</v>
      </c>
      <c r="E23873" s="32">
        <v>6784</v>
      </c>
      <c r="F23873">
        <v>121</v>
      </c>
      <c r="G23873" s="32">
        <v>823</v>
      </c>
      <c r="H23873" s="32">
        <v>4</v>
      </c>
    </row>
    <row r="23874" spans="1:8" x14ac:dyDescent="0.55000000000000004">
      <c r="A23874" s="33">
        <v>44415</v>
      </c>
      <c r="B23874" s="1" t="s">
        <v>53</v>
      </c>
      <c r="C23874">
        <v>3890</v>
      </c>
      <c r="D23874">
        <v>192524</v>
      </c>
      <c r="E23874" s="32">
        <v>3560</v>
      </c>
      <c r="F23874">
        <v>64</v>
      </c>
      <c r="G23874" s="32">
        <v>266</v>
      </c>
      <c r="H23874" s="32">
        <v>0</v>
      </c>
    </row>
    <row r="23875" spans="1:8" x14ac:dyDescent="0.55000000000000004">
      <c r="A23875" s="33">
        <v>44415</v>
      </c>
      <c r="B23875" s="1" t="s">
        <v>54</v>
      </c>
      <c r="C23875">
        <v>3398</v>
      </c>
      <c r="D23875">
        <v>46942</v>
      </c>
      <c r="E23875" s="32">
        <v>3150</v>
      </c>
      <c r="F23875">
        <v>27</v>
      </c>
      <c r="G23875" s="32">
        <v>222</v>
      </c>
      <c r="H23875" s="32">
        <v>1</v>
      </c>
    </row>
    <row r="23876" spans="1:8" x14ac:dyDescent="0.55000000000000004">
      <c r="A23876" s="33">
        <v>44415</v>
      </c>
      <c r="B23876" s="1" t="s">
        <v>55</v>
      </c>
      <c r="C23876">
        <v>4317</v>
      </c>
      <c r="D23876">
        <v>122724</v>
      </c>
      <c r="E23876" s="32">
        <v>3892</v>
      </c>
      <c r="F23876">
        <v>39</v>
      </c>
      <c r="G23876" s="32">
        <v>354</v>
      </c>
      <c r="H23876" s="32">
        <v>0</v>
      </c>
    </row>
    <row r="23877" spans="1:8" x14ac:dyDescent="0.55000000000000004">
      <c r="A23877" s="33">
        <v>44415</v>
      </c>
      <c r="B23877" s="1" t="s">
        <v>56</v>
      </c>
      <c r="C23877">
        <v>28167</v>
      </c>
      <c r="D23877">
        <v>296244</v>
      </c>
      <c r="E23877" s="32">
        <v>23287</v>
      </c>
      <c r="F23877">
        <v>239</v>
      </c>
      <c r="G23877" s="32">
        <v>4580</v>
      </c>
      <c r="H23877" s="32">
        <v>79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59" customWidth="1"/>
    <col min="2" max="2" width="13.33203125" style="26" bestFit="1" customWidth="1"/>
    <col min="3" max="3" width="10.75" style="26" bestFit="1" customWidth="1"/>
    <col min="4" max="4" width="9.66406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2" t="s">
        <v>146</v>
      </c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44416</v>
      </c>
      <c r="B3" s="26" t="s">
        <v>153</v>
      </c>
      <c r="C3" s="26">
        <f>IF(D21="", "", D21)</f>
        <v>1013190</v>
      </c>
      <c r="D3" s="26">
        <f>IF(C21="", "", C21)</f>
        <v>18207435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117047</v>
      </c>
      <c r="I3" s="26" t="str">
        <f t="shared" si="1"/>
        <v/>
      </c>
      <c r="J3" s="26">
        <f t="shared" si="1"/>
        <v>1138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878196</v>
      </c>
      <c r="N3" s="26">
        <f t="shared" si="2"/>
        <v>15266</v>
      </c>
      <c r="O3" s="47">
        <f>N15</f>
        <v>0</v>
      </c>
      <c r="P3" s="49">
        <f>O15</f>
        <v>0</v>
      </c>
    </row>
    <row r="4" spans="1:17" x14ac:dyDescent="0.55000000000000004">
      <c r="A4" s="37">
        <f>DATE($A$9, $B$9, $C$9)</f>
        <v>44416</v>
      </c>
      <c r="B4" s="26" t="s">
        <v>154</v>
      </c>
      <c r="C4" s="26">
        <f>IF(D22="", "", D22)</f>
        <v>3576</v>
      </c>
      <c r="D4" s="26">
        <f>IF(C22="", "", C22)</f>
        <v>911973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172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3397</v>
      </c>
      <c r="N4" s="26">
        <f t="shared" si="2"/>
        <v>7</v>
      </c>
      <c r="O4" s="27">
        <v>0</v>
      </c>
      <c r="P4" s="27">
        <v>0</v>
      </c>
    </row>
    <row r="5" spans="1:17" x14ac:dyDescent="0.55000000000000004">
      <c r="A5" s="37">
        <f>DATE($A$9, $B$9, $C$9)</f>
        <v>44416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2" t="s">
        <v>156</v>
      </c>
      <c r="B7" s="112"/>
      <c r="C7" s="112"/>
      <c r="D7" s="112"/>
      <c r="E7" s="112"/>
      <c r="F7" s="112"/>
      <c r="G7" s="112"/>
      <c r="H7" s="112"/>
      <c r="I7" s="112"/>
      <c r="M7" s="48"/>
      <c r="O7" s="27"/>
      <c r="P7" s="27"/>
    </row>
    <row r="8" spans="1:17" x14ac:dyDescent="0.55000000000000004">
      <c r="A8" s="112" t="s">
        <v>332</v>
      </c>
      <c r="B8" s="112"/>
      <c r="C8" s="112"/>
      <c r="D8" s="112"/>
      <c r="E8" s="112"/>
      <c r="F8" s="112"/>
      <c r="G8" s="112"/>
      <c r="H8" s="112"/>
      <c r="I8" s="112"/>
      <c r="J8" s="66"/>
      <c r="K8" s="66"/>
      <c r="L8" s="66"/>
      <c r="M8" s="66"/>
      <c r="N8" s="66"/>
      <c r="O8" s="66"/>
      <c r="P8" s="66"/>
      <c r="Q8" s="66"/>
    </row>
    <row r="9" spans="1:17" x14ac:dyDescent="0.55000000000000004">
      <c r="A9" s="4">
        <v>2021</v>
      </c>
      <c r="B9" s="4">
        <v>8</v>
      </c>
      <c r="C9" s="4">
        <v>8</v>
      </c>
      <c r="J9" s="60"/>
      <c r="K9" s="60"/>
      <c r="L9" s="60"/>
      <c r="M9" s="60"/>
      <c r="N9" s="60"/>
      <c r="O9" s="60"/>
      <c r="P9" s="60"/>
      <c r="Q9" s="60"/>
    </row>
    <row r="10" spans="1:17" x14ac:dyDescent="0.55000000000000004">
      <c r="C10" s="112" t="s">
        <v>157</v>
      </c>
      <c r="D10" s="112"/>
      <c r="E10" s="112" t="s">
        <v>158</v>
      </c>
      <c r="F10" s="112"/>
      <c r="G10" s="112" t="s">
        <v>159</v>
      </c>
      <c r="H10" s="112" t="s">
        <v>160</v>
      </c>
      <c r="I10" s="112" t="s">
        <v>161</v>
      </c>
      <c r="J10" s="60"/>
      <c r="K10" s="65"/>
      <c r="L10" s="65"/>
      <c r="M10" s="60"/>
      <c r="N10" s="61"/>
      <c r="O10" s="60"/>
      <c r="P10" s="60"/>
      <c r="Q10" s="60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2"/>
      <c r="H11" s="112"/>
      <c r="I11" s="113"/>
      <c r="J11" s="60"/>
      <c r="K11" s="60"/>
      <c r="L11" s="60"/>
      <c r="M11" s="65"/>
      <c r="N11" s="65"/>
      <c r="O11" s="62"/>
      <c r="P11" s="62"/>
      <c r="Q11" s="60"/>
    </row>
    <row r="12" spans="1:17" x14ac:dyDescent="0.55000000000000004">
      <c r="B12" s="27" t="s">
        <v>166</v>
      </c>
      <c r="C12" s="46">
        <v>18207435</v>
      </c>
      <c r="D12" s="46">
        <v>1013190</v>
      </c>
      <c r="E12" s="46">
        <v>117047</v>
      </c>
      <c r="F12" s="46">
        <v>1138</v>
      </c>
      <c r="G12" s="46">
        <v>878196</v>
      </c>
      <c r="H12" s="46">
        <v>15266</v>
      </c>
      <c r="I12" s="3"/>
      <c r="J12" s="60"/>
      <c r="K12" s="60"/>
      <c r="L12" s="65"/>
      <c r="M12" s="65"/>
      <c r="N12" s="63"/>
      <c r="O12" s="63"/>
      <c r="P12" s="64"/>
      <c r="Q12" s="65"/>
    </row>
    <row r="13" spans="1:17" x14ac:dyDescent="0.55000000000000004">
      <c r="B13" s="27" t="s">
        <v>328</v>
      </c>
      <c r="C13" s="46">
        <v>911973</v>
      </c>
      <c r="D13" s="46">
        <v>3576</v>
      </c>
      <c r="E13" s="46">
        <v>172</v>
      </c>
      <c r="F13" s="46">
        <v>0</v>
      </c>
      <c r="G13" s="46">
        <v>3397</v>
      </c>
      <c r="H13" s="46">
        <v>7</v>
      </c>
      <c r="I13" s="3"/>
      <c r="J13" s="60"/>
      <c r="K13" s="60"/>
      <c r="L13" s="65"/>
      <c r="M13" s="65"/>
      <c r="N13" s="60"/>
      <c r="O13" s="60"/>
      <c r="P13" s="64"/>
      <c r="Q13" s="60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60"/>
      <c r="K14" s="60"/>
      <c r="L14" s="60"/>
      <c r="M14" s="60"/>
      <c r="N14" s="60"/>
      <c r="O14" s="60"/>
      <c r="P14" s="64"/>
      <c r="Q14" s="60"/>
    </row>
    <row r="15" spans="1:17" x14ac:dyDescent="0.55000000000000004">
      <c r="B15" s="44" t="s">
        <v>164</v>
      </c>
      <c r="C15" s="45">
        <f t="shared" ref="C15:H15" si="3">SUM(C12:C14)</f>
        <v>19120237</v>
      </c>
      <c r="D15" s="45">
        <f t="shared" si="3"/>
        <v>1016781</v>
      </c>
      <c r="E15" s="45">
        <f t="shared" si="3"/>
        <v>117219</v>
      </c>
      <c r="F15" s="45">
        <f t="shared" si="3"/>
        <v>1138</v>
      </c>
      <c r="G15" s="45">
        <f t="shared" si="3"/>
        <v>881608</v>
      </c>
      <c r="H15" s="45">
        <f t="shared" si="3"/>
        <v>15273</v>
      </c>
      <c r="I15" s="29"/>
      <c r="J15" s="60"/>
      <c r="K15" s="60"/>
      <c r="L15" s="65"/>
      <c r="M15" s="65"/>
      <c r="N15" s="63"/>
      <c r="O15" s="63"/>
      <c r="P15" s="64"/>
      <c r="Q15" s="60"/>
    </row>
    <row r="18" spans="1:16" x14ac:dyDescent="0.55000000000000004">
      <c r="C18" s="112" t="s">
        <v>157</v>
      </c>
      <c r="D18" s="113"/>
      <c r="E18" s="112" t="s">
        <v>169</v>
      </c>
      <c r="F18" s="113"/>
      <c r="G18" s="113"/>
      <c r="H18" s="112" t="s">
        <v>170</v>
      </c>
      <c r="I18" s="113"/>
      <c r="J18" s="113"/>
      <c r="K18" s="113"/>
      <c r="L18" s="113"/>
      <c r="M18" s="113"/>
      <c r="N18" s="113"/>
      <c r="O18" s="113"/>
      <c r="P18" s="113"/>
    </row>
    <row r="19" spans="1:16" x14ac:dyDescent="0.55000000000000004">
      <c r="C19" s="113"/>
      <c r="D19" s="113"/>
      <c r="E19" s="113"/>
      <c r="F19" s="113"/>
      <c r="G19" s="113"/>
      <c r="H19" s="112" t="s">
        <v>158</v>
      </c>
      <c r="I19" s="113"/>
      <c r="J19" s="113"/>
      <c r="K19" s="113"/>
      <c r="L19" s="113"/>
      <c r="M19" s="113"/>
      <c r="N19" s="113"/>
      <c r="O19" s="112" t="s">
        <v>159</v>
      </c>
      <c r="P19" s="112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3"/>
      <c r="P20" s="113"/>
    </row>
    <row r="21" spans="1:16" x14ac:dyDescent="0.55000000000000004">
      <c r="B21" s="26" t="s">
        <v>166</v>
      </c>
      <c r="C21" s="28">
        <f t="shared" ref="C21:D23" si="4">C12</f>
        <v>18207435</v>
      </c>
      <c r="D21" s="28">
        <f t="shared" si="4"/>
        <v>1013190</v>
      </c>
      <c r="E21" s="3"/>
      <c r="F21" s="3"/>
      <c r="G21" s="3"/>
      <c r="H21" s="3"/>
      <c r="I21" s="28">
        <f>E12</f>
        <v>117047</v>
      </c>
      <c r="J21" s="3"/>
      <c r="K21" s="28">
        <f>F12</f>
        <v>1138</v>
      </c>
      <c r="L21" s="3"/>
      <c r="M21" s="3"/>
      <c r="N21" s="16">
        <f>G21</f>
        <v>0</v>
      </c>
      <c r="O21" s="28">
        <f t="shared" ref="O21:P23" si="5">G12</f>
        <v>878196</v>
      </c>
      <c r="P21" s="28">
        <f t="shared" si="5"/>
        <v>15266</v>
      </c>
    </row>
    <row r="22" spans="1:16" x14ac:dyDescent="0.55000000000000004">
      <c r="B22" s="26" t="s">
        <v>167</v>
      </c>
      <c r="C22" s="28">
        <f t="shared" si="4"/>
        <v>911973</v>
      </c>
      <c r="D22" s="28">
        <f t="shared" si="4"/>
        <v>3576</v>
      </c>
      <c r="E22" s="3"/>
      <c r="F22" s="3"/>
      <c r="G22" s="3"/>
      <c r="H22" s="3"/>
      <c r="I22" s="28">
        <f>E13</f>
        <v>172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3397</v>
      </c>
      <c r="P22" s="28">
        <f t="shared" si="5"/>
        <v>7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19120237</v>
      </c>
      <c r="D24" s="26">
        <f t="shared" si="6"/>
        <v>1016781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117219</v>
      </c>
      <c r="J24" s="26">
        <f t="shared" si="6"/>
        <v>0</v>
      </c>
      <c r="K24" s="26">
        <f t="shared" si="6"/>
        <v>1138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881608</v>
      </c>
      <c r="P24" s="26">
        <f t="shared" si="6"/>
        <v>15273</v>
      </c>
    </row>
    <row r="26" spans="1:16" x14ac:dyDescent="0.55000000000000004">
      <c r="F26" s="112" t="s">
        <v>278</v>
      </c>
      <c r="G26" s="113"/>
      <c r="H26" s="113"/>
      <c r="I26" s="113"/>
      <c r="J26" s="113"/>
      <c r="K26" s="113"/>
    </row>
    <row r="27" spans="1:16" x14ac:dyDescent="0.55000000000000004">
      <c r="E27" s="26" t="s">
        <v>291</v>
      </c>
      <c r="F27" s="114" t="s">
        <v>280</v>
      </c>
      <c r="G27" s="114"/>
      <c r="H27" s="114"/>
      <c r="I27" s="114"/>
      <c r="J27" s="114"/>
      <c r="K27" s="114"/>
      <c r="L27" s="114"/>
    </row>
    <row r="29" spans="1:16" x14ac:dyDescent="0.55000000000000004">
      <c r="F29" s="112" t="s">
        <v>286</v>
      </c>
      <c r="G29" s="112"/>
      <c r="H29" s="112"/>
      <c r="I29" s="112"/>
      <c r="J29" s="112"/>
      <c r="K29" s="112"/>
      <c r="L29" s="112"/>
    </row>
    <row r="30" spans="1:16" x14ac:dyDescent="0.55000000000000004">
      <c r="F30" s="114" t="s">
        <v>281</v>
      </c>
      <c r="G30" s="114"/>
      <c r="H30" s="114"/>
      <c r="I30" s="114"/>
      <c r="J30" s="114"/>
      <c r="K30" s="114"/>
      <c r="L30" s="114"/>
      <c r="M30" s="114"/>
      <c r="N30" s="114"/>
    </row>
    <row r="31" spans="1:16" s="56" customFormat="1" x14ac:dyDescent="0.55000000000000004">
      <c r="A31" s="59"/>
      <c r="F31" s="55"/>
      <c r="G31" s="55"/>
      <c r="H31" s="55"/>
      <c r="I31" s="55"/>
      <c r="J31" s="55"/>
      <c r="K31" s="55"/>
      <c r="L31" s="55"/>
      <c r="M31" s="55"/>
      <c r="N31" s="55"/>
    </row>
    <row r="32" spans="1:16" ht="18.5" customHeight="1" x14ac:dyDescent="0.55000000000000004">
      <c r="G32" s="112" t="s">
        <v>293</v>
      </c>
      <c r="H32" s="112"/>
      <c r="I32" s="112"/>
      <c r="J32" s="112"/>
      <c r="K32" s="112"/>
      <c r="L32" s="112"/>
    </row>
    <row r="33" spans="6:14" x14ac:dyDescent="0.55000000000000004">
      <c r="F33" s="112" t="s">
        <v>288</v>
      </c>
      <c r="G33" s="112"/>
      <c r="H33" s="112"/>
      <c r="I33" s="112"/>
      <c r="J33" s="112"/>
      <c r="K33" s="112"/>
      <c r="L33" s="112"/>
      <c r="M33" s="112"/>
      <c r="N33" s="112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2" t="s">
        <v>177</v>
      </c>
      <c r="B1" s="112"/>
      <c r="C1" s="112"/>
      <c r="D1" s="116"/>
      <c r="E1" s="116"/>
      <c r="F1" s="116"/>
      <c r="G1" s="116"/>
      <c r="H1" s="116"/>
      <c r="I1" s="116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8</v>
      </c>
      <c r="C2" s="38">
        <f>DAY(DATE('Conv-total'!$A$9, 'Conv-total'!$B$9, 'Conv-total'!$C$9) -1)</f>
        <v>7</v>
      </c>
      <c r="D2" s="115" t="s">
        <v>178</v>
      </c>
      <c r="E2" s="116"/>
      <c r="F2" s="116"/>
      <c r="G2" s="116"/>
      <c r="H2" s="116"/>
      <c r="I2" s="116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44415</v>
      </c>
      <c r="C5" s="30" t="s">
        <v>7</v>
      </c>
      <c r="D5" s="40">
        <f>IFERROR(INT(TRIM(SUBSTITUTE(VLOOKUP($A5&amp;"*",各都道府県の状況!$A:$I,D$3,FALSE), "※5", ""))), "")</f>
        <v>46457</v>
      </c>
      <c r="E5" s="40">
        <f>IFERROR(INT(TRIM(SUBSTITUTE(VLOOKUP($A5&amp;"*",各都道府県の状況!$A:$I,E$3,FALSE), "※5", ""))), "")</f>
        <v>882523</v>
      </c>
      <c r="F5" s="40">
        <f>IFERROR(INT(TRIM(SUBSTITUTE(VLOOKUP($A5&amp;"*",各都道府県の状況!$A:$I,F$3,FALSE), "※5", ""))), "")</f>
        <v>42318</v>
      </c>
      <c r="G5" s="40">
        <f>IFERROR(INT(TRIM(SUBSTITUTE(VLOOKUP($A5&amp;"*",各都道府県の状況!$A:$I,G$3,FALSE), "※5", ""))), "")</f>
        <v>1428</v>
      </c>
      <c r="H5" s="40">
        <f>IFERROR(INT(TRIM(SUBSTITUTE(VLOOKUP($A5&amp;"*",各都道府県の状況!$A:$I,H$3,FALSE), "※5", ""))), "")</f>
        <v>2566</v>
      </c>
      <c r="I5" s="40">
        <f>IFERROR(INT(TRIM(SUBSTITUTE(VLOOKUP($A5&amp;"*",各都道府県の状況!$A:$I,I$3,FALSE), "※5", ""))), "")</f>
        <v>13</v>
      </c>
      <c r="J5" s="2"/>
    </row>
    <row r="6" spans="1:10" x14ac:dyDescent="0.55000000000000004">
      <c r="A6" s="12" t="s">
        <v>182</v>
      </c>
      <c r="B6" s="13">
        <f t="shared" si="0"/>
        <v>44415</v>
      </c>
      <c r="C6" s="30" t="s">
        <v>11</v>
      </c>
      <c r="D6" s="40">
        <f>IFERROR(INT(TRIM(SUBSTITUTE(VLOOKUP($A6&amp;"*",各都道府県の状況!$A:$I,D$3,FALSE), "※5", ""))), "")</f>
        <v>2850</v>
      </c>
      <c r="E6" s="40">
        <f>IFERROR(INT(TRIM(SUBSTITUTE(VLOOKUP($A6&amp;"*",各都道府県の状況!$A:$I,E$3,FALSE), "※5", ""))), "")</f>
        <v>58483</v>
      </c>
      <c r="F6" s="40">
        <f>IFERROR(INT(TRIM(SUBSTITUTE(VLOOKUP($A6&amp;"*",各都道府県の状況!$A:$I,F$3,FALSE), "※5", ""))), "")</f>
        <v>2612</v>
      </c>
      <c r="G6" s="40">
        <f>IFERROR(INT(TRIM(SUBSTITUTE(VLOOKUP($A6&amp;"*",各都道府県の状況!$A:$I,G$3,FALSE), "※5", ""))), "")</f>
        <v>32</v>
      </c>
      <c r="H6" s="40">
        <f>IFERROR(INT(TRIM(SUBSTITUTE(VLOOKUP($A6&amp;"*",各都道府県の状況!$A:$I,H$3,FALSE), "※5", ""))), "")</f>
        <v>206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44415</v>
      </c>
      <c r="C7" s="30" t="s">
        <v>12</v>
      </c>
      <c r="D7" s="40">
        <f>IFERROR(INT(TRIM(SUBSTITUTE(VLOOKUP($A7&amp;"*",各都道府県の状況!$A:$I,D$3,FALSE), "※5", ""))), "")</f>
        <v>2145</v>
      </c>
      <c r="E7" s="40">
        <f>IFERROR(INT(TRIM(SUBSTITUTE(VLOOKUP($A7&amp;"*",各都道府県の状況!$A:$I,E$3,FALSE), "※5", ""))), "")</f>
        <v>96266</v>
      </c>
      <c r="F7" s="40">
        <f>IFERROR(INT(TRIM(SUBSTITUTE(VLOOKUP($A7&amp;"*",各都道府県の状況!$A:$I,F$3,FALSE), "※5", ""))), "")</f>
        <v>1910</v>
      </c>
      <c r="G7" s="40">
        <f>IFERROR(INT(TRIM(SUBSTITUTE(VLOOKUP($A7&amp;"*",各都道府県の状況!$A:$I,G$3,FALSE), "※5", ""))), "")</f>
        <v>47</v>
      </c>
      <c r="H7" s="40">
        <f>IFERROR(INT(TRIM(SUBSTITUTE(VLOOKUP($A7&amp;"*",各都道府県の状況!$A:$I,H$3,FALSE), "※5", ""))), "")</f>
        <v>188</v>
      </c>
      <c r="I7" s="40">
        <f>IFERROR(INT(TRIM(SUBSTITUTE(VLOOKUP($A7&amp;"*",各都道府県の状況!$A:$I,I$3,FALSE), "※5", ""))), "")</f>
        <v>0</v>
      </c>
    </row>
    <row r="8" spans="1:10" x14ac:dyDescent="0.55000000000000004">
      <c r="A8" s="12" t="s">
        <v>184</v>
      </c>
      <c r="B8" s="13">
        <f t="shared" si="0"/>
        <v>44415</v>
      </c>
      <c r="C8" s="30" t="s">
        <v>13</v>
      </c>
      <c r="D8" s="40">
        <f>IFERROR(INT(TRIM(SUBSTITUTE(VLOOKUP($A8&amp;"*",各都道府県の状況!$A:$I,D$3,FALSE), "※5", ""))), "")</f>
        <v>10463</v>
      </c>
      <c r="E8" s="40">
        <f>IFERROR(INT(TRIM(SUBSTITUTE(VLOOKUP($A8&amp;"*",各都道府県の状況!$A:$I,E$3,FALSE), "※5", ""))), "")</f>
        <v>177186</v>
      </c>
      <c r="F8" s="40">
        <f>IFERROR(INT(TRIM(SUBSTITUTE(VLOOKUP($A8&amp;"*",各都道府県の状況!$A:$I,F$3,FALSE), "※5", ""))), "")</f>
        <v>9670</v>
      </c>
      <c r="G8" s="40">
        <f>IFERROR(INT(TRIM(SUBSTITUTE(VLOOKUP($A8&amp;"*",各都道府県の状況!$A:$I,G$3,FALSE), "※5", ""))), "")</f>
        <v>91</v>
      </c>
      <c r="H8" s="40">
        <f>IFERROR(INT(TRIM(SUBSTITUTE(VLOOKUP($A8&amp;"*",各都道府県の状況!$A:$I,H$3,FALSE), "※5", ""))), "")</f>
        <v>639</v>
      </c>
      <c r="I8" s="40">
        <f>IFERROR(INT(TRIM(SUBSTITUTE(VLOOKUP($A8&amp;"*",各都道府県の状況!$A:$I,I$3,FALSE), "※5", ""))), "")</f>
        <v>6</v>
      </c>
    </row>
    <row r="9" spans="1:10" ht="21" customHeight="1" x14ac:dyDescent="0.55000000000000004">
      <c r="A9" s="12" t="s">
        <v>185</v>
      </c>
      <c r="B9" s="13">
        <f t="shared" si="0"/>
        <v>44415</v>
      </c>
      <c r="C9" s="30" t="s">
        <v>14</v>
      </c>
      <c r="D9" s="40">
        <f>IFERROR(INT(TRIM(SUBSTITUTE(VLOOKUP($A9&amp;"*",各都道府県の状況!$A:$I,D$3,FALSE), "※5", ""))), "")</f>
        <v>1073</v>
      </c>
      <c r="E9" s="40">
        <f>IFERROR(INT(TRIM(SUBSTITUTE(VLOOKUP($A9&amp;"*",各都道府県の状況!$A:$I,E$3,FALSE), "※5", ""))), "")</f>
        <v>17804</v>
      </c>
      <c r="F9" s="40">
        <f>IFERROR(INT(TRIM(SUBSTITUTE(VLOOKUP($A9&amp;"*",各都道府県の状況!$A:$I,F$3,FALSE), "※5", ""))), "")</f>
        <v>981</v>
      </c>
      <c r="G9" s="40">
        <f>IFERROR(INT(TRIM(SUBSTITUTE(VLOOKUP($A9&amp;"*",各都道府県の状況!$A:$I,G$3,FALSE), "※5", ""))), "")</f>
        <v>21</v>
      </c>
      <c r="H9" s="40">
        <f>IFERROR(INT(TRIM(SUBSTITUTE(VLOOKUP($A9&amp;"*",各都道府県の状況!$A:$I,H$3,FALSE), "※5", ""))), "")</f>
        <v>71</v>
      </c>
      <c r="I9" s="40">
        <f>IFERROR(INT(TRIM(SUBSTITUTE(VLOOKUP($A9&amp;"*",各都道府県の状況!$A:$I,I$3,FALSE), "※5", ""))), "")</f>
        <v>2</v>
      </c>
    </row>
    <row r="10" spans="1:10" ht="21" customHeight="1" x14ac:dyDescent="0.55000000000000004">
      <c r="A10" s="12" t="s">
        <v>186</v>
      </c>
      <c r="B10" s="13">
        <f t="shared" si="0"/>
        <v>44415</v>
      </c>
      <c r="C10" s="30" t="s">
        <v>15</v>
      </c>
      <c r="D10" s="40">
        <f>IFERROR(INT(TRIM(SUBSTITUTE(VLOOKUP($A10&amp;"*",各都道府県の状況!$A:$I,D$3,FALSE), "※5", ""))), "")</f>
        <v>2331</v>
      </c>
      <c r="E10" s="40">
        <f>IFERROR(INT(TRIM(SUBSTITUTE(VLOOKUP($A10&amp;"*",各都道府県の状況!$A:$I,E$3,FALSE), "※5", ""))), "")</f>
        <v>73306</v>
      </c>
      <c r="F10" s="40">
        <f>IFERROR(INT(TRIM(SUBSTITUTE(VLOOKUP($A10&amp;"*",各都道府県の状況!$A:$I,F$3,FALSE), "※5", ""))), "")</f>
        <v>2068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216</v>
      </c>
      <c r="I10" s="40">
        <f>IFERROR(INT(TRIM(SUBSTITUTE(VLOOKUP($A10&amp;"*",各都道府県の状況!$A:$I,I$3,FALSE), "※5", ""))), "")</f>
        <v>2</v>
      </c>
    </row>
    <row r="11" spans="1:10" x14ac:dyDescent="0.55000000000000004">
      <c r="A11" s="12" t="s">
        <v>187</v>
      </c>
      <c r="B11" s="13">
        <f t="shared" si="0"/>
        <v>44415</v>
      </c>
      <c r="C11" s="30" t="s">
        <v>16</v>
      </c>
      <c r="D11" s="40">
        <f>IFERROR(INT(TRIM(SUBSTITUTE(VLOOKUP($A11&amp;"*",各都道府県の状況!$A:$I,D$3,FALSE), "※5", ""))), "")</f>
        <v>6400</v>
      </c>
      <c r="E11" s="40">
        <f>IFERROR(INT(TRIM(SUBSTITUTE(VLOOKUP($A11&amp;"*",各都道府県の状況!$A:$I,E$3,FALSE), "※5", ""))), "")</f>
        <v>323586</v>
      </c>
      <c r="F11" s="40">
        <f>IFERROR(INT(TRIM(SUBSTITUTE(VLOOKUP($A11&amp;"*",各都道府県の状況!$A:$I,F$3,FALSE), "※5", ""))), "")</f>
        <v>5380</v>
      </c>
      <c r="G11" s="40">
        <f>IFERROR(INT(TRIM(SUBSTITUTE(VLOOKUP($A11&amp;"*",各都道府県の状況!$A:$I,G$3,FALSE), "※5", ""))), "")</f>
        <v>162</v>
      </c>
      <c r="H11" s="40">
        <f>IFERROR(INT(TRIM(SUBSTITUTE(VLOOKUP($A11&amp;"*",各都道府県の状況!$A:$I,H$3,FALSE), "※5", ""))), "")</f>
        <v>858</v>
      </c>
      <c r="I11" s="40">
        <f>IFERROR(INT(TRIM(SUBSTITUTE(VLOOKUP($A11&amp;"*",各都道府県の状況!$A:$I,I$3,FALSE), "※5", ""))), "")</f>
        <v>10</v>
      </c>
    </row>
    <row r="12" spans="1:10" x14ac:dyDescent="0.55000000000000004">
      <c r="A12" s="12" t="s">
        <v>188</v>
      </c>
      <c r="B12" s="13">
        <f t="shared" si="0"/>
        <v>44415</v>
      </c>
      <c r="C12" s="30" t="s">
        <v>17</v>
      </c>
      <c r="D12" s="40">
        <f>IFERROR(INT(TRIM(SUBSTITUTE(VLOOKUP($A12&amp;"*",各都道府県の状況!$A:$I,D$3,FALSE), "※5", ""))), "")</f>
        <v>14045</v>
      </c>
      <c r="E12" s="40">
        <f>IFERROR(INT(TRIM(SUBSTITUTE(VLOOKUP($A12&amp;"*",各都道府県の状況!$A:$I,E$3,FALSE), "※5", ""))), "")</f>
        <v>35004</v>
      </c>
      <c r="F12" s="40">
        <f>IFERROR(INT(TRIM(SUBSTITUTE(VLOOKUP($A12&amp;"*",各都道府県の状況!$A:$I,F$3,FALSE), "※5", ""))), "")</f>
        <v>12014</v>
      </c>
      <c r="G12" s="40">
        <f>IFERROR(INT(TRIM(SUBSTITUTE(VLOOKUP($A12&amp;"*",各都道府県の状況!$A:$I,G$3,FALSE), "※5", ""))), "")</f>
        <v>170</v>
      </c>
      <c r="H12" s="40">
        <f>IFERROR(INT(TRIM(SUBSTITUTE(VLOOKUP($A12&amp;"*",各都道府県の状況!$A:$I,H$3,FALSE), "※5", ""))), "")</f>
        <v>1861</v>
      </c>
      <c r="I12" s="40">
        <f>IFERROR(INT(TRIM(SUBSTITUTE(VLOOKUP($A12&amp;"*",各都道府県の状況!$A:$I,I$3,FALSE), "※5", ""))), "")</f>
        <v>20</v>
      </c>
    </row>
    <row r="13" spans="1:10" x14ac:dyDescent="0.55000000000000004">
      <c r="A13" s="12" t="s">
        <v>189</v>
      </c>
      <c r="B13" s="13">
        <f t="shared" si="0"/>
        <v>44415</v>
      </c>
      <c r="C13" s="30" t="s">
        <v>18</v>
      </c>
      <c r="D13" s="40">
        <f>IFERROR(INT(TRIM(SUBSTITUTE(VLOOKUP($A13&amp;"*",各都道府県の状況!$A:$I,D$3,FALSE), "※5", ""))), "")</f>
        <v>9216</v>
      </c>
      <c r="E13" s="40">
        <f>IFERROR(INT(TRIM(SUBSTITUTE(VLOOKUP($A13&amp;"*",各都道府県の状況!$A:$I,E$3,FALSE), "※5", ""))), "")</f>
        <v>358573</v>
      </c>
      <c r="F13" s="40">
        <f>IFERROR(INT(TRIM(SUBSTITUTE(VLOOKUP($A13&amp;"*",各都道府県の状況!$A:$I,F$3,FALSE), "※5", ""))), "")</f>
        <v>7817</v>
      </c>
      <c r="G13" s="40">
        <f>IFERROR(INT(TRIM(SUBSTITUTE(VLOOKUP($A13&amp;"*",各都道府県の状況!$A:$I,G$3,FALSE), "※5", ""))), "")</f>
        <v>88</v>
      </c>
      <c r="H13" s="40">
        <f>IFERROR(INT(TRIM(SUBSTITUTE(VLOOKUP($A13&amp;"*",各都道府県の状況!$A:$I,H$3,FALSE), "※5", ""))), "")</f>
        <v>1311</v>
      </c>
      <c r="I13" s="40">
        <f>IFERROR(INT(TRIM(SUBSTITUTE(VLOOKUP($A13&amp;"*",各都道府県の状況!$A:$I,I$3,FALSE), "※5", ""))), "")</f>
        <v>16</v>
      </c>
    </row>
    <row r="14" spans="1:10" x14ac:dyDescent="0.55000000000000004">
      <c r="A14" s="12" t="s">
        <v>190</v>
      </c>
      <c r="B14" s="13">
        <f t="shared" si="0"/>
        <v>44415</v>
      </c>
      <c r="C14" s="30" t="s">
        <v>19</v>
      </c>
      <c r="D14" s="40">
        <f>IFERROR(INT(TRIM(SUBSTITUTE(VLOOKUP($A14&amp;"*",各都道府県の状況!$A:$I,D$3,FALSE), "※5", ""))), "")</f>
        <v>9747</v>
      </c>
      <c r="E14" s="40">
        <f>IFERROR(INT(TRIM(SUBSTITUTE(VLOOKUP($A14&amp;"*",各都道府県の状況!$A:$I,E$3,FALSE), "※5", ""))), "")</f>
        <v>221885</v>
      </c>
      <c r="F14" s="40">
        <f>IFERROR(INT(TRIM(SUBSTITUTE(VLOOKUP($A14&amp;"*",各都道府県の状況!$A:$I,F$3,FALSE), "※5", ""))), "")</f>
        <v>8445</v>
      </c>
      <c r="G14" s="40">
        <f>IFERROR(INT(TRIM(SUBSTITUTE(VLOOKUP($A14&amp;"*",各都道府県の状況!$A:$I,G$3,FALSE), "※5", ""))), "")</f>
        <v>155</v>
      </c>
      <c r="H14" s="40">
        <f>IFERROR(INT(TRIM(SUBSTITUTE(VLOOKUP($A14&amp;"*",各都道府県の状況!$A:$I,H$3,FALSE), "※5", ""))), "")</f>
        <v>1147</v>
      </c>
      <c r="I14" s="40">
        <f>IFERROR(INT(TRIM(SUBSTITUTE(VLOOKUP($A14&amp;"*",各都道府県の状況!$A:$I,I$3,FALSE), "※5", ""))), "")</f>
        <v>7</v>
      </c>
    </row>
    <row r="15" spans="1:10" x14ac:dyDescent="0.55000000000000004">
      <c r="A15" s="12" t="s">
        <v>191</v>
      </c>
      <c r="B15" s="13">
        <f t="shared" si="0"/>
        <v>44415</v>
      </c>
      <c r="C15" s="30" t="s">
        <v>20</v>
      </c>
      <c r="D15" s="40">
        <f>IFERROR(INT(TRIM(SUBSTITUTE(VLOOKUP($A15&amp;"*",各都道府県の状況!$A:$I,D$3,FALSE), "※5", ""))), "")</f>
        <v>64759</v>
      </c>
      <c r="E15" s="40">
        <f>IFERROR(INT(TRIM(SUBSTITUTE(VLOOKUP($A15&amp;"*",各都道府県の状況!$A:$I,E$3,FALSE), "※5", ""))), "")</f>
        <v>1132283</v>
      </c>
      <c r="F15" s="40">
        <f>IFERROR(INT(TRIM(SUBSTITUTE(VLOOKUP($A15&amp;"*",各都道府県の状況!$A:$I,F$3,FALSE), "※5", ""))), "")</f>
        <v>50468</v>
      </c>
      <c r="G15" s="40">
        <f>IFERROR(INT(TRIM(SUBSTITUTE(VLOOKUP($A15&amp;"*",各都道府県の状況!$A:$I,G$3,FALSE), "※5", ""))), "")</f>
        <v>854</v>
      </c>
      <c r="H15" s="40">
        <f>IFERROR(INT(TRIM(SUBSTITUTE(VLOOKUP($A15&amp;"*",各都道府県の状況!$A:$I,H$3,FALSE), "※5", ""))), "")</f>
        <v>13437</v>
      </c>
      <c r="I15" s="40">
        <f>IFERROR(INT(TRIM(SUBSTITUTE(VLOOKUP($A15&amp;"*",各都道府県の状況!$A:$I,I$3,FALSE), "※5", ""))), "")</f>
        <v>75</v>
      </c>
    </row>
    <row r="16" spans="1:10" x14ac:dyDescent="0.55000000000000004">
      <c r="A16" s="12" t="s">
        <v>192</v>
      </c>
      <c r="B16" s="13">
        <f t="shared" si="0"/>
        <v>44415</v>
      </c>
      <c r="C16" s="30" t="s">
        <v>21</v>
      </c>
      <c r="D16" s="40">
        <f>IFERROR(INT(TRIM(SUBSTITUTE(VLOOKUP($A16&amp;"*",各都道府県の状況!$A:$I,D$3,FALSE), "※5", ""))), "")</f>
        <v>55425</v>
      </c>
      <c r="E16" s="40">
        <f>IFERROR(INT(TRIM(SUBSTITUTE(VLOOKUP($A16&amp;"*",各都道府県の状況!$A:$I,E$3,FALSE), "※5", ""))), "")</f>
        <v>815688</v>
      </c>
      <c r="F16" s="40">
        <f>IFERROR(INT(TRIM(SUBSTITUTE(VLOOKUP($A16&amp;"*",各都道府県の状況!$A:$I,F$3,FALSE), "※5", ""))), "")</f>
        <v>47407</v>
      </c>
      <c r="G16" s="40">
        <f>IFERROR(INT(TRIM(SUBSTITUTE(VLOOKUP($A16&amp;"*",各都道府県の状況!$A:$I,G$3,FALSE), "※5", ""))), "")</f>
        <v>736</v>
      </c>
      <c r="H16" s="40">
        <f>IFERROR(INT(TRIM(SUBSTITUTE(VLOOKUP($A16&amp;"*",各都道府県の状況!$A:$I,H$3,FALSE), "※5", ""))), "")</f>
        <v>7282</v>
      </c>
      <c r="I16" s="40">
        <f>IFERROR(INT(TRIM(SUBSTITUTE(VLOOKUP($A16&amp;"*",各都道府県の状況!$A:$I,I$3,FALSE), "※5", ""))), "")</f>
        <v>52</v>
      </c>
    </row>
    <row r="17" spans="1:9" x14ac:dyDescent="0.55000000000000004">
      <c r="A17" s="12" t="s">
        <v>193</v>
      </c>
      <c r="B17" s="13">
        <f t="shared" si="0"/>
        <v>44415</v>
      </c>
      <c r="C17" s="30" t="s">
        <v>22</v>
      </c>
      <c r="D17" s="40">
        <f>IFERROR(INT(TRIM(SUBSTITUTE(VLOOKUP($A17&amp;"*",各都道府県の状況!$A:$I,D$3,FALSE), "※5", ""))), "")</f>
        <v>245219</v>
      </c>
      <c r="E17" s="40">
        <f>IFERROR(INT(TRIM(SUBSTITUTE(VLOOKUP($A17&amp;"*",各都道府県の状況!$A:$I,E$3,FALSE), "※5", ""))), "")</f>
        <v>2910857</v>
      </c>
      <c r="F17" s="40">
        <f>IFERROR(INT(TRIM(SUBSTITUTE(VLOOKUP($A17&amp;"*",各都道府県の状況!$A:$I,F$3,FALSE), "※5", ""))), "")</f>
        <v>207003</v>
      </c>
      <c r="G17" s="40">
        <f>IFERROR(INT(TRIM(SUBSTITUTE(VLOOKUP($A17&amp;"*",各都道府県の状況!$A:$I,G$3,FALSE), "※5", ""))), "")</f>
        <v>2310</v>
      </c>
      <c r="H17" s="40">
        <f>IFERROR(INT(TRIM(SUBSTITUTE(VLOOKUP($A17&amp;"*",各都道府県の状況!$A:$I,H$3,FALSE), "※5", ""))), "")</f>
        <v>35906</v>
      </c>
      <c r="I17" s="40">
        <f>IFERROR(INT(TRIM(SUBSTITUTE(VLOOKUP($A17&amp;"*",各都道府県の状況!$A:$I,I$3,FALSE), "※5", ""))), "")</f>
        <v>150</v>
      </c>
    </row>
    <row r="18" spans="1:9" x14ac:dyDescent="0.55000000000000004">
      <c r="A18" s="12" t="s">
        <v>194</v>
      </c>
      <c r="B18" s="13">
        <f t="shared" si="0"/>
        <v>44415</v>
      </c>
      <c r="C18" s="30" t="s">
        <v>23</v>
      </c>
      <c r="D18" s="40">
        <f>IFERROR(INT(TRIM(SUBSTITUTE(VLOOKUP($A18&amp;"*",各都道府県の状況!$A:$I,D$3,FALSE), "※5", ""))), "")</f>
        <v>94894</v>
      </c>
      <c r="E18" s="40">
        <f>IFERROR(INT(TRIM(SUBSTITUTE(VLOOKUP($A18&amp;"*",各都道府県の状況!$A:$I,E$3,FALSE), "※5", ""))), "")</f>
        <v>1224026</v>
      </c>
      <c r="F18" s="40">
        <f>IFERROR(INT(TRIM(SUBSTITUTE(VLOOKUP($A18&amp;"*",各都道府県の状況!$A:$I,F$3,FALSE), "※5", ""))), "")</f>
        <v>81411</v>
      </c>
      <c r="G18" s="40">
        <f>IFERROR(INT(TRIM(SUBSTITUTE(VLOOKUP($A18&amp;"*",各都道府県の状況!$A:$I,G$3,FALSE), "※5", ""))), "")</f>
        <v>1004</v>
      </c>
      <c r="H18" s="40">
        <f>IFERROR(INT(TRIM(SUBSTITUTE(VLOOKUP($A18&amp;"*",各都道府県の状況!$A:$I,H$3,FALSE), "※5", ""))), "")</f>
        <v>12479</v>
      </c>
      <c r="I18" s="40">
        <f>IFERROR(INT(TRIM(SUBSTITUTE(VLOOKUP($A18&amp;"*",各都道府県の状況!$A:$I,I$3,FALSE), "※5", ""))), "")</f>
        <v>137</v>
      </c>
    </row>
    <row r="19" spans="1:9" x14ac:dyDescent="0.55000000000000004">
      <c r="A19" s="12" t="s">
        <v>195</v>
      </c>
      <c r="B19" s="13">
        <f t="shared" si="0"/>
        <v>44415</v>
      </c>
      <c r="C19" s="30" t="s">
        <v>24</v>
      </c>
      <c r="D19" s="40">
        <f>IFERROR(INT(TRIM(SUBSTITUTE(VLOOKUP($A19&amp;"*",各都道府県の状況!$A:$I,D$3,FALSE), "※5", ""))), "")</f>
        <v>4477</v>
      </c>
      <c r="E19" s="40">
        <f>IFERROR(INT(TRIM(SUBSTITUTE(VLOOKUP($A19&amp;"*",各都道府県の状況!$A:$I,E$3,FALSE), "※5", ""))), "")</f>
        <v>203665</v>
      </c>
      <c r="F19" s="40">
        <f>IFERROR(INT(TRIM(SUBSTITUTE(VLOOKUP($A19&amp;"*",各都道府県の状況!$A:$I,F$3,FALSE), "※5", ""))), "")</f>
        <v>3807</v>
      </c>
      <c r="G19" s="40">
        <f>IFERROR(INT(TRIM(SUBSTITUTE(VLOOKUP($A19&amp;"*",各都道府県の状況!$A:$I,G$3,FALSE), "※5", ""))), "")</f>
        <v>54</v>
      </c>
      <c r="H19" s="40">
        <f>IFERROR(INT(TRIM(SUBSTITUTE(VLOOKUP($A19&amp;"*",各都道府県の状況!$A:$I,H$3,FALSE), "※5", ""))), "")</f>
        <v>616</v>
      </c>
      <c r="I19" s="40">
        <f>IFERROR(INT(TRIM(SUBSTITUTE(VLOOKUP($A19&amp;"*",各都道府県の状況!$A:$I,I$3,FALSE), "※5", ""))), "")</f>
        <v>7</v>
      </c>
    </row>
    <row r="20" spans="1:9" x14ac:dyDescent="0.55000000000000004">
      <c r="A20" s="12" t="s">
        <v>196</v>
      </c>
      <c r="B20" s="13">
        <f t="shared" si="0"/>
        <v>44415</v>
      </c>
      <c r="C20" s="30" t="s">
        <v>25</v>
      </c>
      <c r="D20" s="40">
        <f>IFERROR(INT(TRIM(SUBSTITUTE(VLOOKUP($A20&amp;"*",各都道府県の状況!$A:$I,D$3,FALSE), "※5", ""))), "")</f>
        <v>2534</v>
      </c>
      <c r="E20" s="40">
        <f>IFERROR(INT(TRIM(SUBSTITUTE(VLOOKUP($A20&amp;"*",各都道府県の状況!$A:$I,E$3,FALSE), "※5", ""))), "")</f>
        <v>84658</v>
      </c>
      <c r="F20" s="40">
        <f>IFERROR(INT(TRIM(SUBSTITUTE(VLOOKUP($A20&amp;"*",各都道府県の状況!$A:$I,F$3,FALSE), "※5", ""))), "")</f>
        <v>2175</v>
      </c>
      <c r="G20" s="40">
        <f>IFERROR(INT(TRIM(SUBSTITUTE(VLOOKUP($A20&amp;"*",各都道府県の状況!$A:$I,G$3,FALSE), "※5", ""))), "")</f>
        <v>38</v>
      </c>
      <c r="H20" s="40">
        <f>IFERROR(INT(TRIM(SUBSTITUTE(VLOOKUP($A20&amp;"*",各都道府県の状況!$A:$I,H$3,FALSE), "※5", ""))), "")</f>
        <v>321</v>
      </c>
      <c r="I20" s="40">
        <f>IFERROR(INT(TRIM(SUBSTITUTE(VLOOKUP($A20&amp;"*",各都道府県の状況!$A:$I,I$3,FALSE), "※5", ""))), "")</f>
        <v>4</v>
      </c>
    </row>
    <row r="21" spans="1:9" x14ac:dyDescent="0.55000000000000004">
      <c r="A21" s="12" t="s">
        <v>197</v>
      </c>
      <c r="B21" s="13">
        <f t="shared" si="0"/>
        <v>44415</v>
      </c>
      <c r="C21" s="30" t="s">
        <v>26</v>
      </c>
      <c r="D21" s="40">
        <f>IFERROR(INT(TRIM(SUBSTITUTE(VLOOKUP($A21&amp;"*",各都道府県の状況!$A:$I,D$3,FALSE), "※5", ""))), "")</f>
        <v>5677</v>
      </c>
      <c r="E21" s="40">
        <f>IFERROR(INT(TRIM(SUBSTITUTE(VLOOKUP($A21&amp;"*",各都道府県の状況!$A:$I,E$3,FALSE), "※5", ""))), "")</f>
        <v>140856</v>
      </c>
      <c r="F21" s="40">
        <f>IFERROR(INT(TRIM(SUBSTITUTE(VLOOKUP($A21&amp;"*",各都道府県の状況!$A:$I,F$3,FALSE), "※5", ""))), "")</f>
        <v>4634</v>
      </c>
      <c r="G21" s="40">
        <f>IFERROR(INT(TRIM(SUBSTITUTE(VLOOKUP($A21&amp;"*",各都道府県の状況!$A:$I,G$3,FALSE), "※5", ""))), "")</f>
        <v>118</v>
      </c>
      <c r="H21" s="40">
        <f>IFERROR(INT(TRIM(SUBSTITUTE(VLOOKUP($A21&amp;"*",各都道府県の状況!$A:$I,H$3,FALSE), "※5", ""))), "")</f>
        <v>922</v>
      </c>
      <c r="I21" s="40">
        <f>IFERROR(INT(TRIM(SUBSTITUTE(VLOOKUP($A21&amp;"*",各都道府県の状況!$A:$I,I$3,FALSE), "※5", ""))), "")</f>
        <v>11</v>
      </c>
    </row>
    <row r="22" spans="1:9" x14ac:dyDescent="0.55000000000000004">
      <c r="A22" s="12" t="s">
        <v>198</v>
      </c>
      <c r="B22" s="13">
        <f t="shared" si="0"/>
        <v>44415</v>
      </c>
      <c r="C22" s="30" t="s">
        <v>27</v>
      </c>
      <c r="D22" s="40">
        <f>IFERROR(INT(TRIM(SUBSTITUTE(VLOOKUP($A22&amp;"*",各都道府県の状況!$A:$I,D$3,FALSE), "※5", ""))), "")</f>
        <v>1825</v>
      </c>
      <c r="E22" s="40">
        <f>IFERROR(INT(TRIM(SUBSTITUTE(VLOOKUP($A22&amp;"*",各都道府県の状況!$A:$I,E$3,FALSE), "※5", ""))), "")</f>
        <v>83932</v>
      </c>
      <c r="F22" s="40">
        <f>IFERROR(INT(TRIM(SUBSTITUTE(VLOOKUP($A22&amp;"*",各都道府県の状況!$A:$I,F$3,FALSE), "※5", ""))), "")</f>
        <v>1505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284</v>
      </c>
      <c r="I22" s="40">
        <f>IFERROR(INT(TRIM(SUBSTITUTE(VLOOKUP($A22&amp;"*",各都道府県の状況!$A:$I,I$3,FALSE), "※5", ""))), "")</f>
        <v>1</v>
      </c>
    </row>
    <row r="23" spans="1:9" ht="21" customHeight="1" x14ac:dyDescent="0.55000000000000004">
      <c r="A23" s="12" t="s">
        <v>199</v>
      </c>
      <c r="B23" s="13">
        <f t="shared" si="0"/>
        <v>44415</v>
      </c>
      <c r="C23" s="30" t="s">
        <v>28</v>
      </c>
      <c r="D23" s="40">
        <f>IFERROR(INT(TRIM(SUBSTITUTE(VLOOKUP($A23&amp;"*",各都道府県の状況!$A:$I,D$3,FALSE), "※5", ""))), "")</f>
        <v>2666</v>
      </c>
      <c r="E23" s="40">
        <f>IFERROR(INT(TRIM(SUBSTITUTE(VLOOKUP($A23&amp;"*",各都道府県の状況!$A:$I,E$3,FALSE), "※5", ""))), "")</f>
        <v>76621</v>
      </c>
      <c r="F23" s="40">
        <f>IFERROR(INT(TRIM(SUBSTITUTE(VLOOKUP($A23&amp;"*",各都道府県の状況!$A:$I,F$3,FALSE), "※5", ""))), "")</f>
        <v>2293</v>
      </c>
      <c r="G23" s="40">
        <f>IFERROR(INT(TRIM(SUBSTITUTE(VLOOKUP($A23&amp;"*",各都道府県の状況!$A:$I,G$3,FALSE), "※5", ""))), "")</f>
        <v>21</v>
      </c>
      <c r="H23" s="40">
        <f>IFERROR(INT(TRIM(SUBSTITUTE(VLOOKUP($A23&amp;"*",各都道府県の状況!$A:$I,H$3,FALSE), "※5", ""))), "")</f>
        <v>357</v>
      </c>
      <c r="I23" s="40">
        <f>IFERROR(INT(TRIM(SUBSTITUTE(VLOOKUP($A23&amp;"*",各都道府県の状況!$A:$I,I$3,FALSE), "※5", ""))), "")</f>
        <v>0</v>
      </c>
    </row>
    <row r="24" spans="1:9" x14ac:dyDescent="0.55000000000000004">
      <c r="A24" s="12" t="s">
        <v>200</v>
      </c>
      <c r="B24" s="13">
        <f t="shared" si="0"/>
        <v>44415</v>
      </c>
      <c r="C24" s="30" t="s">
        <v>29</v>
      </c>
      <c r="D24" s="40">
        <f>IFERROR(INT(TRIM(SUBSTITUTE(VLOOKUP($A24&amp;"*",各都道府県の状況!$A:$I,D$3,FALSE), "※5", ""))), "")</f>
        <v>5647</v>
      </c>
      <c r="E24" s="40">
        <f>IFERROR(INT(TRIM(SUBSTITUTE(VLOOKUP($A24&amp;"*",各都道府県の状況!$A:$I,E$3,FALSE), "※5", ""))), "")</f>
        <v>233083</v>
      </c>
      <c r="F24" s="40">
        <f>IFERROR(INT(TRIM(SUBSTITUTE(VLOOKUP($A24&amp;"*",各都道府県の状況!$A:$I,F$3,FALSE), "※5", ""))), "")</f>
        <v>5208</v>
      </c>
      <c r="G24" s="40">
        <f>IFERROR(INT(TRIM(SUBSTITUTE(VLOOKUP($A24&amp;"*",各都道府県の状況!$A:$I,G$3,FALSE), "※5", ""))), "")</f>
        <v>94</v>
      </c>
      <c r="H24" s="40">
        <f>IFERROR(INT(TRIM(SUBSTITUTE(VLOOKUP($A24&amp;"*",各都道府県の状況!$A:$I,H$3,FALSE), "※5", ""))), "")</f>
        <v>415</v>
      </c>
      <c r="I24" s="40">
        <f>IFERROR(INT(TRIM(SUBSTITUTE(VLOOKUP($A24&amp;"*",各都道府県の状況!$A:$I,I$3,FALSE), "※5", ""))), "")</f>
        <v>0</v>
      </c>
    </row>
    <row r="25" spans="1:9" x14ac:dyDescent="0.55000000000000004">
      <c r="A25" s="12" t="s">
        <v>201</v>
      </c>
      <c r="B25" s="13">
        <f t="shared" si="0"/>
        <v>44415</v>
      </c>
      <c r="C25" s="30" t="s">
        <v>30</v>
      </c>
      <c r="D25" s="40">
        <f>IFERROR(INT(TRIM(SUBSTITUTE(VLOOKUP($A25&amp;"*",各都道府県の状況!$A:$I,D$3,FALSE), "※5", ""))), "")</f>
        <v>10095</v>
      </c>
      <c r="E25" s="40">
        <f>IFERROR(INT(TRIM(SUBSTITUTE(VLOOKUP($A25&amp;"*",各都道府県の状況!$A:$I,E$3,FALSE), "※5", ""))), "")</f>
        <v>302793</v>
      </c>
      <c r="F25" s="40">
        <f>IFERROR(INT(TRIM(SUBSTITUTE(VLOOKUP($A25&amp;"*",各都道府県の状況!$A:$I,F$3,FALSE), "※5", ""))), "")</f>
        <v>9544</v>
      </c>
      <c r="G25" s="40">
        <f>IFERROR(INT(TRIM(SUBSTITUTE(VLOOKUP($A25&amp;"*",各都道府県の状況!$A:$I,G$3,FALSE), "※5", ""))), "")</f>
        <v>189</v>
      </c>
      <c r="H25" s="40">
        <f>IFERROR(INT(TRIM(SUBSTITUTE(VLOOKUP($A25&amp;"*",各都道府県の状況!$A:$I,H$3,FALSE), "※5", ""))), "")</f>
        <v>362</v>
      </c>
      <c r="I25" s="40">
        <f>IFERROR(INT(TRIM(SUBSTITUTE(VLOOKUP($A25&amp;"*",各都道府県の状況!$A:$I,I$3,FALSE), "※5", ""))), "")</f>
        <v>4</v>
      </c>
    </row>
    <row r="26" spans="1:9" x14ac:dyDescent="0.55000000000000004">
      <c r="A26" s="12" t="s">
        <v>202</v>
      </c>
      <c r="B26" s="13">
        <f t="shared" si="0"/>
        <v>44415</v>
      </c>
      <c r="C26" s="30" t="s">
        <v>31</v>
      </c>
      <c r="D26" s="40">
        <f>IFERROR(INT(TRIM(SUBSTITUTE(VLOOKUP($A26&amp;"*",各都道府県の状況!$A:$I,D$3,FALSE), "※5", ""))), "")</f>
        <v>11978</v>
      </c>
      <c r="E26" s="40">
        <f>IFERROR(INT(TRIM(SUBSTITUTE(VLOOKUP($A26&amp;"*",各都道府県の状況!$A:$I,E$3,FALSE), "※5", ""))), "")</f>
        <v>465943</v>
      </c>
      <c r="F26" s="40">
        <f>IFERROR(INT(TRIM(SUBSTITUTE(VLOOKUP($A26&amp;"*",各都道府県の状況!$A:$I,F$3,FALSE), "※5", ""))), "")</f>
        <v>10131</v>
      </c>
      <c r="G26" s="40">
        <f>IFERROR(INT(TRIM(SUBSTITUTE(VLOOKUP($A26&amp;"*",各都道府県の状況!$A:$I,G$3,FALSE), "※5", ""))), "")</f>
        <v>157</v>
      </c>
      <c r="H26" s="40">
        <f>IFERROR(INT(TRIM(SUBSTITUTE(VLOOKUP($A26&amp;"*",各都道府県の状況!$A:$I,H$3,FALSE), "※5", ""))), "")</f>
        <v>1690</v>
      </c>
      <c r="I26" s="40">
        <f>IFERROR(INT(TRIM(SUBSTITUTE(VLOOKUP($A26&amp;"*",各都道府県の状況!$A:$I,I$3,FALSE), "※5", ""))), "")</f>
        <v>6</v>
      </c>
    </row>
    <row r="27" spans="1:9" x14ac:dyDescent="0.55000000000000004">
      <c r="A27" s="12" t="s">
        <v>203</v>
      </c>
      <c r="B27" s="13">
        <f t="shared" si="0"/>
        <v>44415</v>
      </c>
      <c r="C27" s="30" t="s">
        <v>32</v>
      </c>
      <c r="D27" s="40">
        <f>IFERROR(INT(TRIM(SUBSTITUTE(VLOOKUP($A27&amp;"*",各都道府県の状況!$A:$I,D$3,FALSE), "※5", ""))), "")</f>
        <v>55761</v>
      </c>
      <c r="E27" s="40">
        <f>IFERROR(INT(TRIM(SUBSTITUTE(VLOOKUP($A27&amp;"*",各都道府県の状況!$A:$I,E$3,FALSE), "※5", ""))), "")</f>
        <v>938412</v>
      </c>
      <c r="F27" s="40">
        <f>IFERROR(INT(TRIM(SUBSTITUTE(VLOOKUP($A27&amp;"*",各都道府県の状況!$A:$I,F$3,FALSE), "※5", ""))), "")</f>
        <v>52056</v>
      </c>
      <c r="G27" s="40">
        <f>IFERROR(INT(TRIM(SUBSTITUTE(VLOOKUP($A27&amp;"*",各都道府県の状況!$A:$I,G$3,FALSE), "※5", ""))), "")</f>
        <v>1012</v>
      </c>
      <c r="H27" s="40">
        <f>IFERROR(INT(TRIM(SUBSTITUTE(VLOOKUP($A27&amp;"*",各都道府県の状況!$A:$I,H$3,FALSE), "※5", ""))), "")</f>
        <v>2693</v>
      </c>
      <c r="I27" s="40">
        <f>IFERROR(INT(TRIM(SUBSTITUTE(VLOOKUP($A27&amp;"*",各都道府県の状況!$A:$I,I$3,FALSE), "※5", ""))), "")</f>
        <v>12</v>
      </c>
    </row>
    <row r="28" spans="1:9" x14ac:dyDescent="0.55000000000000004">
      <c r="A28" s="12" t="s">
        <v>204</v>
      </c>
      <c r="B28" s="13">
        <f t="shared" si="0"/>
        <v>44415</v>
      </c>
      <c r="C28" s="30" t="s">
        <v>33</v>
      </c>
      <c r="D28" s="40">
        <f>IFERROR(INT(TRIM(SUBSTITUTE(VLOOKUP($A28&amp;"*",各都道府県の状況!$A:$I,D$3,FALSE), "※5", ""))), "")</f>
        <v>6210</v>
      </c>
      <c r="E28" s="40">
        <f>IFERROR(INT(TRIM(SUBSTITUTE(VLOOKUP($A28&amp;"*",各都道府県の状況!$A:$I,E$3,FALSE), "※5", ""))), "")</f>
        <v>164729</v>
      </c>
      <c r="F28" s="40">
        <f>IFERROR(INT(TRIM(SUBSTITUTE(VLOOKUP($A28&amp;"*",各都道府県の状況!$A:$I,F$3,FALSE), "※5", ""))), "")</f>
        <v>5654</v>
      </c>
      <c r="G28" s="40">
        <f>IFERROR(INT(TRIM(SUBSTITUTE(VLOOKUP($A28&amp;"*",各都道府県の状況!$A:$I,G$3,FALSE), "※5", ""))), "")</f>
        <v>114</v>
      </c>
      <c r="H28" s="40">
        <f>IFERROR(INT(TRIM(SUBSTITUTE(VLOOKUP($A28&amp;"*",各都道府県の状況!$A:$I,H$3,FALSE), "※5", ""))), "")</f>
        <v>598</v>
      </c>
      <c r="I28" s="40">
        <f>IFERROR(INT(TRIM(SUBSTITUTE(VLOOKUP($A28&amp;"*",各都道府県の状況!$A:$I,I$3,FALSE), "※5", ""))), "")</f>
        <v>6</v>
      </c>
    </row>
    <row r="29" spans="1:9" x14ac:dyDescent="0.55000000000000004">
      <c r="A29" s="12" t="s">
        <v>205</v>
      </c>
      <c r="B29" s="13">
        <f t="shared" si="0"/>
        <v>44415</v>
      </c>
      <c r="C29" s="30" t="s">
        <v>34</v>
      </c>
      <c r="D29" s="40">
        <f>IFERROR(INT(TRIM(SUBSTITUTE(VLOOKUP($A29&amp;"*",各都道府県の状況!$A:$I,D$3,FALSE), "※5", ""))), "")</f>
        <v>6589</v>
      </c>
      <c r="E29" s="40">
        <f>IFERROR(INT(TRIM(SUBSTITUTE(VLOOKUP($A29&amp;"*",各都道府県の状況!$A:$I,E$3,FALSE), "※5", ""))), "")</f>
        <v>176457</v>
      </c>
      <c r="F29" s="40">
        <f>IFERROR(INT(TRIM(SUBSTITUTE(VLOOKUP($A29&amp;"*",各都道府県の状況!$A:$I,F$3,FALSE), "※5", ""))), "")</f>
        <v>5834</v>
      </c>
      <c r="G29" s="40">
        <f>IFERROR(INT(TRIM(SUBSTITUTE(VLOOKUP($A29&amp;"*",各都道府県の状況!$A:$I,G$3,FALSE), "※5", ""))), "")</f>
        <v>94</v>
      </c>
      <c r="H29" s="40">
        <f>IFERROR(INT(TRIM(SUBSTITUTE(VLOOKUP($A29&amp;"*",各都道府県の状況!$A:$I,H$3,FALSE), "※5", ""))), "")</f>
        <v>661</v>
      </c>
      <c r="I29" s="40">
        <f>IFERROR(INT(TRIM(SUBSTITUTE(VLOOKUP($A29&amp;"*",各都道府県の状況!$A:$I,I$3,FALSE), "※5", ""))), "")</f>
        <v>5</v>
      </c>
    </row>
    <row r="30" spans="1:9" x14ac:dyDescent="0.55000000000000004">
      <c r="A30" s="12" t="s">
        <v>206</v>
      </c>
      <c r="B30" s="13">
        <f t="shared" si="0"/>
        <v>44415</v>
      </c>
      <c r="C30" s="30" t="s">
        <v>35</v>
      </c>
      <c r="D30" s="40">
        <f>IFERROR(INT(TRIM(SUBSTITUTE(VLOOKUP($A30&amp;"*",各都道府県の状況!$A:$I,D$3,FALSE), "※5", ""))), "")</f>
        <v>19918</v>
      </c>
      <c r="E30" s="40">
        <f>IFERROR(INT(TRIM(SUBSTITUTE(VLOOKUP($A30&amp;"*",各都道府県の状況!$A:$I,E$3,FALSE), "※5", ""))), "")</f>
        <v>321775</v>
      </c>
      <c r="F30" s="40">
        <f>IFERROR(INT(TRIM(SUBSTITUTE(VLOOKUP($A30&amp;"*",各都道府県の状況!$A:$I,F$3,FALSE), "※5", ""))), "")</f>
        <v>17634</v>
      </c>
      <c r="G30" s="40">
        <f>IFERROR(INT(TRIM(SUBSTITUTE(VLOOKUP($A30&amp;"*",各都道府県の状況!$A:$I,G$3,FALSE), "※5", ""))), "")</f>
        <v>249</v>
      </c>
      <c r="H30" s="40">
        <f>IFERROR(INT(TRIM(SUBSTITUTE(VLOOKUP($A30&amp;"*",各都道府県の状況!$A:$I,H$3,FALSE), "※5", ""))), "")</f>
        <v>1764</v>
      </c>
      <c r="I30" s="40">
        <f>IFERROR(INT(TRIM(SUBSTITUTE(VLOOKUP($A30&amp;"*",各都道府県の状況!$A:$I,I$3,FALSE), "※5", ""))), "")</f>
        <v>50</v>
      </c>
    </row>
    <row r="31" spans="1:9" x14ac:dyDescent="0.55000000000000004">
      <c r="A31" s="12" t="s">
        <v>207</v>
      </c>
      <c r="B31" s="13">
        <f t="shared" si="0"/>
        <v>44415</v>
      </c>
      <c r="C31" s="30" t="s">
        <v>36</v>
      </c>
      <c r="D31" s="40">
        <f>IFERROR(INT(TRIM(SUBSTITUTE(VLOOKUP($A31&amp;"*",各都道府県の状況!$A:$I,D$3,FALSE), "※5", ""))), "")</f>
        <v>121294</v>
      </c>
      <c r="E31" s="40">
        <f>IFERROR(INT(TRIM(SUBSTITUTE(VLOOKUP($A31&amp;"*",各都道府県の状況!$A:$I,E$3,FALSE), "※5", ""))), "")</f>
        <v>2561578</v>
      </c>
      <c r="F31" s="40">
        <f>IFERROR(INT(TRIM(SUBSTITUTE(VLOOKUP($A31&amp;"*",各都道府県の状況!$A:$I,F$3,FALSE), "※5", ""))), "")</f>
        <v>107629</v>
      </c>
      <c r="G31" s="40">
        <f>IFERROR(INT(TRIM(SUBSTITUTE(VLOOKUP($A31&amp;"*",各都道府県の状況!$A:$I,G$3,FALSE), "※5", ""))), "")</f>
        <v>2731</v>
      </c>
      <c r="H31" s="40">
        <f>IFERROR(INT(TRIM(SUBSTITUTE(VLOOKUP($A31&amp;"*",各都道府県の状況!$A:$I,H$3,FALSE), "※5", ""))), "")</f>
        <v>9883</v>
      </c>
      <c r="I31" s="40">
        <f>IFERROR(INT(TRIM(SUBSTITUTE(VLOOKUP($A31&amp;"*",各都道府県の状況!$A:$I,I$3,FALSE), "※5", ""))), "")</f>
        <v>366</v>
      </c>
    </row>
    <row r="32" spans="1:9" x14ac:dyDescent="0.55000000000000004">
      <c r="A32" s="12" t="s">
        <v>208</v>
      </c>
      <c r="B32" s="13">
        <f t="shared" si="0"/>
        <v>44415</v>
      </c>
      <c r="C32" s="30" t="s">
        <v>37</v>
      </c>
      <c r="D32" s="40">
        <f>IFERROR(INT(TRIM(SUBSTITUTE(VLOOKUP($A32&amp;"*",各都道府県の状況!$A:$I,D$3,FALSE), "※5", ""))), "")</f>
        <v>46264</v>
      </c>
      <c r="E32" s="40">
        <f>IFERROR(INT(TRIM(SUBSTITUTE(VLOOKUP($A32&amp;"*",各都道府県の状況!$A:$I,E$3,FALSE), "※5", ""))), "")</f>
        <v>572230</v>
      </c>
      <c r="F32" s="40">
        <f>IFERROR(INT(TRIM(SUBSTITUTE(VLOOKUP($A32&amp;"*",各都道府県の状況!$A:$I,F$3,FALSE), "※5", ""))), "")</f>
        <v>42021</v>
      </c>
      <c r="G32" s="40">
        <f>IFERROR(INT(TRIM(SUBSTITUTE(VLOOKUP($A32&amp;"*",各都道府県の状況!$A:$I,G$3,FALSE), "※5", ""))), "")</f>
        <v>1320</v>
      </c>
      <c r="H32" s="40">
        <f>IFERROR(INT(TRIM(SUBSTITUTE(VLOOKUP($A32&amp;"*",各都道府県の状況!$A:$I,H$3,FALSE), "※5", ""))), "")</f>
        <v>2924</v>
      </c>
      <c r="I32" s="40">
        <f>IFERROR(INT(TRIM(SUBSTITUTE(VLOOKUP($A32&amp;"*",各都道府県の状況!$A:$I,I$3,FALSE), "※5", ""))), "")</f>
        <v>28</v>
      </c>
    </row>
    <row r="33" spans="1:9" x14ac:dyDescent="0.55000000000000004">
      <c r="A33" s="12" t="s">
        <v>209</v>
      </c>
      <c r="B33" s="13">
        <f t="shared" si="0"/>
        <v>44415</v>
      </c>
      <c r="C33" s="30" t="s">
        <v>38</v>
      </c>
      <c r="D33" s="40">
        <f>IFERROR(INT(TRIM(SUBSTITUTE(VLOOKUP($A33&amp;"*",各都道府県の状況!$A:$I,D$3,FALSE), "※5", ""))), "")</f>
        <v>9628</v>
      </c>
      <c r="E33" s="40">
        <f>IFERROR(INT(TRIM(SUBSTITUTE(VLOOKUP($A33&amp;"*",各都道府県の状況!$A:$I,E$3,FALSE), "※5", ""))), "")</f>
        <v>191995</v>
      </c>
      <c r="F33" s="40">
        <f>IFERROR(INT(TRIM(SUBSTITUTE(VLOOKUP($A33&amp;"*",各都道府県の状況!$A:$I,F$3,FALSE), "※5", ""))), "")</f>
        <v>8791</v>
      </c>
      <c r="G33" s="40">
        <f>IFERROR(INT(TRIM(SUBSTITUTE(VLOOKUP($A33&amp;"*",各都道府県の状況!$A:$I,G$3,FALSE), "※5", ""))), "")</f>
        <v>133</v>
      </c>
      <c r="H33" s="40">
        <f>IFERROR(INT(TRIM(SUBSTITUTE(VLOOKUP($A33&amp;"*",各都道府県の状況!$A:$I,H$3,FALSE), "※5", ""))), "")</f>
        <v>704</v>
      </c>
      <c r="I33" s="40">
        <f>IFERROR(INT(TRIM(SUBSTITUTE(VLOOKUP($A33&amp;"*",各都道府県の状況!$A:$I,I$3,FALSE), "※5", ""))), "")</f>
        <v>11</v>
      </c>
    </row>
    <row r="34" spans="1:9" x14ac:dyDescent="0.55000000000000004">
      <c r="A34" s="12" t="s">
        <v>210</v>
      </c>
      <c r="B34" s="13">
        <f t="shared" si="0"/>
        <v>44415</v>
      </c>
      <c r="C34" s="30" t="s">
        <v>39</v>
      </c>
      <c r="D34" s="40">
        <f>IFERROR(INT(TRIM(SUBSTITUTE(VLOOKUP($A34&amp;"*",各都道府県の状況!$A:$I,D$3,FALSE), "※5", ""))), "")</f>
        <v>3208</v>
      </c>
      <c r="E34" s="40">
        <f>IFERROR(INT(TRIM(SUBSTITUTE(VLOOKUP($A34&amp;"*",各都道府県の状況!$A:$I,E$3,FALSE), "※5", ""))), "")</f>
        <v>46908</v>
      </c>
      <c r="F34" s="40">
        <f>IFERROR(INT(TRIM(SUBSTITUTE(VLOOKUP($A34&amp;"*",各都道府県の状況!$A:$I,F$3,FALSE), "※5", ""))), "")</f>
        <v>2814</v>
      </c>
      <c r="G34" s="40">
        <f>IFERROR(INT(TRIM(SUBSTITUTE(VLOOKUP($A34&amp;"*",各都道府県の状況!$A:$I,G$3,FALSE), "※5", ""))), "")</f>
        <v>49</v>
      </c>
      <c r="H34" s="40">
        <f>IFERROR(INT(TRIM(SUBSTITUTE(VLOOKUP($A34&amp;"*",各都道府県の状況!$A:$I,H$3,FALSE), "※5", ""))), "")</f>
        <v>271</v>
      </c>
      <c r="I34" s="40">
        <f>IFERROR(INT(TRIM(SUBSTITUTE(VLOOKUP($A34&amp;"*",各都道府県の状況!$A:$I,I$3,FALSE), "※5", ""))), "")</f>
        <v>18</v>
      </c>
    </row>
    <row r="35" spans="1:9" x14ac:dyDescent="0.55000000000000004">
      <c r="A35" s="12" t="s">
        <v>211</v>
      </c>
      <c r="B35" s="13">
        <f t="shared" si="0"/>
        <v>44415</v>
      </c>
      <c r="C35" s="30" t="s">
        <v>40</v>
      </c>
      <c r="D35" s="40">
        <f>IFERROR(INT(TRIM(SUBSTITUTE(VLOOKUP($A35&amp;"*",各都道府県の状況!$A:$I,D$3,FALSE), "※5", ""))), "")</f>
        <v>970</v>
      </c>
      <c r="E35" s="40">
        <f>IFERROR(INT(TRIM(SUBSTITUTE(VLOOKUP($A35&amp;"*",各都道府県の状況!$A:$I,E$3,FALSE), "※5", ""))), "")</f>
        <v>104103</v>
      </c>
      <c r="F35" s="40">
        <f>IFERROR(INT(TRIM(SUBSTITUTE(VLOOKUP($A35&amp;"*",各都道府県の状況!$A:$I,F$3,FALSE), "※5", ""))), "")</f>
        <v>641</v>
      </c>
      <c r="G35" s="40">
        <f>IFERROR(INT(TRIM(SUBSTITUTE(VLOOKUP($A35&amp;"*",各都道府県の状況!$A:$I,G$3,FALSE), "※5", ""))), "")</f>
        <v>3</v>
      </c>
      <c r="H35" s="40">
        <f>IFERROR(INT(TRIM(SUBSTITUTE(VLOOKUP($A35&amp;"*",各都道府県の状況!$A:$I,H$3,FALSE), "※5", ""))), "")</f>
        <v>308</v>
      </c>
      <c r="I35" s="40">
        <f>IFERROR(INT(TRIM(SUBSTITUTE(VLOOKUP($A35&amp;"*",各都道府県の状況!$A:$I,I$3,FALSE), "※5", ""))), "")</f>
        <v>1</v>
      </c>
    </row>
    <row r="36" spans="1:9" x14ac:dyDescent="0.55000000000000004">
      <c r="A36" s="12" t="s">
        <v>212</v>
      </c>
      <c r="B36" s="13">
        <f t="shared" si="0"/>
        <v>44415</v>
      </c>
      <c r="C36" s="30" t="s">
        <v>41</v>
      </c>
      <c r="D36" s="40">
        <f>IFERROR(INT(TRIM(SUBSTITUTE(VLOOKUP($A36&amp;"*",各都道府県の状況!$A:$I,D$3,FALSE), "※5", ""))), "")</f>
        <v>795</v>
      </c>
      <c r="E36" s="40">
        <f>IFERROR(INT(TRIM(SUBSTITUTE(VLOOKUP($A36&amp;"*",各都道府県の状況!$A:$I,E$3,FALSE), "※5", ""))), "")</f>
        <v>37500</v>
      </c>
      <c r="F36" s="40">
        <f>IFERROR(INT(TRIM(SUBSTITUTE(VLOOKUP($A36&amp;"*",各都道府県の状況!$A:$I,F$3,FALSE), "※5", ""))), "")</f>
        <v>700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93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44415</v>
      </c>
      <c r="C37" s="30" t="s">
        <v>42</v>
      </c>
      <c r="D37" s="40">
        <f>IFERROR(INT(TRIM(SUBSTITUTE(VLOOKUP($A37&amp;"*",各都道府県の状況!$A:$I,D$3,FALSE), "※5", ""))), "")</f>
        <v>8848</v>
      </c>
      <c r="E37" s="40">
        <f>IFERROR(INT(TRIM(SUBSTITUTE(VLOOKUP($A37&amp;"*",各都道府県の状況!$A:$I,E$3,FALSE), "※5", ""))), "")</f>
        <v>189599</v>
      </c>
      <c r="F37" s="40">
        <f>IFERROR(INT(TRIM(SUBSTITUTE(VLOOKUP($A37&amp;"*",各都道府県の状況!$A:$I,F$3,FALSE), "※5", ""))), "")</f>
        <v>7812</v>
      </c>
      <c r="G37" s="40">
        <f>IFERROR(INT(TRIM(SUBSTITUTE(VLOOKUP($A37&amp;"*",各都道府県の状況!$A:$I,G$3,FALSE), "※5", ""))), "")</f>
        <v>127</v>
      </c>
      <c r="H37" s="40">
        <f>IFERROR(INT(TRIM(SUBSTITUTE(VLOOKUP($A37&amp;"*",各都道府県の状況!$A:$I,H$3,FALSE), "※5", ""))), "")</f>
        <v>599</v>
      </c>
      <c r="I37" s="40">
        <f>IFERROR(INT(TRIM(SUBSTITUTE(VLOOKUP($A37&amp;"*",各都道府県の状況!$A:$I,I$3,FALSE), "※5", ""))), "")</f>
        <v>3</v>
      </c>
    </row>
    <row r="38" spans="1:9" x14ac:dyDescent="0.55000000000000004">
      <c r="A38" s="12" t="s">
        <v>214</v>
      </c>
      <c r="B38" s="13">
        <f t="shared" si="0"/>
        <v>44415</v>
      </c>
      <c r="C38" s="30" t="s">
        <v>43</v>
      </c>
      <c r="D38" s="40">
        <f>IFERROR(INT(TRIM(SUBSTITUTE(VLOOKUP($A38&amp;"*",各都道府県の状況!$A:$I,D$3,FALSE), "※5", ""))), "")</f>
        <v>12624</v>
      </c>
      <c r="E38" s="40">
        <f>IFERROR(INT(TRIM(SUBSTITUTE(VLOOKUP($A38&amp;"*",各都道府県の状況!$A:$I,E$3,FALSE), "※5", ""))), "")</f>
        <v>594849</v>
      </c>
      <c r="F38" s="40">
        <f>IFERROR(INT(TRIM(SUBSTITUTE(VLOOKUP($A38&amp;"*",各都道府県の状況!$A:$I,F$3,FALSE), "※5", ""))), "")</f>
        <v>11824</v>
      </c>
      <c r="G38" s="40">
        <f>IFERROR(INT(TRIM(SUBSTITUTE(VLOOKUP($A38&amp;"*",各都道府県の状況!$A:$I,G$3,FALSE), "※5", ""))), "")</f>
        <v>179</v>
      </c>
      <c r="H38" s="40">
        <f>IFERROR(INT(TRIM(SUBSTITUTE(VLOOKUP($A38&amp;"*",各都道府県の状況!$A:$I,H$3,FALSE), "※5", ""))), "")</f>
        <v>488</v>
      </c>
      <c r="I38" s="40">
        <f>IFERROR(INT(TRIM(SUBSTITUTE(VLOOKUP($A38&amp;"*",各都道府県の状況!$A:$I,I$3,FALSE), "※5", ""))), "")</f>
        <v>7</v>
      </c>
    </row>
    <row r="39" spans="1:9" x14ac:dyDescent="0.55000000000000004">
      <c r="A39" s="12" t="s">
        <v>215</v>
      </c>
      <c r="B39" s="13">
        <f t="shared" si="0"/>
        <v>44415</v>
      </c>
      <c r="C39" s="30" t="s">
        <v>44</v>
      </c>
      <c r="D39" s="40">
        <f>IFERROR(INT(TRIM(SUBSTITUTE(VLOOKUP($A39&amp;"*",各都道府県の状況!$A:$I,D$3,FALSE), "※5", ""))), "")</f>
        <v>3420</v>
      </c>
      <c r="E39" s="40">
        <f>IFERROR(INT(TRIM(SUBSTITUTE(VLOOKUP($A39&amp;"*",各都道府県の状況!$A:$I,E$3,FALSE), "※5", ""))), "")</f>
        <v>133190</v>
      </c>
      <c r="F39" s="40">
        <f>IFERROR(INT(TRIM(SUBSTITUTE(VLOOKUP($A39&amp;"*",各都道府県の状況!$A:$I,F$3,FALSE), "※5", ""))), "")</f>
        <v>3161</v>
      </c>
      <c r="G39" s="40">
        <f>IFERROR(INT(TRIM(SUBSTITUTE(VLOOKUP($A39&amp;"*",各都道府県の状況!$A:$I,G$3,FALSE), "※5", ""))), "")</f>
        <v>80</v>
      </c>
      <c r="H39" s="40">
        <f>IFERROR(INT(TRIM(SUBSTITUTE(VLOOKUP($A39&amp;"*",各都道府県の状況!$A:$I,H$3,FALSE), "※5", ""))), "")</f>
        <v>179</v>
      </c>
      <c r="I39" s="40">
        <f>IFERROR(INT(TRIM(SUBSTITUTE(VLOOKUP($A39&amp;"*",各都道府県の状況!$A:$I,I$3,FALSE), "※5", ""))), "")</f>
        <v>0</v>
      </c>
    </row>
    <row r="40" spans="1:9" x14ac:dyDescent="0.55000000000000004">
      <c r="A40" s="12" t="s">
        <v>216</v>
      </c>
      <c r="B40" s="13">
        <f t="shared" si="0"/>
        <v>44415</v>
      </c>
      <c r="C40" s="30" t="s">
        <v>45</v>
      </c>
      <c r="D40" s="40">
        <f>IFERROR(INT(TRIM(SUBSTITUTE(VLOOKUP($A40&amp;"*",各都道府県の状況!$A:$I,D$3,FALSE), "※5", ""))), "")</f>
        <v>1848</v>
      </c>
      <c r="E40" s="40">
        <f>IFERROR(INT(TRIM(SUBSTITUTE(VLOOKUP($A40&amp;"*",各都道府県の状況!$A:$I,E$3,FALSE), "※5", ""))), "")</f>
        <v>74719</v>
      </c>
      <c r="F40" s="40">
        <f>IFERROR(INT(TRIM(SUBSTITUTE(VLOOKUP($A40&amp;"*",各都道府県の状況!$A:$I,F$3,FALSE), "※5", ""))), "")</f>
        <v>1699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86</v>
      </c>
      <c r="I40" s="40">
        <f>IFERROR(INT(TRIM(SUBSTITUTE(VLOOKUP($A40&amp;"*",各都道府県の状況!$A:$I,I$3,FALSE), "※5", ""))), "")</f>
        <v>1</v>
      </c>
    </row>
    <row r="41" spans="1:9" x14ac:dyDescent="0.55000000000000004">
      <c r="A41" s="12" t="s">
        <v>217</v>
      </c>
      <c r="B41" s="13">
        <f t="shared" si="0"/>
        <v>44415</v>
      </c>
      <c r="C41" s="30" t="s">
        <v>46</v>
      </c>
      <c r="D41" s="40">
        <f>IFERROR(INT(TRIM(SUBSTITUTE(VLOOKUP($A41&amp;"*",各都道府県の状況!$A:$I,D$3,FALSE), "※5", ""))), "")</f>
        <v>2524</v>
      </c>
      <c r="E41" s="40">
        <f>IFERROR(INT(TRIM(SUBSTITUTE(VLOOKUP($A41&amp;"*",各都道府県の状況!$A:$I,E$3,FALSE), "※5", ""))), "")</f>
        <v>97106</v>
      </c>
      <c r="F41" s="40">
        <f>IFERROR(INT(TRIM(SUBSTITUTE(VLOOKUP($A41&amp;"*",各都道府県の状況!$A:$I,F$3,FALSE), "※5", ""))), "")</f>
        <v>2178</v>
      </c>
      <c r="G41" s="40">
        <f>IFERROR(INT(TRIM(SUBSTITUTE(VLOOKUP($A41&amp;"*",各都道府県の状況!$A:$I,G$3,FALSE), "※5", ""))), "")</f>
        <v>32</v>
      </c>
      <c r="H41" s="40">
        <f>IFERROR(INT(TRIM(SUBSTITUTE(VLOOKUP($A41&amp;"*",各都道府県の状況!$A:$I,H$3,FALSE), "※5", ""))), "")</f>
        <v>316</v>
      </c>
      <c r="I41" s="40">
        <f>IFERROR(INT(TRIM(SUBSTITUTE(VLOOKUP($A41&amp;"*",各都道府県の状況!$A:$I,I$3,FALSE), "※5", ""))), "")</f>
        <v>1</v>
      </c>
    </row>
    <row r="42" spans="1:9" x14ac:dyDescent="0.55000000000000004">
      <c r="A42" s="12" t="s">
        <v>218</v>
      </c>
      <c r="B42" s="13">
        <f t="shared" si="0"/>
        <v>44415</v>
      </c>
      <c r="C42" s="30" t="s">
        <v>47</v>
      </c>
      <c r="D42" s="40">
        <f>IFERROR(INT(TRIM(SUBSTITUTE(VLOOKUP($A42&amp;"*",各都道府県の状況!$A:$I,D$3,FALSE), "※5", ""))), "")</f>
        <v>3140</v>
      </c>
      <c r="E42" s="40">
        <f>IFERROR(INT(TRIM(SUBSTITUTE(VLOOKUP($A42&amp;"*",各都道府県の状況!$A:$I,E$3,FALSE), "※5", ""))), "")</f>
        <v>109084</v>
      </c>
      <c r="F42" s="40">
        <f>IFERROR(INT(TRIM(SUBSTITUTE(VLOOKUP($A42&amp;"*",各都道府県の状況!$A:$I,F$3,FALSE), "※5", ""))), "")</f>
        <v>2796</v>
      </c>
      <c r="G42" s="40">
        <f>IFERROR(INT(TRIM(SUBSTITUTE(VLOOKUP($A42&amp;"*",各都道府県の状況!$A:$I,G$3,FALSE), "※5", ""))), "")</f>
        <v>77</v>
      </c>
      <c r="H42" s="40">
        <f>IFERROR(INT(TRIM(SUBSTITUTE(VLOOKUP($A42&amp;"*",各都道府県の状況!$A:$I,H$3,FALSE), "※5", ""))), "")</f>
        <v>267</v>
      </c>
      <c r="I42" s="40">
        <f>IFERROR(INT(TRIM(SUBSTITUTE(VLOOKUP($A42&amp;"*",各都道府県の状況!$A:$I,I$3,FALSE), "※5", ""))), "")</f>
        <v>4</v>
      </c>
    </row>
    <row r="43" spans="1:9" x14ac:dyDescent="0.55000000000000004">
      <c r="A43" s="12" t="s">
        <v>219</v>
      </c>
      <c r="B43" s="13">
        <f t="shared" si="0"/>
        <v>44415</v>
      </c>
      <c r="C43" s="30" t="s">
        <v>48</v>
      </c>
      <c r="D43" s="40">
        <f>IFERROR(INT(TRIM(SUBSTITUTE(VLOOKUP($A43&amp;"*",各都道府県の状況!$A:$I,D$3,FALSE), "※5", ""))), "")</f>
        <v>2176</v>
      </c>
      <c r="E43" s="40">
        <f>IFERROR(INT(TRIM(SUBSTITUTE(VLOOKUP($A43&amp;"*",各都道府県の状況!$A:$I,E$3,FALSE), "※5", ""))), "")</f>
        <v>65108</v>
      </c>
      <c r="F43" s="40">
        <f>IFERROR(INT(TRIM(SUBSTITUTE(VLOOKUP($A43&amp;"*",各都道府県の状況!$A:$I,F$3,FALSE), "※5", ""))), "")</f>
        <v>2033</v>
      </c>
      <c r="G43" s="40">
        <f>IFERROR(INT(TRIM(SUBSTITUTE(VLOOKUP($A43&amp;"*",各都道府県の状況!$A:$I,G$3,FALSE), "※5", ""))), "")</f>
        <v>29</v>
      </c>
      <c r="H43" s="40">
        <f>IFERROR(INT(TRIM(SUBSTITUTE(VLOOKUP($A43&amp;"*",各都道府県の状況!$A:$I,H$3,FALSE), "※5", ""))), "")</f>
        <v>114</v>
      </c>
      <c r="I43" s="40">
        <f>IFERROR(INT(TRIM(SUBSTITUTE(VLOOKUP($A43&amp;"*",各都道府県の状況!$A:$I,I$3,FALSE), "※5", ""))), "")</f>
        <v>6</v>
      </c>
    </row>
    <row r="44" spans="1:9" x14ac:dyDescent="0.55000000000000004">
      <c r="A44" s="12" t="s">
        <v>220</v>
      </c>
      <c r="B44" s="13">
        <f t="shared" si="0"/>
        <v>44415</v>
      </c>
      <c r="C44" s="30" t="s">
        <v>49</v>
      </c>
      <c r="D44" s="40">
        <f>IFERROR(INT(TRIM(SUBSTITUTE(VLOOKUP($A44&amp;"*",各都道府県の状況!$A:$I,D$3,FALSE), "※5", ""))), "")</f>
        <v>43723</v>
      </c>
      <c r="E44" s="40">
        <f>IFERROR(INT(TRIM(SUBSTITUTE(VLOOKUP($A44&amp;"*",各都道府県の状況!$A:$I,E$3,FALSE), "※5", ""))), "")</f>
        <v>954425</v>
      </c>
      <c r="F44" s="40">
        <f>IFERROR(INT(TRIM(SUBSTITUTE(VLOOKUP($A44&amp;"*",各都道府県の状況!$A:$I,F$3,FALSE), "※5", ""))), "")</f>
        <v>37293</v>
      </c>
      <c r="G44" s="40">
        <f>IFERROR(INT(TRIM(SUBSTITUTE(VLOOKUP($A44&amp;"*",各都道府県の状況!$A:$I,G$3,FALSE), "※5", ""))), "")</f>
        <v>537</v>
      </c>
      <c r="H44" s="40">
        <f>IFERROR(INT(TRIM(SUBSTITUTE(VLOOKUP($A44&amp;"*",各都道府県の状況!$A:$I,H$3,FALSE), "※5", ""))), "")</f>
        <v>5152</v>
      </c>
      <c r="I44" s="40">
        <f>IFERROR(INT(TRIM(SUBSTITUTE(VLOOKUP($A44&amp;"*",各都道府県の状況!$A:$I,I$3,FALSE), "※5", ""))), "")</f>
        <v>11</v>
      </c>
    </row>
    <row r="45" spans="1:9" x14ac:dyDescent="0.55000000000000004">
      <c r="A45" s="12" t="s">
        <v>221</v>
      </c>
      <c r="B45" s="13">
        <f t="shared" si="0"/>
        <v>44415</v>
      </c>
      <c r="C45" s="30" t="s">
        <v>50</v>
      </c>
      <c r="D45" s="40">
        <f>IFERROR(INT(TRIM(SUBSTITUTE(VLOOKUP($A45&amp;"*",各都道府県の状況!$A:$I,D$3,FALSE), "※5", ""))), "")</f>
        <v>2948</v>
      </c>
      <c r="E45" s="40">
        <f>IFERROR(INT(TRIM(SUBSTITUTE(VLOOKUP($A45&amp;"*",各都道府県の状況!$A:$I,E$3,FALSE), "※5", ""))), "")</f>
        <v>67666</v>
      </c>
      <c r="F45" s="40">
        <f>IFERROR(INT(TRIM(SUBSTITUTE(VLOOKUP($A45&amp;"*",各都道府県の状況!$A:$I,F$3,FALSE), "※5", ""))), "")</f>
        <v>2687</v>
      </c>
      <c r="G45" s="40">
        <f>IFERROR(INT(TRIM(SUBSTITUTE(VLOOKUP($A45&amp;"*",各都道府県の状況!$A:$I,G$3,FALSE), "※5", ""))), "")</f>
        <v>24</v>
      </c>
      <c r="H45" s="40">
        <f>IFERROR(INT(TRIM(SUBSTITUTE(VLOOKUP($A45&amp;"*",各都道府県の状況!$A:$I,H$3,FALSE), "※5", ""))), "")</f>
        <v>223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44415</v>
      </c>
      <c r="C46" s="30" t="s">
        <v>51</v>
      </c>
      <c r="D46" s="40">
        <f>IFERROR(INT(TRIM(SUBSTITUTE(VLOOKUP($A46&amp;"*",各都道府県の状況!$A:$I,D$3,FALSE), "※5", ""))), "")</f>
        <v>3730</v>
      </c>
      <c r="E46" s="40">
        <f>IFERROR(INT(TRIM(SUBSTITUTE(VLOOKUP($A46&amp;"*",各都道府県の状況!$A:$I,E$3,FALSE), "※5", ""))), "")</f>
        <v>139972</v>
      </c>
      <c r="F46" s="40">
        <f>IFERROR(INT(TRIM(SUBSTITUTE(VLOOKUP($A46&amp;"*",各都道府県の状況!$A:$I,F$3,FALSE), "※5", ""))), "")</f>
        <v>3316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345</v>
      </c>
      <c r="I46" s="40">
        <f>IFERROR(INT(TRIM(SUBSTITUTE(VLOOKUP($A46&amp;"*",各都道府県の状況!$A:$I,I$3,FALSE), "※5", ""))), "")</f>
        <v>0</v>
      </c>
    </row>
    <row r="47" spans="1:9" x14ac:dyDescent="0.55000000000000004">
      <c r="A47" s="12" t="s">
        <v>223</v>
      </c>
      <c r="B47" s="13">
        <f t="shared" si="0"/>
        <v>44415</v>
      </c>
      <c r="C47" s="30" t="s">
        <v>52</v>
      </c>
      <c r="D47" s="40">
        <f>IFERROR(INT(TRIM(SUBSTITUTE(VLOOKUP($A47&amp;"*",各都道府県の状況!$A:$I,D$3,FALSE), "※5", ""))), "")</f>
        <v>7728</v>
      </c>
      <c r="E47" s="40">
        <f>IFERROR(INT(TRIM(SUBSTITUTE(VLOOKUP($A47&amp;"*",各都道府県の状況!$A:$I,E$3,FALSE), "※5", ""))), "")</f>
        <v>88575</v>
      </c>
      <c r="F47" s="40">
        <f>IFERROR(INT(TRIM(SUBSTITUTE(VLOOKUP($A47&amp;"*",各都道府県の状況!$A:$I,F$3,FALSE), "※5", ""))), "")</f>
        <v>6784</v>
      </c>
      <c r="G47" s="40">
        <f>IFERROR(INT(TRIM(SUBSTITUTE(VLOOKUP($A47&amp;"*",各都道府県の状況!$A:$I,G$3,FALSE), "※5", ""))), "")</f>
        <v>121</v>
      </c>
      <c r="H47" s="40">
        <f>IFERROR(INT(TRIM(SUBSTITUTE(VLOOKUP($A47&amp;"*",各都道府県の状況!$A:$I,H$3,FALSE), "※5", ""))), "")</f>
        <v>823</v>
      </c>
      <c r="I47" s="40">
        <f>IFERROR(INT(TRIM(SUBSTITUTE(VLOOKUP($A47&amp;"*",各都道府県の状況!$A:$I,I$3,FALSE), "※5", ""))), "")</f>
        <v>4</v>
      </c>
    </row>
    <row r="48" spans="1:9" x14ac:dyDescent="0.55000000000000004">
      <c r="A48" s="12" t="s">
        <v>224</v>
      </c>
      <c r="B48" s="13">
        <f t="shared" si="0"/>
        <v>44415</v>
      </c>
      <c r="C48" s="30" t="s">
        <v>53</v>
      </c>
      <c r="D48" s="40">
        <f>IFERROR(INT(TRIM(SUBSTITUTE(VLOOKUP($A48&amp;"*",各都道府県の状況!$A:$I,D$3,FALSE), "※5", ""))), "")</f>
        <v>3890</v>
      </c>
      <c r="E48" s="40">
        <f>IFERROR(INT(TRIM(SUBSTITUTE(VLOOKUP($A48&amp;"*",各都道府県の状況!$A:$I,E$3,FALSE), "※5", ""))), "")</f>
        <v>192524</v>
      </c>
      <c r="F48" s="40">
        <f>IFERROR(INT(TRIM(SUBSTITUTE(VLOOKUP($A48&amp;"*",各都道府県の状況!$A:$I,F$3,FALSE), "※5", ""))), "")</f>
        <v>3560</v>
      </c>
      <c r="G48" s="40">
        <f>IFERROR(INT(TRIM(SUBSTITUTE(VLOOKUP($A48&amp;"*",各都道府県の状況!$A:$I,G$3,FALSE), "※5", ""))), "")</f>
        <v>64</v>
      </c>
      <c r="H48" s="40">
        <f>IFERROR(INT(TRIM(SUBSTITUTE(VLOOKUP($A48&amp;"*",各都道府県の状況!$A:$I,H$3,FALSE), "※5", ""))), "")</f>
        <v>266</v>
      </c>
      <c r="I48" s="40">
        <f>IFERROR(INT(TRIM(SUBSTITUTE(VLOOKUP($A48&amp;"*",各都道府県の状況!$A:$I,I$3,FALSE), "※5", ""))), "")</f>
        <v>0</v>
      </c>
    </row>
    <row r="49" spans="1:9" x14ac:dyDescent="0.55000000000000004">
      <c r="A49" s="12" t="s">
        <v>225</v>
      </c>
      <c r="B49" s="13">
        <f t="shared" si="0"/>
        <v>44415</v>
      </c>
      <c r="C49" s="30" t="s">
        <v>54</v>
      </c>
      <c r="D49" s="40">
        <f>IFERROR(INT(TRIM(SUBSTITUTE(VLOOKUP($A49&amp;"*",各都道府県の状況!$A:$I,D$3,FALSE), "※5", ""))), "")</f>
        <v>3398</v>
      </c>
      <c r="E49" s="40">
        <f>IFERROR(INT(TRIM(SUBSTITUTE(VLOOKUP($A49&amp;"*",各都道府県の状況!$A:$I,E$3,FALSE), "※5", ""))), "")</f>
        <v>46942</v>
      </c>
      <c r="F49" s="40">
        <f>IFERROR(INT(TRIM(SUBSTITUTE(VLOOKUP($A49&amp;"*",各都道府県の状況!$A:$I,F$3,FALSE), "※5", ""))), "")</f>
        <v>3150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222</v>
      </c>
      <c r="I49" s="40">
        <f>IFERROR(INT(TRIM(SUBSTITUTE(VLOOKUP($A49&amp;"*",各都道府県の状況!$A:$I,I$3,FALSE), "※5", ""))), "")</f>
        <v>1</v>
      </c>
    </row>
    <row r="50" spans="1:9" x14ac:dyDescent="0.55000000000000004">
      <c r="A50" s="12" t="s">
        <v>226</v>
      </c>
      <c r="B50" s="13">
        <f t="shared" si="0"/>
        <v>44415</v>
      </c>
      <c r="C50" s="30" t="s">
        <v>55</v>
      </c>
      <c r="D50" s="40">
        <f>IFERROR(INT(TRIM(SUBSTITUTE(VLOOKUP($A50&amp;"*",各都道府県の状況!$A:$I,D$3,FALSE), "※5", ""))), "")</f>
        <v>4317</v>
      </c>
      <c r="E50" s="40">
        <f>IFERROR(INT(TRIM(SUBSTITUTE(VLOOKUP($A50&amp;"*",各都道府県の状況!$A:$I,E$3,FALSE), "※5", ""))), "")</f>
        <v>122724</v>
      </c>
      <c r="F50" s="40">
        <f>IFERROR(INT(TRIM(SUBSTITUTE(VLOOKUP($A50&amp;"*",各都道府県の状況!$A:$I,F$3,FALSE), "※5", ""))), "")</f>
        <v>3892</v>
      </c>
      <c r="G50" s="40">
        <f>IFERROR(INT(TRIM(SUBSTITUTE(VLOOKUP($A50&amp;"*",各都道府県の状況!$A:$I,G$3,FALSE), "※5", ""))), "")</f>
        <v>39</v>
      </c>
      <c r="H50" s="40">
        <f>IFERROR(INT(TRIM(SUBSTITUTE(VLOOKUP($A50&amp;"*",各都道府県の状況!$A:$I,H$3,FALSE), "※5", ""))), "")</f>
        <v>354</v>
      </c>
      <c r="I50" s="40">
        <f>IFERROR(INT(TRIM(SUBSTITUTE(VLOOKUP($A50&amp;"*",各都道府県の状況!$A:$I,I$3,FALSE), "※5", ""))), "")</f>
        <v>0</v>
      </c>
    </row>
    <row r="51" spans="1:9" x14ac:dyDescent="0.55000000000000004">
      <c r="A51" s="12" t="s">
        <v>227</v>
      </c>
      <c r="B51" s="13">
        <f t="shared" si="0"/>
        <v>44415</v>
      </c>
      <c r="C51" s="30" t="s">
        <v>56</v>
      </c>
      <c r="D51" s="40">
        <f>IFERROR(INT(TRIM(SUBSTITUTE(VLOOKUP($A51&amp;"*",各都道府県の状況!$A:$I,D$3,FALSE), "※5", ""))), "")</f>
        <v>28167</v>
      </c>
      <c r="E51" s="40">
        <f>IFERROR(INT(TRIM(SUBSTITUTE(VLOOKUP($A51&amp;"*",各都道府県の状況!$A:$I,E$3,FALSE), "※5", ""))), "")</f>
        <v>296244</v>
      </c>
      <c r="F51" s="40">
        <f>IFERROR(INT(TRIM(SUBSTITUTE(VLOOKUP($A51&amp;"*",各都道府県の状況!$A:$I,F$3,FALSE), "※5", ""))), "")</f>
        <v>23287</v>
      </c>
      <c r="G51" s="40">
        <f>IFERROR(INT(TRIM(SUBSTITUTE(VLOOKUP($A51&amp;"*",各都道府県の状況!$A:$I,G$3,FALSE), "※5", ""))), "")</f>
        <v>239</v>
      </c>
      <c r="H51" s="40">
        <f>IFERROR(INT(TRIM(SUBSTITUTE(VLOOKUP($A51&amp;"*",各都道府県の状況!$A:$I,H$3,FALSE), "※5", ""))), "")</f>
        <v>4580</v>
      </c>
      <c r="I51" s="40">
        <f>IFERROR(INT(TRIM(SUBSTITUTE(VLOOKUP($A51&amp;"*",各都道府県の状況!$A:$I,I$3,FALSE), "※5", ""))), "")</f>
        <v>79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15" activePane="bottomLeft" state="frozen"/>
      <selection pane="bottomLeft" activeCell="C122" sqref="A6:C122"/>
    </sheetView>
  </sheetViews>
  <sheetFormatPr defaultRowHeight="18" x14ac:dyDescent="0.55000000000000004"/>
  <cols>
    <col min="1" max="1" width="8.6640625" style="54"/>
    <col min="2" max="2" width="9.1640625" style="50" bestFit="1" customWidth="1"/>
    <col min="3" max="3" width="8.6640625" style="50"/>
    <col min="4" max="4" width="11.08203125" style="83" bestFit="1" customWidth="1"/>
    <col min="5" max="5" width="7.5" style="57" bestFit="1" customWidth="1"/>
    <col min="6" max="9" width="8.6640625" style="58"/>
    <col min="10" max="10" width="8.6640625" style="50"/>
    <col min="11" max="11" width="8.6640625" style="71"/>
    <col min="12" max="12" width="8.6640625" style="50"/>
    <col min="13" max="13" width="8.6640625" style="71"/>
    <col min="14" max="15" width="8.6640625" style="102"/>
    <col min="16" max="16384" width="8.6640625" style="50"/>
  </cols>
  <sheetData>
    <row r="1" spans="1:17" s="74" customFormat="1" x14ac:dyDescent="0.55000000000000004">
      <c r="A1" s="118" t="s">
        <v>292</v>
      </c>
      <c r="B1" s="118"/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</row>
    <row r="2" spans="1:17" x14ac:dyDescent="0.55000000000000004">
      <c r="A2" s="112" t="s">
        <v>316</v>
      </c>
      <c r="B2" s="112"/>
      <c r="C2" s="112"/>
      <c r="D2" s="120" t="s">
        <v>336</v>
      </c>
      <c r="E2" s="120"/>
      <c r="F2" s="120"/>
      <c r="G2" s="120"/>
      <c r="H2" s="120"/>
      <c r="I2" s="120"/>
      <c r="J2" s="120"/>
      <c r="K2" s="120"/>
      <c r="L2" s="120"/>
    </row>
    <row r="3" spans="1:17" x14ac:dyDescent="0.55000000000000004">
      <c r="A3" s="27"/>
      <c r="B3" s="27"/>
      <c r="C3" s="27"/>
      <c r="D3" s="119" t="s">
        <v>312</v>
      </c>
      <c r="E3" s="119"/>
      <c r="F3" s="119"/>
      <c r="G3" s="119"/>
      <c r="H3" s="119"/>
      <c r="I3" s="72"/>
      <c r="J3" s="121"/>
      <c r="K3" s="121"/>
      <c r="L3" s="121"/>
      <c r="M3" s="121"/>
      <c r="N3" s="121"/>
      <c r="O3" s="121"/>
    </row>
    <row r="4" spans="1:17" s="74" customFormat="1" x14ac:dyDescent="0.55000000000000004">
      <c r="A4" s="112"/>
      <c r="B4" s="112"/>
      <c r="C4" s="112"/>
      <c r="D4" s="80"/>
      <c r="E4" s="75">
        <v>2</v>
      </c>
      <c r="F4" s="75">
        <v>4</v>
      </c>
      <c r="G4" s="75">
        <v>5</v>
      </c>
      <c r="H4" s="75">
        <v>6</v>
      </c>
      <c r="I4" s="75">
        <v>7</v>
      </c>
      <c r="J4" s="75">
        <v>4</v>
      </c>
      <c r="K4" s="75">
        <v>5</v>
      </c>
      <c r="L4" s="75">
        <v>6</v>
      </c>
      <c r="M4" s="73">
        <v>7</v>
      </c>
      <c r="N4" s="104">
        <v>4</v>
      </c>
      <c r="O4" s="104">
        <v>5</v>
      </c>
      <c r="P4" s="27"/>
      <c r="Q4" s="27"/>
    </row>
    <row r="5" spans="1:17" s="74" customFormat="1" x14ac:dyDescent="0.55000000000000004">
      <c r="D5" s="80"/>
      <c r="E5" s="75"/>
      <c r="F5" s="117" t="s">
        <v>282</v>
      </c>
      <c r="G5" s="117"/>
      <c r="H5" s="117" t="s">
        <v>313</v>
      </c>
      <c r="I5" s="117"/>
      <c r="J5" s="117" t="s">
        <v>282</v>
      </c>
      <c r="K5" s="117"/>
      <c r="L5" s="117" t="s">
        <v>313</v>
      </c>
      <c r="M5" s="117"/>
      <c r="N5" s="103" t="s">
        <v>282</v>
      </c>
      <c r="O5" s="103" t="s">
        <v>283</v>
      </c>
    </row>
    <row r="6" spans="1:17" x14ac:dyDescent="0.55000000000000004">
      <c r="A6" s="86" t="s">
        <v>290</v>
      </c>
      <c r="B6" s="87" t="s">
        <v>282</v>
      </c>
      <c r="C6" s="87" t="s">
        <v>283</v>
      </c>
      <c r="D6" s="81" t="s">
        <v>290</v>
      </c>
      <c r="E6" s="85" t="s">
        <v>289</v>
      </c>
      <c r="F6" s="77" t="s">
        <v>314</v>
      </c>
      <c r="G6" s="77" t="s">
        <v>315</v>
      </c>
      <c r="H6" s="77" t="s">
        <v>314</v>
      </c>
      <c r="I6" s="77" t="s">
        <v>315</v>
      </c>
      <c r="J6" s="77" t="s">
        <v>314</v>
      </c>
      <c r="K6" s="77" t="s">
        <v>315</v>
      </c>
      <c r="L6" s="77" t="s">
        <v>314</v>
      </c>
      <c r="M6" s="77" t="s">
        <v>315</v>
      </c>
      <c r="N6" s="77" t="s">
        <v>315</v>
      </c>
      <c r="O6" s="77" t="s">
        <v>315</v>
      </c>
    </row>
    <row r="7" spans="1:17" x14ac:dyDescent="0.55000000000000004">
      <c r="A7" s="100">
        <f t="shared" ref="A7:A70" si="0">D7</f>
        <v>44298</v>
      </c>
      <c r="B7" s="53">
        <f t="shared" ref="B7:B70" si="1">IF($D7="","",IF(F7+G7+J7+K7+N7=0, 0, F7+G7+J7+K7+N7))</f>
        <v>31605</v>
      </c>
      <c r="C7" s="53">
        <f t="shared" ref="C7:C70" si="2">IF($D7="", "", IF(H7+I7+L7+M7+O7=0, 0, H7+I7+L7+M7+O7))</f>
        <v>70086</v>
      </c>
      <c r="D7" s="82">
        <v>44298</v>
      </c>
      <c r="E7" s="51" t="str">
        <f>IFERROR(VLOOKUP($D7, V医療従事者等!$A:$J, $E$4, FALSE), TEXT(D7, "aaa"))</f>
        <v>(月)</v>
      </c>
      <c r="F7" s="51">
        <f>IFERROR(VLOOKUP($D7, V医療従事者等!$A:$J, $F$4, FALSE), 0)</f>
        <v>26850</v>
      </c>
      <c r="G7" s="51">
        <f>IFERROR(VLOOKUP($D7, V医療従事者等!$A:$J, $G$4, FALSE), 0)</f>
        <v>0</v>
      </c>
      <c r="H7" s="51">
        <f>IFERROR(VLOOKUP($D7, V医療従事者等!$A:$J, $H$4, FALSE), 0)</f>
        <v>70086</v>
      </c>
      <c r="I7" s="51">
        <f>IFERROR(VLOOKUP($D7, V医療従事者等!$A:$J, $I$4, FALSE), 0)</f>
        <v>0</v>
      </c>
      <c r="J7" s="52">
        <f>IFERROR(VLOOKUP($D7, V一般接種!$A:$G, J$4, FALSE), 0)</f>
        <v>4755</v>
      </c>
      <c r="K7" s="52">
        <f>IFERROR(VLOOKUP($D7, V一般接種!$A:$G, K$4, FALSE), 0)</f>
        <v>0</v>
      </c>
      <c r="L7" s="52">
        <f>IFERROR(VLOOKUP($D7, V一般接種!$A:$G, L$4, FALSE), 0)</f>
        <v>0</v>
      </c>
      <c r="M7" s="84">
        <f>IFERROR(VLOOKUP($D7, V一般接種!$A:$G, M$4, FALSE), 0)</f>
        <v>0</v>
      </c>
      <c r="N7" s="52">
        <f>IFERROR(VLOOKUP($D7, V職域接種!$C:$G, N$4, FALSE), 0)</f>
        <v>0</v>
      </c>
      <c r="O7" s="52">
        <f>IFERROR(VLOOKUP($D7, V職域接種!$C:$G, O$4, FALSE), 0)</f>
        <v>0</v>
      </c>
    </row>
    <row r="8" spans="1:17" x14ac:dyDescent="0.55000000000000004">
      <c r="A8" s="100">
        <f t="shared" si="0"/>
        <v>44299</v>
      </c>
      <c r="B8" s="53">
        <f t="shared" si="1"/>
        <v>18153</v>
      </c>
      <c r="C8" s="53">
        <f t="shared" si="2"/>
        <v>40090</v>
      </c>
      <c r="D8" s="82">
        <v>44299</v>
      </c>
      <c r="E8" s="51" t="str">
        <f>IFERROR(VLOOKUP($D8, V医療従事者等!$A:$J, $E$4, FALSE), TEXT(D8, "aaa"))</f>
        <v>(火)</v>
      </c>
      <c r="F8" s="51">
        <f>IFERROR(VLOOKUP($D8, V医療従事者等!$A:$J, $F$4, FALSE), 0)</f>
        <v>13896</v>
      </c>
      <c r="G8" s="51">
        <f>IFERROR(VLOOKUP($D8, V医療従事者等!$A:$J, $G$4, FALSE), 0)</f>
        <v>0</v>
      </c>
      <c r="H8" s="51">
        <f>IFERROR(VLOOKUP($D8, V医療従事者等!$A:$J, $H$4, FALSE), 0)</f>
        <v>40090</v>
      </c>
      <c r="I8" s="51">
        <f>IFERROR(VLOOKUP($D8, V医療従事者等!$A:$J, $I$4, FALSE), 0)</f>
        <v>0</v>
      </c>
      <c r="J8" s="52">
        <f>IFERROR(VLOOKUP($D8, V一般接種!$A:$G, J$4, FALSE), 0)</f>
        <v>4257</v>
      </c>
      <c r="K8" s="52">
        <f>IFERROR(VLOOKUP($D8, V一般接種!$A:$G, K$4, FALSE), 0)</f>
        <v>0</v>
      </c>
      <c r="L8" s="52">
        <f>IFERROR(VLOOKUP($D8, V一般接種!$A:$G, L$4, FALSE), 0)</f>
        <v>0</v>
      </c>
      <c r="M8" s="52">
        <f>IFERROR(VLOOKUP($D8, V一般接種!$A:$G, M$4, FALSE), 0)</f>
        <v>0</v>
      </c>
      <c r="N8" s="52">
        <f>IFERROR(VLOOKUP($D8, V職域接種!$C:$G, N$4, FALSE), 0)</f>
        <v>0</v>
      </c>
      <c r="O8" s="52">
        <f>IFERROR(VLOOKUP($D8, V職域接種!$C:$G, O$4, FALSE), 0)</f>
        <v>0</v>
      </c>
    </row>
    <row r="9" spans="1:17" x14ac:dyDescent="0.55000000000000004">
      <c r="A9" s="100">
        <f t="shared" si="0"/>
        <v>44300</v>
      </c>
      <c r="B9" s="53">
        <f t="shared" si="1"/>
        <v>14679</v>
      </c>
      <c r="C9" s="53">
        <f t="shared" si="2"/>
        <v>41427</v>
      </c>
      <c r="D9" s="82">
        <v>44300</v>
      </c>
      <c r="E9" s="51" t="str">
        <f>IFERROR(VLOOKUP($D9, V医療従事者等!$A:$J, $E$4, FALSE), TEXT(D9, "aaa"))</f>
        <v>(水)</v>
      </c>
      <c r="F9" s="51">
        <f>IFERROR(VLOOKUP($D9, V医療従事者等!$A:$J, $F$4, FALSE), 0)</f>
        <v>9569</v>
      </c>
      <c r="G9" s="51">
        <f>IFERROR(VLOOKUP($D9, V医療従事者等!$A:$J, $G$4, FALSE), 0)</f>
        <v>0</v>
      </c>
      <c r="H9" s="51">
        <f>IFERROR(VLOOKUP($D9, V医療従事者等!$A:$J, $H$4, FALSE), 0)</f>
        <v>41427</v>
      </c>
      <c r="I9" s="51">
        <f>IFERROR(VLOOKUP($D9, V医療従事者等!$A:$J, $I$4, FALSE), 0)</f>
        <v>0</v>
      </c>
      <c r="J9" s="52">
        <f>IFERROR(VLOOKUP($D9, V一般接種!$A:$G, J$4, FALSE), 0)</f>
        <v>5110</v>
      </c>
      <c r="K9" s="52">
        <f>IFERROR(VLOOKUP($D9, V一般接種!$A:$G, K$4, FALSE), 0)</f>
        <v>0</v>
      </c>
      <c r="L9" s="52">
        <f>IFERROR(VLOOKUP($D9, V一般接種!$A:$G, L$4, FALSE), 0)</f>
        <v>0</v>
      </c>
      <c r="M9" s="52">
        <f>IFERROR(VLOOKUP($D9, V一般接種!$A:$G, M$4, FALSE), 0)</f>
        <v>0</v>
      </c>
      <c r="N9" s="52">
        <f>IFERROR(VLOOKUP($D9, V職域接種!$C:$G, N$4, FALSE), 0)</f>
        <v>0</v>
      </c>
      <c r="O9" s="52">
        <f>IFERROR(VLOOKUP($D9, V職域接種!$C:$G, O$4, FALSE), 0)</f>
        <v>0</v>
      </c>
    </row>
    <row r="10" spans="1:17" x14ac:dyDescent="0.55000000000000004">
      <c r="A10" s="100">
        <f t="shared" si="0"/>
        <v>44301</v>
      </c>
      <c r="B10" s="53">
        <f t="shared" si="1"/>
        <v>25916</v>
      </c>
      <c r="C10" s="53">
        <f t="shared" si="2"/>
        <v>35983</v>
      </c>
      <c r="D10" s="82">
        <v>44301</v>
      </c>
      <c r="E10" s="51" t="str">
        <f>IFERROR(VLOOKUP($D10, V医療従事者等!$A:$J, $E$4, FALSE), TEXT(D10, "aaa"))</f>
        <v>(木)</v>
      </c>
      <c r="F10" s="51">
        <f>IFERROR(VLOOKUP($D10, V医療従事者等!$A:$J, $F$4, FALSE), 0)</f>
        <v>16637</v>
      </c>
      <c r="G10" s="51">
        <f>IFERROR(VLOOKUP($D10, V医療従事者等!$A:$J, $G$4, FALSE), 0)</f>
        <v>0</v>
      </c>
      <c r="H10" s="51">
        <f>IFERROR(VLOOKUP($D10, V医療従事者等!$A:$J, $H$4, FALSE), 0)</f>
        <v>35983</v>
      </c>
      <c r="I10" s="51">
        <f>IFERROR(VLOOKUP($D10, V医療従事者等!$A:$J, $I$4, FALSE), 0)</f>
        <v>0</v>
      </c>
      <c r="J10" s="52">
        <f>IFERROR(VLOOKUP($D10, V一般接種!$A:$G, J$4, FALSE), 0)</f>
        <v>9279</v>
      </c>
      <c r="K10" s="52">
        <f>IFERROR(VLOOKUP($D10, V一般接種!$A:$G, K$4, FALSE), 0)</f>
        <v>0</v>
      </c>
      <c r="L10" s="52">
        <f>IFERROR(VLOOKUP($D10, V一般接種!$A:$G, L$4, FALSE), 0)</f>
        <v>0</v>
      </c>
      <c r="M10" s="52">
        <f>IFERROR(VLOOKUP($D10, V一般接種!$A:$G, M$4, FALSE), 0)</f>
        <v>0</v>
      </c>
      <c r="N10" s="52">
        <f>IFERROR(VLOOKUP($D10, V職域接種!$C:$G, N$4, FALSE), 0)</f>
        <v>0</v>
      </c>
      <c r="O10" s="52">
        <f>IFERROR(VLOOKUP($D10, V職域接種!$C:$G, O$4, FALSE), 0)</f>
        <v>0</v>
      </c>
    </row>
    <row r="11" spans="1:17" x14ac:dyDescent="0.55000000000000004">
      <c r="A11" s="100">
        <f t="shared" si="0"/>
        <v>44302</v>
      </c>
      <c r="B11" s="53">
        <f t="shared" si="1"/>
        <v>41420</v>
      </c>
      <c r="C11" s="53">
        <f t="shared" si="2"/>
        <v>39991</v>
      </c>
      <c r="D11" s="82">
        <v>44302</v>
      </c>
      <c r="E11" s="51" t="str">
        <f>IFERROR(VLOOKUP($D11, V医療従事者等!$A:$J, $E$4, FALSE), TEXT(D11, "aaa"))</f>
        <v>(金)</v>
      </c>
      <c r="F11" s="51">
        <f>IFERROR(VLOOKUP($D11, V医療従事者等!$A:$J, $F$4, FALSE), 0)</f>
        <v>29696</v>
      </c>
      <c r="G11" s="51">
        <f>IFERROR(VLOOKUP($D11, V医療従事者等!$A:$J, $G$4, FALSE), 0)</f>
        <v>0</v>
      </c>
      <c r="H11" s="51">
        <f>IFERROR(VLOOKUP($D11, V医療従事者等!$A:$J, $H$4, FALSE), 0)</f>
        <v>39991</v>
      </c>
      <c r="I11" s="51">
        <f>IFERROR(VLOOKUP($D11, V医療従事者等!$A:$J, $I$4, FALSE), 0)</f>
        <v>0</v>
      </c>
      <c r="J11" s="52">
        <f>IFERROR(VLOOKUP($D11, V一般接種!$A:$G, J$4, FALSE), 0)</f>
        <v>11724</v>
      </c>
      <c r="K11" s="52">
        <f>IFERROR(VLOOKUP($D11, V一般接種!$A:$G, K$4, FALSE), 0)</f>
        <v>0</v>
      </c>
      <c r="L11" s="52">
        <f>IFERROR(VLOOKUP($D11, V一般接種!$A:$G, L$4, FALSE), 0)</f>
        <v>0</v>
      </c>
      <c r="M11" s="52">
        <f>IFERROR(VLOOKUP($D11, V一般接種!$A:$G, M$4, FALSE), 0)</f>
        <v>0</v>
      </c>
      <c r="N11" s="52">
        <f>IFERROR(VLOOKUP($D11, V職域接種!$C:$G, N$4, FALSE), 0)</f>
        <v>0</v>
      </c>
      <c r="O11" s="52">
        <f>IFERROR(VLOOKUP($D11, V職域接種!$C:$G, O$4, FALSE), 0)</f>
        <v>0</v>
      </c>
    </row>
    <row r="12" spans="1:17" x14ac:dyDescent="0.55000000000000004">
      <c r="A12" s="100">
        <f t="shared" si="0"/>
        <v>44303</v>
      </c>
      <c r="B12" s="53">
        <f t="shared" si="1"/>
        <v>8670</v>
      </c>
      <c r="C12" s="53">
        <f t="shared" si="2"/>
        <v>0</v>
      </c>
      <c r="D12" s="82">
        <v>44303</v>
      </c>
      <c r="E12" s="51" t="str">
        <f>IFERROR(VLOOKUP($D12, V医療従事者等!$A:$J, $E$4, FALSE), TEXT(D12, "aaa"))</f>
        <v>土</v>
      </c>
      <c r="F12" s="51">
        <f>IFERROR(VLOOKUP($D12, V医療従事者等!$A:$J, $F$4, FALSE), 0)</f>
        <v>0</v>
      </c>
      <c r="G12" s="51">
        <f>IFERROR(VLOOKUP($D12, V医療従事者等!$A:$J, $G$4, FALSE), 0)</f>
        <v>0</v>
      </c>
      <c r="H12" s="51">
        <f>IFERROR(VLOOKUP($D12, V医療従事者等!$A:$J, $H$4, FALSE), 0)</f>
        <v>0</v>
      </c>
      <c r="I12" s="51">
        <f>IFERROR(VLOOKUP($D12, V医療従事者等!$A:$J, $I$4, FALSE), 0)</f>
        <v>0</v>
      </c>
      <c r="J12" s="52">
        <f>IFERROR(VLOOKUP($D12, V一般接種!$A:$G, J$4, FALSE), 0)</f>
        <v>8670</v>
      </c>
      <c r="K12" s="52">
        <f>IFERROR(VLOOKUP($D12, V一般接種!$A:$G, K$4, FALSE), 0)</f>
        <v>0</v>
      </c>
      <c r="L12" s="52">
        <f>IFERROR(VLOOKUP($D12, V一般接種!$A:$G, L$4, FALSE), 0)</f>
        <v>0</v>
      </c>
      <c r="M12" s="52">
        <f>IFERROR(VLOOKUP($D12, V一般接種!$A:$G, M$4, FALSE), 0)</f>
        <v>0</v>
      </c>
      <c r="N12" s="52">
        <f>IFERROR(VLOOKUP($D12, V職域接種!$C:$G, N$4, FALSE), 0)</f>
        <v>0</v>
      </c>
      <c r="O12" s="52">
        <f>IFERROR(VLOOKUP($D12, V職域接種!$C:$G, O$4, FALSE), 0)</f>
        <v>0</v>
      </c>
    </row>
    <row r="13" spans="1:17" x14ac:dyDescent="0.55000000000000004">
      <c r="A13" s="100">
        <f t="shared" si="0"/>
        <v>44304</v>
      </c>
      <c r="B13" s="53">
        <f t="shared" si="1"/>
        <v>8874</v>
      </c>
      <c r="C13" s="53">
        <f t="shared" si="2"/>
        <v>0</v>
      </c>
      <c r="D13" s="82">
        <v>44304</v>
      </c>
      <c r="E13" s="51" t="str">
        <f>IFERROR(VLOOKUP($D13, V医療従事者等!$A:$J, $E$4, FALSE), TEXT(D13, "aaa"))</f>
        <v>日</v>
      </c>
      <c r="F13" s="51">
        <f>IFERROR(VLOOKUP($D13, V医療従事者等!$A:$J, $F$4, FALSE), 0)</f>
        <v>0</v>
      </c>
      <c r="G13" s="51">
        <f>IFERROR(VLOOKUP($D13, V医療従事者等!$A:$J, $G$4, FALSE), 0)</f>
        <v>0</v>
      </c>
      <c r="H13" s="51">
        <f>IFERROR(VLOOKUP($D13, V医療従事者等!$A:$J, $H$4, FALSE), 0)</f>
        <v>0</v>
      </c>
      <c r="I13" s="51">
        <f>IFERROR(VLOOKUP($D13, V医療従事者等!$A:$J, $I$4, FALSE), 0)</f>
        <v>0</v>
      </c>
      <c r="J13" s="52">
        <f>IFERROR(VLOOKUP($D13, V一般接種!$A:$G, J$4, FALSE), 0)</f>
        <v>8874</v>
      </c>
      <c r="K13" s="52">
        <f>IFERROR(VLOOKUP($D13, V一般接種!$A:$G, K$4, FALSE), 0)</f>
        <v>0</v>
      </c>
      <c r="L13" s="52">
        <f>IFERROR(VLOOKUP($D13, V一般接種!$A:$G, L$4, FALSE), 0)</f>
        <v>0</v>
      </c>
      <c r="M13" s="52">
        <f>IFERROR(VLOOKUP($D13, V一般接種!$A:$G, M$4, FALSE), 0)</f>
        <v>0</v>
      </c>
      <c r="N13" s="52">
        <f>IFERROR(VLOOKUP($D13, V職域接種!$C:$G, N$4, FALSE), 0)</f>
        <v>0</v>
      </c>
      <c r="O13" s="52">
        <f>IFERROR(VLOOKUP($D13, V職域接種!$C:$G, O$4, FALSE), 0)</f>
        <v>0</v>
      </c>
    </row>
    <row r="14" spans="1:17" x14ac:dyDescent="0.55000000000000004">
      <c r="A14" s="100">
        <f t="shared" si="0"/>
        <v>44305</v>
      </c>
      <c r="B14" s="53">
        <f t="shared" si="1"/>
        <v>100880</v>
      </c>
      <c r="C14" s="53">
        <f t="shared" si="2"/>
        <v>54307</v>
      </c>
      <c r="D14" s="82">
        <v>44305</v>
      </c>
      <c r="E14" s="51" t="str">
        <f>IFERROR(VLOOKUP($D14, V医療従事者等!$A:$J, $E$4, FALSE), TEXT(D14, "aaa"))</f>
        <v>(月)</v>
      </c>
      <c r="F14" s="51">
        <f>IFERROR(VLOOKUP($D14, V医療従事者等!$A:$J, $F$4, FALSE), 0)</f>
        <v>64725</v>
      </c>
      <c r="G14" s="51">
        <f>IFERROR(VLOOKUP($D14, V医療従事者等!$A:$J, $G$4, FALSE), 0)</f>
        <v>0</v>
      </c>
      <c r="H14" s="51">
        <f>IFERROR(VLOOKUP($D14, V医療従事者等!$A:$J, $H$4, FALSE), 0)</f>
        <v>54307</v>
      </c>
      <c r="I14" s="51">
        <f>IFERROR(VLOOKUP($D14, V医療従事者等!$A:$J, $I$4, FALSE), 0)</f>
        <v>0</v>
      </c>
      <c r="J14" s="52">
        <f>IFERROR(VLOOKUP($D14, V一般接種!$A:$G, J$4, FALSE), 0)</f>
        <v>36155</v>
      </c>
      <c r="K14" s="52">
        <f>IFERROR(VLOOKUP($D14, V一般接種!$A:$G, K$4, FALSE), 0)</f>
        <v>0</v>
      </c>
      <c r="L14" s="52">
        <f>IFERROR(VLOOKUP($D14, V一般接種!$A:$G, L$4, FALSE), 0)</f>
        <v>0</v>
      </c>
      <c r="M14" s="52">
        <f>IFERROR(VLOOKUP($D14, V一般接種!$A:$G, M$4, FALSE), 0)</f>
        <v>0</v>
      </c>
      <c r="N14" s="52">
        <f>IFERROR(VLOOKUP($D14, V職域接種!$C:$G, N$4, FALSE), 0)</f>
        <v>0</v>
      </c>
      <c r="O14" s="52">
        <f>IFERROR(VLOOKUP($D14, V職域接種!$C:$G, O$4, FALSE), 0)</f>
        <v>0</v>
      </c>
    </row>
    <row r="15" spans="1:17" x14ac:dyDescent="0.55000000000000004">
      <c r="A15" s="100">
        <f t="shared" si="0"/>
        <v>44306</v>
      </c>
      <c r="B15" s="53">
        <f t="shared" si="1"/>
        <v>153585</v>
      </c>
      <c r="C15" s="53">
        <f t="shared" si="2"/>
        <v>27797</v>
      </c>
      <c r="D15" s="82">
        <v>44306</v>
      </c>
      <c r="E15" s="51" t="str">
        <f>IFERROR(VLOOKUP($D15, V医療従事者等!$A:$J, $E$4, FALSE), TEXT(D15, "aaa"))</f>
        <v>(火)</v>
      </c>
      <c r="F15" s="51">
        <f>IFERROR(VLOOKUP($D15, V医療従事者等!$A:$J, $F$4, FALSE), 0)</f>
        <v>98622</v>
      </c>
      <c r="G15" s="51">
        <f>IFERROR(VLOOKUP($D15, V医療従事者等!$A:$J, $G$4, FALSE), 0)</f>
        <v>0</v>
      </c>
      <c r="H15" s="51">
        <f>IFERROR(VLOOKUP($D15, V医療従事者等!$A:$J, $H$4, FALSE), 0)</f>
        <v>27797</v>
      </c>
      <c r="I15" s="51">
        <f>IFERROR(VLOOKUP($D15, V医療従事者等!$A:$J, $I$4, FALSE), 0)</f>
        <v>0</v>
      </c>
      <c r="J15" s="52">
        <f>IFERROR(VLOOKUP($D15, V一般接種!$A:$G, J$4, FALSE), 0)</f>
        <v>54963</v>
      </c>
      <c r="K15" s="52">
        <f>IFERROR(VLOOKUP($D15, V一般接種!$A:$G, K$4, FALSE), 0)</f>
        <v>0</v>
      </c>
      <c r="L15" s="52">
        <f>IFERROR(VLOOKUP($D15, V一般接種!$A:$G, L$4, FALSE), 0)</f>
        <v>0</v>
      </c>
      <c r="M15" s="52">
        <f>IFERROR(VLOOKUP($D15, V一般接種!$A:$G, M$4, FALSE), 0)</f>
        <v>0</v>
      </c>
      <c r="N15" s="52">
        <f>IFERROR(VLOOKUP($D15, V職域接種!$C:$G, N$4, FALSE), 0)</f>
        <v>0</v>
      </c>
      <c r="O15" s="52">
        <f>IFERROR(VLOOKUP($D15, V職域接種!$C:$G, O$4, FALSE), 0)</f>
        <v>0</v>
      </c>
    </row>
    <row r="16" spans="1:17" x14ac:dyDescent="0.55000000000000004">
      <c r="A16" s="100">
        <f t="shared" si="0"/>
        <v>44307</v>
      </c>
      <c r="B16" s="53">
        <f t="shared" si="1"/>
        <v>192233</v>
      </c>
      <c r="C16" s="53">
        <f t="shared" si="2"/>
        <v>26696</v>
      </c>
      <c r="D16" s="82">
        <v>44307</v>
      </c>
      <c r="E16" s="51" t="str">
        <f>IFERROR(VLOOKUP($D16, V医療従事者等!$A:$J, $E$4, FALSE), TEXT(D16, "aaa"))</f>
        <v>(水)</v>
      </c>
      <c r="F16" s="51">
        <f>IFERROR(VLOOKUP($D16, V医療従事者等!$A:$J, $F$4, FALSE), 0)</f>
        <v>126188</v>
      </c>
      <c r="G16" s="51">
        <f>IFERROR(VLOOKUP($D16, V医療従事者等!$A:$J, $G$4, FALSE), 0)</f>
        <v>0</v>
      </c>
      <c r="H16" s="51">
        <f>IFERROR(VLOOKUP($D16, V医療従事者等!$A:$J, $H$4, FALSE), 0)</f>
        <v>26696</v>
      </c>
      <c r="I16" s="51">
        <f>IFERROR(VLOOKUP($D16, V医療従事者等!$A:$J, $I$4, FALSE), 0)</f>
        <v>0</v>
      </c>
      <c r="J16" s="52">
        <f>IFERROR(VLOOKUP($D16, V一般接種!$A:$G, J$4, FALSE), 0)</f>
        <v>66045</v>
      </c>
      <c r="K16" s="52">
        <f>IFERROR(VLOOKUP($D16, V一般接種!$A:$G, K$4, FALSE), 0)</f>
        <v>0</v>
      </c>
      <c r="L16" s="52">
        <f>IFERROR(VLOOKUP($D16, V一般接種!$A:$G, L$4, FALSE), 0)</f>
        <v>0</v>
      </c>
      <c r="M16" s="52">
        <f>IFERROR(VLOOKUP($D16, V一般接種!$A:$G, M$4, FALSE), 0)</f>
        <v>0</v>
      </c>
      <c r="N16" s="52">
        <f>IFERROR(VLOOKUP($D16, V職域接種!$C:$G, N$4, FALSE), 0)</f>
        <v>0</v>
      </c>
      <c r="O16" s="52">
        <f>IFERROR(VLOOKUP($D16, V職域接種!$C:$G, O$4, FALSE), 0)</f>
        <v>0</v>
      </c>
    </row>
    <row r="17" spans="1:15" x14ac:dyDescent="0.55000000000000004">
      <c r="A17" s="100">
        <f t="shared" si="0"/>
        <v>44308</v>
      </c>
      <c r="B17" s="53">
        <f t="shared" si="1"/>
        <v>192930</v>
      </c>
      <c r="C17" s="53">
        <f t="shared" si="2"/>
        <v>21855</v>
      </c>
      <c r="D17" s="82">
        <v>44308</v>
      </c>
      <c r="E17" s="51" t="str">
        <f>IFERROR(VLOOKUP($D17, V医療従事者等!$A:$J, $E$4, FALSE), TEXT(D17, "aaa"))</f>
        <v>(木)</v>
      </c>
      <c r="F17" s="51">
        <f>IFERROR(VLOOKUP($D17, V医療従事者等!$A:$J, $F$4, FALSE), 0)</f>
        <v>128634</v>
      </c>
      <c r="G17" s="51">
        <f>IFERROR(VLOOKUP($D17, V医療従事者等!$A:$J, $G$4, FALSE), 0)</f>
        <v>0</v>
      </c>
      <c r="H17" s="51">
        <f>IFERROR(VLOOKUP($D17, V医療従事者等!$A:$J, $H$4, FALSE), 0)</f>
        <v>21855</v>
      </c>
      <c r="I17" s="51">
        <f>IFERROR(VLOOKUP($D17, V医療従事者等!$A:$J, $I$4, FALSE), 0)</f>
        <v>0</v>
      </c>
      <c r="J17" s="52">
        <f>IFERROR(VLOOKUP($D17, V一般接種!$A:$G, J$4, FALSE), 0)</f>
        <v>64296</v>
      </c>
      <c r="K17" s="52">
        <f>IFERROR(VLOOKUP($D17, V一般接種!$A:$G, K$4, FALSE), 0)</f>
        <v>0</v>
      </c>
      <c r="L17" s="52">
        <f>IFERROR(VLOOKUP($D17, V一般接種!$A:$G, L$4, FALSE), 0)</f>
        <v>0</v>
      </c>
      <c r="M17" s="52">
        <f>IFERROR(VLOOKUP($D17, V一般接種!$A:$G, M$4, FALSE), 0)</f>
        <v>0</v>
      </c>
      <c r="N17" s="52">
        <f>IFERROR(VLOOKUP($D17, V職域接種!$C:$G, N$4, FALSE), 0)</f>
        <v>0</v>
      </c>
      <c r="O17" s="52">
        <f>IFERROR(VLOOKUP($D17, V職域接種!$C:$G, O$4, FALSE), 0)</f>
        <v>0</v>
      </c>
    </row>
    <row r="18" spans="1:15" x14ac:dyDescent="0.55000000000000004">
      <c r="A18" s="100">
        <f t="shared" si="0"/>
        <v>44309</v>
      </c>
      <c r="B18" s="53">
        <f t="shared" si="1"/>
        <v>209781</v>
      </c>
      <c r="C18" s="53">
        <f t="shared" si="2"/>
        <v>29683</v>
      </c>
      <c r="D18" s="82">
        <v>44309</v>
      </c>
      <c r="E18" s="51" t="str">
        <f>IFERROR(VLOOKUP($D18, V医療従事者等!$A:$J, $E$4, FALSE), TEXT(D18, "aaa"))</f>
        <v>(金)</v>
      </c>
      <c r="F18" s="51">
        <f>IFERROR(VLOOKUP($D18, V医療従事者等!$A:$J, $F$4, FALSE), 0)</f>
        <v>147989</v>
      </c>
      <c r="G18" s="51">
        <f>IFERROR(VLOOKUP($D18, V医療従事者等!$A:$J, $G$4, FALSE), 0)</f>
        <v>0</v>
      </c>
      <c r="H18" s="51">
        <f>IFERROR(VLOOKUP($D18, V医療従事者等!$A:$J, $H$4, FALSE), 0)</f>
        <v>29683</v>
      </c>
      <c r="I18" s="51">
        <f>IFERROR(VLOOKUP($D18, V医療従事者等!$A:$J, $I$4, FALSE), 0)</f>
        <v>0</v>
      </c>
      <c r="J18" s="52">
        <f>IFERROR(VLOOKUP($D18, V一般接種!$A:$G, J$4, FALSE), 0)</f>
        <v>61792</v>
      </c>
      <c r="K18" s="52">
        <f>IFERROR(VLOOKUP($D18, V一般接種!$A:$G, K$4, FALSE), 0)</f>
        <v>0</v>
      </c>
      <c r="L18" s="52">
        <f>IFERROR(VLOOKUP($D18, V一般接種!$A:$G, L$4, FALSE), 0)</f>
        <v>0</v>
      </c>
      <c r="M18" s="52">
        <f>IFERROR(VLOOKUP($D18, V一般接種!$A:$G, M$4, FALSE), 0)</f>
        <v>0</v>
      </c>
      <c r="N18" s="52">
        <f>IFERROR(VLOOKUP($D18, V職域接種!$C:$G, N$4, FALSE), 0)</f>
        <v>0</v>
      </c>
      <c r="O18" s="52">
        <f>IFERROR(VLOOKUP($D18, V職域接種!$C:$G, O$4, FALSE), 0)</f>
        <v>0</v>
      </c>
    </row>
    <row r="19" spans="1:15" x14ac:dyDescent="0.55000000000000004">
      <c r="A19" s="100">
        <f t="shared" si="0"/>
        <v>44310</v>
      </c>
      <c r="B19" s="53">
        <f t="shared" si="1"/>
        <v>41034</v>
      </c>
      <c r="C19" s="53">
        <f t="shared" si="2"/>
        <v>0</v>
      </c>
      <c r="D19" s="82">
        <v>44310</v>
      </c>
      <c r="E19" s="51" t="str">
        <f>IFERROR(VLOOKUP($D19, V医療従事者等!$A:$J, $E$4, FALSE), TEXT(D19, "aaa"))</f>
        <v>土</v>
      </c>
      <c r="F19" s="51">
        <f>IFERROR(VLOOKUP($D19, V医療従事者等!$A:$J, $F$4, FALSE), 0)</f>
        <v>0</v>
      </c>
      <c r="G19" s="51">
        <f>IFERROR(VLOOKUP($D19, V医療従事者等!$A:$J, $G$4, FALSE), 0)</f>
        <v>0</v>
      </c>
      <c r="H19" s="51">
        <f>IFERROR(VLOOKUP($D19, V医療従事者等!$A:$J, $H$4, FALSE), 0)</f>
        <v>0</v>
      </c>
      <c r="I19" s="51">
        <f>IFERROR(VLOOKUP($D19, V医療従事者等!$A:$J, $I$4, FALSE), 0)</f>
        <v>0</v>
      </c>
      <c r="J19" s="52">
        <f>IFERROR(VLOOKUP($D19, V一般接種!$A:$G, J$4, FALSE), 0)</f>
        <v>41034</v>
      </c>
      <c r="K19" s="52">
        <f>IFERROR(VLOOKUP($D19, V一般接種!$A:$G, K$4, FALSE), 0)</f>
        <v>0</v>
      </c>
      <c r="L19" s="52">
        <f>IFERROR(VLOOKUP($D19, V一般接種!$A:$G, L$4, FALSE), 0)</f>
        <v>0</v>
      </c>
      <c r="M19" s="52">
        <f>IFERROR(VLOOKUP($D19, V一般接種!$A:$G, M$4, FALSE), 0)</f>
        <v>0</v>
      </c>
      <c r="N19" s="52">
        <f>IFERROR(VLOOKUP($D19, V職域接種!$C:$G, N$4, FALSE), 0)</f>
        <v>0</v>
      </c>
      <c r="O19" s="52">
        <f>IFERROR(VLOOKUP($D19, V職域接種!$C:$G, O$4, FALSE), 0)</f>
        <v>0</v>
      </c>
    </row>
    <row r="20" spans="1:15" x14ac:dyDescent="0.55000000000000004">
      <c r="A20" s="100">
        <f t="shared" si="0"/>
        <v>44311</v>
      </c>
      <c r="B20" s="53">
        <f t="shared" si="1"/>
        <v>25682</v>
      </c>
      <c r="C20" s="53">
        <f t="shared" si="2"/>
        <v>0</v>
      </c>
      <c r="D20" s="82">
        <v>44311</v>
      </c>
      <c r="E20" s="51" t="str">
        <f>IFERROR(VLOOKUP($D20, V医療従事者等!$A:$J, $E$4, FALSE), TEXT(D20, "aaa"))</f>
        <v>日</v>
      </c>
      <c r="F20" s="51">
        <f>IFERROR(VLOOKUP($D20, V医療従事者等!$A:$J, $F$4, FALSE), 0)</f>
        <v>0</v>
      </c>
      <c r="G20" s="51">
        <f>IFERROR(VLOOKUP($D20, V医療従事者等!$A:$J, $G$4, FALSE), 0)</f>
        <v>0</v>
      </c>
      <c r="H20" s="51">
        <f>IFERROR(VLOOKUP($D20, V医療従事者等!$A:$J, $H$4, FALSE), 0)</f>
        <v>0</v>
      </c>
      <c r="I20" s="51">
        <f>IFERROR(VLOOKUP($D20, V医療従事者等!$A:$J, $I$4, FALSE), 0)</f>
        <v>0</v>
      </c>
      <c r="J20" s="52">
        <f>IFERROR(VLOOKUP($D20, V一般接種!$A:$G, J$4, FALSE), 0)</f>
        <v>25682</v>
      </c>
      <c r="K20" s="52">
        <f>IFERROR(VLOOKUP($D20, V一般接種!$A:$G, K$4, FALSE), 0)</f>
        <v>0</v>
      </c>
      <c r="L20" s="52">
        <f>IFERROR(VLOOKUP($D20, V一般接種!$A:$G, L$4, FALSE), 0)</f>
        <v>0</v>
      </c>
      <c r="M20" s="52">
        <f>IFERROR(VLOOKUP($D20, V一般接種!$A:$G, M$4, FALSE), 0)</f>
        <v>0</v>
      </c>
      <c r="N20" s="52">
        <f>IFERROR(VLOOKUP($D20, V職域接種!$C:$G, N$4, FALSE), 0)</f>
        <v>0</v>
      </c>
      <c r="O20" s="52">
        <f>IFERROR(VLOOKUP($D20, V職域接種!$C:$G, O$4, FALSE), 0)</f>
        <v>0</v>
      </c>
    </row>
    <row r="21" spans="1:15" x14ac:dyDescent="0.55000000000000004">
      <c r="A21" s="100">
        <f t="shared" si="0"/>
        <v>44312</v>
      </c>
      <c r="B21" s="53">
        <f t="shared" si="1"/>
        <v>288089</v>
      </c>
      <c r="C21" s="53">
        <f t="shared" si="2"/>
        <v>41651</v>
      </c>
      <c r="D21" s="82">
        <v>44312</v>
      </c>
      <c r="E21" s="51" t="str">
        <f>IFERROR(VLOOKUP($D21, V医療従事者等!$A:$J, $E$4, FALSE), TEXT(D21, "aaa"))</f>
        <v>(月)</v>
      </c>
      <c r="F21" s="51">
        <f>IFERROR(VLOOKUP($D21, V医療従事者等!$A:$J, $F$4, FALSE), 0)</f>
        <v>221677</v>
      </c>
      <c r="G21" s="51">
        <f>IFERROR(VLOOKUP($D21, V医療従事者等!$A:$J, $G$4, FALSE), 0)</f>
        <v>0</v>
      </c>
      <c r="H21" s="51">
        <f>IFERROR(VLOOKUP($D21, V医療従事者等!$A:$J, $H$4, FALSE), 0)</f>
        <v>41651</v>
      </c>
      <c r="I21" s="51">
        <f>IFERROR(VLOOKUP($D21, V医療従事者等!$A:$J, $I$4, FALSE), 0)</f>
        <v>0</v>
      </c>
      <c r="J21" s="52">
        <f>IFERROR(VLOOKUP($D21, V一般接種!$A:$G, J$4, FALSE), 0)</f>
        <v>66412</v>
      </c>
      <c r="K21" s="52">
        <f>IFERROR(VLOOKUP($D21, V一般接種!$A:$G, K$4, FALSE), 0)</f>
        <v>0</v>
      </c>
      <c r="L21" s="52">
        <f>IFERROR(VLOOKUP($D21, V一般接種!$A:$G, L$4, FALSE), 0)</f>
        <v>0</v>
      </c>
      <c r="M21" s="52">
        <f>IFERROR(VLOOKUP($D21, V一般接種!$A:$G, M$4, FALSE), 0)</f>
        <v>0</v>
      </c>
      <c r="N21" s="52">
        <f>IFERROR(VLOOKUP($D21, V職域接種!$C:$G, N$4, FALSE), 0)</f>
        <v>0</v>
      </c>
      <c r="O21" s="52">
        <f>IFERROR(VLOOKUP($D21, V職域接種!$C:$G, O$4, FALSE), 0)</f>
        <v>0</v>
      </c>
    </row>
    <row r="22" spans="1:15" x14ac:dyDescent="0.55000000000000004">
      <c r="A22" s="100">
        <f t="shared" si="0"/>
        <v>44313</v>
      </c>
      <c r="B22" s="53">
        <f t="shared" si="1"/>
        <v>259327</v>
      </c>
      <c r="C22" s="53">
        <f t="shared" si="2"/>
        <v>31105</v>
      </c>
      <c r="D22" s="82">
        <v>44313</v>
      </c>
      <c r="E22" s="51" t="str">
        <f>IFERROR(VLOOKUP($D22, V医療従事者等!$A:$J, $E$4, FALSE), TEXT(D22, "aaa"))</f>
        <v>(火)</v>
      </c>
      <c r="F22" s="51">
        <f>IFERROR(VLOOKUP($D22, V医療従事者等!$A:$J, $F$4, FALSE), 0)</f>
        <v>172069</v>
      </c>
      <c r="G22" s="51">
        <f>IFERROR(VLOOKUP($D22, V医療従事者等!$A:$J, $G$4, FALSE), 0)</f>
        <v>0</v>
      </c>
      <c r="H22" s="51">
        <f>IFERROR(VLOOKUP($D22, V医療従事者等!$A:$J, $H$4, FALSE), 0)</f>
        <v>31105</v>
      </c>
      <c r="I22" s="51">
        <f>IFERROR(VLOOKUP($D22, V医療従事者等!$A:$J, $I$4, FALSE), 0)</f>
        <v>0</v>
      </c>
      <c r="J22" s="52">
        <f>IFERROR(VLOOKUP($D22, V一般接種!$A:$G, J$4, FALSE), 0)</f>
        <v>87258</v>
      </c>
      <c r="K22" s="52">
        <f>IFERROR(VLOOKUP($D22, V一般接種!$A:$G, K$4, FALSE), 0)</f>
        <v>0</v>
      </c>
      <c r="L22" s="52">
        <f>IFERROR(VLOOKUP($D22, V一般接種!$A:$G, L$4, FALSE), 0)</f>
        <v>0</v>
      </c>
      <c r="M22" s="52">
        <f>IFERROR(VLOOKUP($D22, V一般接種!$A:$G, M$4, FALSE), 0)</f>
        <v>0</v>
      </c>
      <c r="N22" s="52">
        <f>IFERROR(VLOOKUP($D22, V職域接種!$C:$G, N$4, FALSE), 0)</f>
        <v>0</v>
      </c>
      <c r="O22" s="52">
        <f>IFERROR(VLOOKUP($D22, V職域接種!$C:$G, O$4, FALSE), 0)</f>
        <v>0</v>
      </c>
    </row>
    <row r="23" spans="1:15" x14ac:dyDescent="0.55000000000000004">
      <c r="A23" s="100">
        <f t="shared" si="0"/>
        <v>44314</v>
      </c>
      <c r="B23" s="53">
        <f t="shared" si="1"/>
        <v>289855</v>
      </c>
      <c r="C23" s="53">
        <f t="shared" si="2"/>
        <v>44268</v>
      </c>
      <c r="D23" s="82">
        <v>44314</v>
      </c>
      <c r="E23" s="51" t="str">
        <f>IFERROR(VLOOKUP($D23, V医療従事者等!$A:$J, $E$4, FALSE), TEXT(D23, "aaa"))</f>
        <v>(水)</v>
      </c>
      <c r="F23" s="51">
        <f>IFERROR(VLOOKUP($D23, V医療従事者等!$A:$J, $F$4, FALSE), 0)</f>
        <v>194005</v>
      </c>
      <c r="G23" s="51">
        <f>IFERROR(VLOOKUP($D23, V医療従事者等!$A:$J, $G$4, FALSE), 0)</f>
        <v>0</v>
      </c>
      <c r="H23" s="51">
        <f>IFERROR(VLOOKUP($D23, V医療従事者等!$A:$J, $H$4, FALSE), 0)</f>
        <v>44268</v>
      </c>
      <c r="I23" s="51">
        <f>IFERROR(VLOOKUP($D23, V医療従事者等!$A:$J, $I$4, FALSE), 0)</f>
        <v>0</v>
      </c>
      <c r="J23" s="52">
        <f>IFERROR(VLOOKUP($D23, V一般接種!$A:$G, J$4, FALSE), 0)</f>
        <v>95850</v>
      </c>
      <c r="K23" s="52">
        <f>IFERROR(VLOOKUP($D23, V一般接種!$A:$G, K$4, FALSE), 0)</f>
        <v>0</v>
      </c>
      <c r="L23" s="52">
        <f>IFERROR(VLOOKUP($D23, V一般接種!$A:$G, L$4, FALSE), 0)</f>
        <v>0</v>
      </c>
      <c r="M23" s="52">
        <f>IFERROR(VLOOKUP($D23, V一般接種!$A:$G, M$4, FALSE), 0)</f>
        <v>0</v>
      </c>
      <c r="N23" s="52">
        <f>IFERROR(VLOOKUP($D23, V職域接種!$C:$G, N$4, FALSE), 0)</f>
        <v>0</v>
      </c>
      <c r="O23" s="52">
        <f>IFERROR(VLOOKUP($D23, V職域接種!$C:$G, O$4, FALSE), 0)</f>
        <v>0</v>
      </c>
    </row>
    <row r="24" spans="1:15" x14ac:dyDescent="0.55000000000000004">
      <c r="A24" s="100">
        <f t="shared" si="0"/>
        <v>44315</v>
      </c>
      <c r="B24" s="53">
        <f t="shared" si="1"/>
        <v>21575</v>
      </c>
      <c r="C24" s="53">
        <f t="shared" si="2"/>
        <v>0</v>
      </c>
      <c r="D24" s="82">
        <v>44315</v>
      </c>
      <c r="E24" s="51" t="str">
        <f>IFERROR(VLOOKUP($D24, V医療従事者等!$A:$J, $E$4, FALSE), TEXT(D24, "aaa"))</f>
        <v>木</v>
      </c>
      <c r="F24" s="51">
        <f>IFERROR(VLOOKUP($D24, V医療従事者等!$A:$J, $F$4, FALSE), 0)</f>
        <v>0</v>
      </c>
      <c r="G24" s="51">
        <f>IFERROR(VLOOKUP($D24, V医療従事者等!$A:$J, $G$4, FALSE), 0)</f>
        <v>0</v>
      </c>
      <c r="H24" s="51">
        <f>IFERROR(VLOOKUP($D24, V医療従事者等!$A:$J, $H$4, FALSE), 0)</f>
        <v>0</v>
      </c>
      <c r="I24" s="51">
        <f>IFERROR(VLOOKUP($D24, V医療従事者等!$A:$J, $I$4, FALSE), 0)</f>
        <v>0</v>
      </c>
      <c r="J24" s="52">
        <f>IFERROR(VLOOKUP($D24, V一般接種!$A:$G, J$4, FALSE), 0)</f>
        <v>21575</v>
      </c>
      <c r="K24" s="52">
        <f>IFERROR(VLOOKUP($D24, V一般接種!$A:$G, K$4, FALSE), 0)</f>
        <v>0</v>
      </c>
      <c r="L24" s="52">
        <f>IFERROR(VLOOKUP($D24, V一般接種!$A:$G, L$4, FALSE), 0)</f>
        <v>0</v>
      </c>
      <c r="M24" s="52">
        <f>IFERROR(VLOOKUP($D24, V一般接種!$A:$G, M$4, FALSE), 0)</f>
        <v>0</v>
      </c>
      <c r="N24" s="52">
        <f>IFERROR(VLOOKUP($D24, V職域接種!$C:$G, N$4, FALSE), 0)</f>
        <v>0</v>
      </c>
      <c r="O24" s="52">
        <f>IFERROR(VLOOKUP($D24, V職域接種!$C:$G, O$4, FALSE), 0)</f>
        <v>0</v>
      </c>
    </row>
    <row r="25" spans="1:15" x14ac:dyDescent="0.55000000000000004">
      <c r="A25" s="100">
        <f t="shared" si="0"/>
        <v>44316</v>
      </c>
      <c r="B25" s="53">
        <f t="shared" si="1"/>
        <v>301368</v>
      </c>
      <c r="C25" s="53">
        <f t="shared" si="2"/>
        <v>47240</v>
      </c>
      <c r="D25" s="82">
        <v>44316</v>
      </c>
      <c r="E25" s="51" t="str">
        <f>IFERROR(VLOOKUP($D25, V医療従事者等!$A:$J, $E$4, FALSE), TEXT(D25, "aaa"))</f>
        <v>(金)</v>
      </c>
      <c r="F25" s="51">
        <f>IFERROR(VLOOKUP($D25, V医療従事者等!$A:$J, $F$4, FALSE), 0)</f>
        <v>227667</v>
      </c>
      <c r="G25" s="51">
        <f>IFERROR(VLOOKUP($D25, V医療従事者等!$A:$J, $G$4, FALSE), 0)</f>
        <v>0</v>
      </c>
      <c r="H25" s="51">
        <f>IFERROR(VLOOKUP($D25, V医療従事者等!$A:$J, $H$4, FALSE), 0)</f>
        <v>47240</v>
      </c>
      <c r="I25" s="51">
        <f>IFERROR(VLOOKUP($D25, V医療従事者等!$A:$J, $I$4, FALSE), 0)</f>
        <v>0</v>
      </c>
      <c r="J25" s="52">
        <f>IFERROR(VLOOKUP($D25, V一般接種!$A:$G, J$4, FALSE), 0)</f>
        <v>73701</v>
      </c>
      <c r="K25" s="52">
        <f>IFERROR(VLOOKUP($D25, V一般接種!$A:$G, K$4, FALSE), 0)</f>
        <v>0</v>
      </c>
      <c r="L25" s="52">
        <f>IFERROR(VLOOKUP($D25, V一般接種!$A:$G, L$4, FALSE), 0)</f>
        <v>0</v>
      </c>
      <c r="M25" s="52">
        <f>IFERROR(VLOOKUP($D25, V一般接種!$A:$G, M$4, FALSE), 0)</f>
        <v>0</v>
      </c>
      <c r="N25" s="52">
        <f>IFERROR(VLOOKUP($D25, V職域接種!$C:$G, N$4, FALSE), 0)</f>
        <v>0</v>
      </c>
      <c r="O25" s="52">
        <f>IFERROR(VLOOKUP($D25, V職域接種!$C:$G, O$4, FALSE), 0)</f>
        <v>0</v>
      </c>
    </row>
    <row r="26" spans="1:15" x14ac:dyDescent="0.55000000000000004">
      <c r="A26" s="100">
        <f t="shared" si="0"/>
        <v>44317</v>
      </c>
      <c r="B26" s="53">
        <f t="shared" si="1"/>
        <v>43736</v>
      </c>
      <c r="C26" s="53">
        <f t="shared" si="2"/>
        <v>0</v>
      </c>
      <c r="D26" s="82">
        <v>44317</v>
      </c>
      <c r="E26" s="51" t="str">
        <f>IFERROR(VLOOKUP($D26, V医療従事者等!$A:$J, $E$4, FALSE), TEXT(D26, "aaa"))</f>
        <v>土</v>
      </c>
      <c r="F26" s="51">
        <f>IFERROR(VLOOKUP($D26, V医療従事者等!$A:$J, $F$4, FALSE), 0)</f>
        <v>0</v>
      </c>
      <c r="G26" s="51">
        <f>IFERROR(VLOOKUP($D26, V医療従事者等!$A:$J, $G$4, FALSE), 0)</f>
        <v>0</v>
      </c>
      <c r="H26" s="51">
        <f>IFERROR(VLOOKUP($D26, V医療従事者等!$A:$J, $H$4, FALSE), 0)</f>
        <v>0</v>
      </c>
      <c r="I26" s="51">
        <f>IFERROR(VLOOKUP($D26, V医療従事者等!$A:$J, $I$4, FALSE), 0)</f>
        <v>0</v>
      </c>
      <c r="J26" s="52">
        <f>IFERROR(VLOOKUP($D26, V一般接種!$A:$G, J$4, FALSE), 0)</f>
        <v>43736</v>
      </c>
      <c r="K26" s="52">
        <f>IFERROR(VLOOKUP($D26, V一般接種!$A:$G, K$4, FALSE), 0)</f>
        <v>0</v>
      </c>
      <c r="L26" s="52">
        <f>IFERROR(VLOOKUP($D26, V一般接種!$A:$G, L$4, FALSE), 0)</f>
        <v>0</v>
      </c>
      <c r="M26" s="52">
        <f>IFERROR(VLOOKUP($D26, V一般接種!$A:$G, M$4, FALSE), 0)</f>
        <v>0</v>
      </c>
      <c r="N26" s="52">
        <f>IFERROR(VLOOKUP($D26, V職域接種!$C:$G, N$4, FALSE), 0)</f>
        <v>0</v>
      </c>
      <c r="O26" s="52">
        <f>IFERROR(VLOOKUP($D26, V職域接種!$C:$G, O$4, FALSE), 0)</f>
        <v>0</v>
      </c>
    </row>
    <row r="27" spans="1:15" x14ac:dyDescent="0.55000000000000004">
      <c r="A27" s="100">
        <f t="shared" si="0"/>
        <v>44318</v>
      </c>
      <c r="B27" s="53">
        <f t="shared" si="1"/>
        <v>25193</v>
      </c>
      <c r="C27" s="53">
        <f t="shared" si="2"/>
        <v>0</v>
      </c>
      <c r="D27" s="82">
        <v>44318</v>
      </c>
      <c r="E27" s="51" t="str">
        <f>IFERROR(VLOOKUP($D27, V医療従事者等!$A:$J, $E$4, FALSE), TEXT(D27, "aaa"))</f>
        <v>日</v>
      </c>
      <c r="F27" s="51">
        <f>IFERROR(VLOOKUP($D27, V医療従事者等!$A:$J, $F$4, FALSE), 0)</f>
        <v>0</v>
      </c>
      <c r="G27" s="51">
        <f>IFERROR(VLOOKUP($D27, V医療従事者等!$A:$J, $G$4, FALSE), 0)</f>
        <v>0</v>
      </c>
      <c r="H27" s="51">
        <f>IFERROR(VLOOKUP($D27, V医療従事者等!$A:$J, $H$4, FALSE), 0)</f>
        <v>0</v>
      </c>
      <c r="I27" s="51">
        <f>IFERROR(VLOOKUP($D27, V医療従事者等!$A:$J, $I$4, FALSE), 0)</f>
        <v>0</v>
      </c>
      <c r="J27" s="52">
        <f>IFERROR(VLOOKUP($D27, V一般接種!$A:$G, J$4, FALSE), 0)</f>
        <v>25193</v>
      </c>
      <c r="K27" s="52">
        <f>IFERROR(VLOOKUP($D27, V一般接種!$A:$G, K$4, FALSE), 0)</f>
        <v>0</v>
      </c>
      <c r="L27" s="52">
        <f>IFERROR(VLOOKUP($D27, V一般接種!$A:$G, L$4, FALSE), 0)</f>
        <v>0</v>
      </c>
      <c r="M27" s="52">
        <f>IFERROR(VLOOKUP($D27, V一般接種!$A:$G, M$4, FALSE), 0)</f>
        <v>0</v>
      </c>
      <c r="N27" s="52">
        <f>IFERROR(VLOOKUP($D27, V職域接種!$C:$G, N$4, FALSE), 0)</f>
        <v>0</v>
      </c>
      <c r="O27" s="52">
        <f>IFERROR(VLOOKUP($D27, V職域接種!$C:$G, O$4, FALSE), 0)</f>
        <v>0</v>
      </c>
    </row>
    <row r="28" spans="1:15" x14ac:dyDescent="0.55000000000000004">
      <c r="A28" s="100">
        <f t="shared" si="0"/>
        <v>44319</v>
      </c>
      <c r="B28" s="53">
        <f t="shared" si="1"/>
        <v>7451</v>
      </c>
      <c r="C28" s="53">
        <f t="shared" si="2"/>
        <v>835</v>
      </c>
      <c r="D28" s="82">
        <v>44319</v>
      </c>
      <c r="E28" s="51" t="str">
        <f>IFERROR(VLOOKUP($D28, V医療従事者等!$A:$J, $E$4, FALSE), TEXT(D28, "aaa"))</f>
        <v>月</v>
      </c>
      <c r="F28" s="51">
        <f>IFERROR(VLOOKUP($D28, V医療従事者等!$A:$J, $F$4, FALSE), 0)</f>
        <v>0</v>
      </c>
      <c r="G28" s="51">
        <f>IFERROR(VLOOKUP($D28, V医療従事者等!$A:$J, $G$4, FALSE), 0)</f>
        <v>0</v>
      </c>
      <c r="H28" s="51">
        <f>IFERROR(VLOOKUP($D28, V医療従事者等!$A:$J, $H$4, FALSE), 0)</f>
        <v>0</v>
      </c>
      <c r="I28" s="51">
        <f>IFERROR(VLOOKUP($D28, V医療従事者等!$A:$J, $I$4, FALSE), 0)</f>
        <v>0</v>
      </c>
      <c r="J28" s="52">
        <f>IFERROR(VLOOKUP($D28, V一般接種!$A:$G, J$4, FALSE), 0)</f>
        <v>7451</v>
      </c>
      <c r="K28" s="52">
        <f>IFERROR(VLOOKUP($D28, V一般接種!$A:$G, K$4, FALSE), 0)</f>
        <v>0</v>
      </c>
      <c r="L28" s="52">
        <f>IFERROR(VLOOKUP($D28, V一般接種!$A:$G, L$4, FALSE), 0)</f>
        <v>835</v>
      </c>
      <c r="M28" s="52">
        <f>IFERROR(VLOOKUP($D28, V一般接種!$A:$G, M$4, FALSE), 0)</f>
        <v>0</v>
      </c>
      <c r="N28" s="52">
        <f>IFERROR(VLOOKUP($D28, V職域接種!$C:$G, N$4, FALSE), 0)</f>
        <v>0</v>
      </c>
      <c r="O28" s="52">
        <f>IFERROR(VLOOKUP($D28, V職域接種!$C:$G, O$4, FALSE), 0)</f>
        <v>0</v>
      </c>
    </row>
    <row r="29" spans="1:15" x14ac:dyDescent="0.55000000000000004">
      <c r="A29" s="100">
        <f t="shared" si="0"/>
        <v>44320</v>
      </c>
      <c r="B29" s="53">
        <f t="shared" si="1"/>
        <v>8436</v>
      </c>
      <c r="C29" s="53">
        <f t="shared" si="2"/>
        <v>759</v>
      </c>
      <c r="D29" s="82">
        <v>44320</v>
      </c>
      <c r="E29" s="51" t="str">
        <f>IFERROR(VLOOKUP($D29, V医療従事者等!$A:$J, $E$4, FALSE), TEXT(D29, "aaa"))</f>
        <v>火</v>
      </c>
      <c r="F29" s="51">
        <f>IFERROR(VLOOKUP($D29, V医療従事者等!$A:$J, $F$4, FALSE), 0)</f>
        <v>0</v>
      </c>
      <c r="G29" s="51">
        <f>IFERROR(VLOOKUP($D29, V医療従事者等!$A:$J, $G$4, FALSE), 0)</f>
        <v>0</v>
      </c>
      <c r="H29" s="51">
        <f>IFERROR(VLOOKUP($D29, V医療従事者等!$A:$J, $H$4, FALSE), 0)</f>
        <v>0</v>
      </c>
      <c r="I29" s="51">
        <f>IFERROR(VLOOKUP($D29, V医療従事者等!$A:$J, $I$4, FALSE), 0)</f>
        <v>0</v>
      </c>
      <c r="J29" s="52">
        <f>IFERROR(VLOOKUP($D29, V一般接種!$A:$G, J$4, FALSE), 0)</f>
        <v>8436</v>
      </c>
      <c r="K29" s="52">
        <f>IFERROR(VLOOKUP($D29, V一般接種!$A:$G, K$4, FALSE), 0)</f>
        <v>0</v>
      </c>
      <c r="L29" s="52">
        <f>IFERROR(VLOOKUP($D29, V一般接種!$A:$G, L$4, FALSE), 0)</f>
        <v>759</v>
      </c>
      <c r="M29" s="52">
        <f>IFERROR(VLOOKUP($D29, V一般接種!$A:$G, M$4, FALSE), 0)</f>
        <v>0</v>
      </c>
      <c r="N29" s="52">
        <f>IFERROR(VLOOKUP($D29, V職域接種!$C:$G, N$4, FALSE), 0)</f>
        <v>0</v>
      </c>
      <c r="O29" s="52">
        <f>IFERROR(VLOOKUP($D29, V職域接種!$C:$G, O$4, FALSE), 0)</f>
        <v>0</v>
      </c>
    </row>
    <row r="30" spans="1:15" x14ac:dyDescent="0.55000000000000004">
      <c r="A30" s="100">
        <f t="shared" si="0"/>
        <v>44321</v>
      </c>
      <c r="B30" s="53">
        <f t="shared" si="1"/>
        <v>9757</v>
      </c>
      <c r="C30" s="53">
        <f t="shared" si="2"/>
        <v>931</v>
      </c>
      <c r="D30" s="82">
        <v>44321</v>
      </c>
      <c r="E30" s="51" t="str">
        <f>IFERROR(VLOOKUP($D30, V医療従事者等!$A:$J, $E$4, FALSE), TEXT(D30, "aaa"))</f>
        <v>水</v>
      </c>
      <c r="F30" s="51">
        <f>IFERROR(VLOOKUP($D30, V医療従事者等!$A:$J, $F$4, FALSE), 0)</f>
        <v>0</v>
      </c>
      <c r="G30" s="51">
        <f>IFERROR(VLOOKUP($D30, V医療従事者等!$A:$J, $G$4, FALSE), 0)</f>
        <v>0</v>
      </c>
      <c r="H30" s="51">
        <f>IFERROR(VLOOKUP($D30, V医療従事者等!$A:$J, $H$4, FALSE), 0)</f>
        <v>0</v>
      </c>
      <c r="I30" s="51">
        <f>IFERROR(VLOOKUP($D30, V医療従事者等!$A:$J, $I$4, FALSE), 0)</f>
        <v>0</v>
      </c>
      <c r="J30" s="52">
        <f>IFERROR(VLOOKUP($D30, V一般接種!$A:$G, J$4, FALSE), 0)</f>
        <v>9757</v>
      </c>
      <c r="K30" s="52">
        <f>IFERROR(VLOOKUP($D30, V一般接種!$A:$G, K$4, FALSE), 0)</f>
        <v>0</v>
      </c>
      <c r="L30" s="52">
        <f>IFERROR(VLOOKUP($D30, V一般接種!$A:$G, L$4, FALSE), 0)</f>
        <v>931</v>
      </c>
      <c r="M30" s="52">
        <f>IFERROR(VLOOKUP($D30, V一般接種!$A:$G, M$4, FALSE), 0)</f>
        <v>0</v>
      </c>
      <c r="N30" s="52">
        <f>IFERROR(VLOOKUP($D30, V職域接種!$C:$G, N$4, FALSE), 0)</f>
        <v>0</v>
      </c>
      <c r="O30" s="52">
        <f>IFERROR(VLOOKUP($D30, V職域接種!$C:$G, O$4, FALSE), 0)</f>
        <v>0</v>
      </c>
    </row>
    <row r="31" spans="1:15" x14ac:dyDescent="0.55000000000000004">
      <c r="A31" s="100">
        <f t="shared" si="0"/>
        <v>44322</v>
      </c>
      <c r="B31" s="53">
        <f t="shared" si="1"/>
        <v>315456</v>
      </c>
      <c r="C31" s="53">
        <f t="shared" si="2"/>
        <v>70827</v>
      </c>
      <c r="D31" s="82">
        <v>44322</v>
      </c>
      <c r="E31" s="51" t="str">
        <f>IFERROR(VLOOKUP($D31, V医療従事者等!$A:$J, $E$4, FALSE), TEXT(D31, "aaa"))</f>
        <v>(木)</v>
      </c>
      <c r="F31" s="51">
        <f>IFERROR(VLOOKUP($D31, V医療従事者等!$A:$J, $F$4, FALSE), 0)</f>
        <v>268978</v>
      </c>
      <c r="G31" s="51">
        <f>IFERROR(VLOOKUP($D31, V医療従事者等!$A:$J, $G$4, FALSE), 0)</f>
        <v>0</v>
      </c>
      <c r="H31" s="51">
        <f>IFERROR(VLOOKUP($D31, V医療従事者等!$A:$J, $H$4, FALSE), 0)</f>
        <v>62936</v>
      </c>
      <c r="I31" s="51">
        <f>IFERROR(VLOOKUP($D31, V医療従事者等!$A:$J, $I$4, FALSE), 0)</f>
        <v>0</v>
      </c>
      <c r="J31" s="52">
        <f>IFERROR(VLOOKUP($D31, V一般接種!$A:$G, J$4, FALSE), 0)</f>
        <v>46478</v>
      </c>
      <c r="K31" s="52">
        <f>IFERROR(VLOOKUP($D31, V一般接種!$A:$G, K$4, FALSE), 0)</f>
        <v>0</v>
      </c>
      <c r="L31" s="52">
        <f>IFERROR(VLOOKUP($D31, V一般接種!$A:$G, L$4, FALSE), 0)</f>
        <v>7891</v>
      </c>
      <c r="M31" s="52">
        <f>IFERROR(VLOOKUP($D31, V一般接種!$A:$G, M$4, FALSE), 0)</f>
        <v>0</v>
      </c>
      <c r="N31" s="52">
        <f>IFERROR(VLOOKUP($D31, V職域接種!$C:$G, N$4, FALSE), 0)</f>
        <v>0</v>
      </c>
      <c r="O31" s="52">
        <f>IFERROR(VLOOKUP($D31, V職域接種!$C:$G, O$4, FALSE), 0)</f>
        <v>0</v>
      </c>
    </row>
    <row r="32" spans="1:15" x14ac:dyDescent="0.55000000000000004">
      <c r="A32" s="100">
        <f t="shared" si="0"/>
        <v>44323</v>
      </c>
      <c r="B32" s="53">
        <f t="shared" si="1"/>
        <v>143949</v>
      </c>
      <c r="C32" s="53">
        <f t="shared" si="2"/>
        <v>52621</v>
      </c>
      <c r="D32" s="82">
        <v>44323</v>
      </c>
      <c r="E32" s="51" t="str">
        <f>IFERROR(VLOOKUP($D32, V医療従事者等!$A:$J, $E$4, FALSE), TEXT(D32, "aaa"))</f>
        <v>(金)</v>
      </c>
      <c r="F32" s="51">
        <f>IFERROR(VLOOKUP($D32, V医療従事者等!$A:$J, $F$4, FALSE), 0)</f>
        <v>97165</v>
      </c>
      <c r="G32" s="51">
        <f>IFERROR(VLOOKUP($D32, V医療従事者等!$A:$J, $G$4, FALSE), 0)</f>
        <v>0</v>
      </c>
      <c r="H32" s="51">
        <f>IFERROR(VLOOKUP($D32, V医療従事者等!$A:$J, $H$4, FALSE), 0)</f>
        <v>43179</v>
      </c>
      <c r="I32" s="51">
        <f>IFERROR(VLOOKUP($D32, V医療従事者等!$A:$J, $I$4, FALSE), 0)</f>
        <v>0</v>
      </c>
      <c r="J32" s="52">
        <f>IFERROR(VLOOKUP($D32, V一般接種!$A:$G, J$4, FALSE), 0)</f>
        <v>46784</v>
      </c>
      <c r="K32" s="52">
        <f>IFERROR(VLOOKUP($D32, V一般接種!$A:$G, K$4, FALSE), 0)</f>
        <v>0</v>
      </c>
      <c r="L32" s="52">
        <f>IFERROR(VLOOKUP($D32, V一般接種!$A:$G, L$4, FALSE), 0)</f>
        <v>9442</v>
      </c>
      <c r="M32" s="52">
        <f>IFERROR(VLOOKUP($D32, V一般接種!$A:$G, M$4, FALSE), 0)</f>
        <v>0</v>
      </c>
      <c r="N32" s="52">
        <f>IFERROR(VLOOKUP($D32, V職域接種!$C:$G, N$4, FALSE), 0)</f>
        <v>0</v>
      </c>
      <c r="O32" s="52">
        <f>IFERROR(VLOOKUP($D32, V職域接種!$C:$G, O$4, FALSE), 0)</f>
        <v>0</v>
      </c>
    </row>
    <row r="33" spans="1:15" x14ac:dyDescent="0.55000000000000004">
      <c r="A33" s="100">
        <f t="shared" si="0"/>
        <v>44324</v>
      </c>
      <c r="B33" s="53">
        <f t="shared" si="1"/>
        <v>61669</v>
      </c>
      <c r="C33" s="53">
        <f t="shared" si="2"/>
        <v>7159</v>
      </c>
      <c r="D33" s="82">
        <v>44324</v>
      </c>
      <c r="E33" s="51" t="str">
        <f>IFERROR(VLOOKUP($D33, V医療従事者等!$A:$J, $E$4, FALSE), TEXT(D33, "aaa"))</f>
        <v>土</v>
      </c>
      <c r="F33" s="51">
        <f>IFERROR(VLOOKUP($D33, V医療従事者等!$A:$J, $F$4, FALSE), 0)</f>
        <v>0</v>
      </c>
      <c r="G33" s="51">
        <f>IFERROR(VLOOKUP($D33, V医療従事者等!$A:$J, $G$4, FALSE), 0)</f>
        <v>0</v>
      </c>
      <c r="H33" s="51">
        <f>IFERROR(VLOOKUP($D33, V医療従事者等!$A:$J, $H$4, FALSE), 0)</f>
        <v>0</v>
      </c>
      <c r="I33" s="51">
        <f>IFERROR(VLOOKUP($D33, V医療従事者等!$A:$J, $I$4, FALSE), 0)</f>
        <v>0</v>
      </c>
      <c r="J33" s="52">
        <f>IFERROR(VLOOKUP($D33, V一般接種!$A:$G, J$4, FALSE), 0)</f>
        <v>61669</v>
      </c>
      <c r="K33" s="52">
        <f>IFERROR(VLOOKUP($D33, V一般接種!$A:$G, K$4, FALSE), 0)</f>
        <v>0</v>
      </c>
      <c r="L33" s="52">
        <f>IFERROR(VLOOKUP($D33, V一般接種!$A:$G, L$4, FALSE), 0)</f>
        <v>7159</v>
      </c>
      <c r="M33" s="52">
        <f>IFERROR(VLOOKUP($D33, V一般接種!$A:$G, M$4, FALSE), 0)</f>
        <v>0</v>
      </c>
      <c r="N33" s="52">
        <f>IFERROR(VLOOKUP($D33, V職域接種!$C:$G, N$4, FALSE), 0)</f>
        <v>0</v>
      </c>
      <c r="O33" s="52">
        <f>IFERROR(VLOOKUP($D33, V職域接種!$C:$G, O$4, FALSE), 0)</f>
        <v>0</v>
      </c>
    </row>
    <row r="34" spans="1:15" x14ac:dyDescent="0.55000000000000004">
      <c r="A34" s="100">
        <f t="shared" si="0"/>
        <v>44325</v>
      </c>
      <c r="B34" s="53">
        <f t="shared" si="1"/>
        <v>74062</v>
      </c>
      <c r="C34" s="53">
        <f t="shared" si="2"/>
        <v>7940</v>
      </c>
      <c r="D34" s="82">
        <v>44325</v>
      </c>
      <c r="E34" s="51" t="str">
        <f>IFERROR(VLOOKUP($D34, V医療従事者等!$A:$J, $E$4, FALSE), TEXT(D34, "aaa"))</f>
        <v>日</v>
      </c>
      <c r="F34" s="51">
        <f>IFERROR(VLOOKUP($D34, V医療従事者等!$A:$J, $F$4, FALSE), 0)</f>
        <v>0</v>
      </c>
      <c r="G34" s="51">
        <f>IFERROR(VLOOKUP($D34, V医療従事者等!$A:$J, $G$4, FALSE), 0)</f>
        <v>0</v>
      </c>
      <c r="H34" s="51">
        <f>IFERROR(VLOOKUP($D34, V医療従事者等!$A:$J, $H$4, FALSE), 0)</f>
        <v>0</v>
      </c>
      <c r="I34" s="51">
        <f>IFERROR(VLOOKUP($D34, V医療従事者等!$A:$J, $I$4, FALSE), 0)</f>
        <v>0</v>
      </c>
      <c r="J34" s="52">
        <f>IFERROR(VLOOKUP($D34, V一般接種!$A:$G, J$4, FALSE), 0)</f>
        <v>74062</v>
      </c>
      <c r="K34" s="52">
        <f>IFERROR(VLOOKUP($D34, V一般接種!$A:$G, K$4, FALSE), 0)</f>
        <v>0</v>
      </c>
      <c r="L34" s="52">
        <f>IFERROR(VLOOKUP($D34, V一般接種!$A:$G, L$4, FALSE), 0)</f>
        <v>7940</v>
      </c>
      <c r="M34" s="52">
        <f>IFERROR(VLOOKUP($D34, V一般接種!$A:$G, M$4, FALSE), 0)</f>
        <v>0</v>
      </c>
      <c r="N34" s="52">
        <f>IFERROR(VLOOKUP($D34, V職域接種!$C:$G, N$4, FALSE), 0)</f>
        <v>0</v>
      </c>
      <c r="O34" s="52">
        <f>IFERROR(VLOOKUP($D34, V職域接種!$C:$G, O$4, FALSE), 0)</f>
        <v>0</v>
      </c>
    </row>
    <row r="35" spans="1:15" x14ac:dyDescent="0.55000000000000004">
      <c r="A35" s="100">
        <f t="shared" si="0"/>
        <v>44326</v>
      </c>
      <c r="B35" s="53">
        <f t="shared" si="1"/>
        <v>258718</v>
      </c>
      <c r="C35" s="53">
        <f t="shared" si="2"/>
        <v>95010</v>
      </c>
      <c r="D35" s="82">
        <v>44326</v>
      </c>
      <c r="E35" s="51" t="str">
        <f>IFERROR(VLOOKUP($D35, V医療従事者等!$A:$J, $E$4, FALSE), TEXT(D35, "aaa"))</f>
        <v>(月)</v>
      </c>
      <c r="F35" s="51">
        <f>IFERROR(VLOOKUP($D35, V医療従事者等!$A:$J, $F$4, FALSE), 0)</f>
        <v>155255</v>
      </c>
      <c r="G35" s="51">
        <f>IFERROR(VLOOKUP($D35, V医療従事者等!$A:$J, $G$4, FALSE), 0)</f>
        <v>0</v>
      </c>
      <c r="H35" s="51">
        <f>IFERROR(VLOOKUP($D35, V医療従事者等!$A:$J, $H$4, FALSE), 0)</f>
        <v>68249</v>
      </c>
      <c r="I35" s="51">
        <f>IFERROR(VLOOKUP($D35, V医療従事者等!$A:$J, $I$4, FALSE), 0)</f>
        <v>0</v>
      </c>
      <c r="J35" s="52">
        <f>IFERROR(VLOOKUP($D35, V一般接種!$A:$G, J$4, FALSE), 0)</f>
        <v>103463</v>
      </c>
      <c r="K35" s="52">
        <f>IFERROR(VLOOKUP($D35, V一般接種!$A:$G, K$4, FALSE), 0)</f>
        <v>0</v>
      </c>
      <c r="L35" s="52">
        <f>IFERROR(VLOOKUP($D35, V一般接種!$A:$G, L$4, FALSE), 0)</f>
        <v>26761</v>
      </c>
      <c r="M35" s="52">
        <f>IFERROR(VLOOKUP($D35, V一般接種!$A:$G, M$4, FALSE), 0)</f>
        <v>0</v>
      </c>
      <c r="N35" s="52">
        <f>IFERROR(VLOOKUP($D35, V職域接種!$C:$G, N$4, FALSE), 0)</f>
        <v>0</v>
      </c>
      <c r="O35" s="52">
        <f>IFERROR(VLOOKUP($D35, V職域接種!$C:$G, O$4, FALSE), 0)</f>
        <v>0</v>
      </c>
    </row>
    <row r="36" spans="1:15" x14ac:dyDescent="0.55000000000000004">
      <c r="A36" s="100">
        <f t="shared" si="0"/>
        <v>44327</v>
      </c>
      <c r="B36" s="53">
        <f t="shared" si="1"/>
        <v>217942</v>
      </c>
      <c r="C36" s="53">
        <f t="shared" si="2"/>
        <v>119825</v>
      </c>
      <c r="D36" s="82">
        <v>44327</v>
      </c>
      <c r="E36" s="51" t="str">
        <f>IFERROR(VLOOKUP($D36, V医療従事者等!$A:$J, $E$4, FALSE), TEXT(D36, "aaa"))</f>
        <v>(火)</v>
      </c>
      <c r="F36" s="51">
        <f>IFERROR(VLOOKUP($D36, V医療従事者等!$A:$J, $F$4, FALSE), 0)</f>
        <v>90287</v>
      </c>
      <c r="G36" s="51">
        <f>IFERROR(VLOOKUP($D36, V医療従事者等!$A:$J, $G$4, FALSE), 0)</f>
        <v>0</v>
      </c>
      <c r="H36" s="51">
        <f>IFERROR(VLOOKUP($D36, V医療従事者等!$A:$J, $H$4, FALSE), 0)</f>
        <v>78451</v>
      </c>
      <c r="I36" s="51">
        <f>IFERROR(VLOOKUP($D36, V医療従事者等!$A:$J, $I$4, FALSE), 0)</f>
        <v>0</v>
      </c>
      <c r="J36" s="52">
        <f>IFERROR(VLOOKUP($D36, V一般接種!$A:$G, J$4, FALSE), 0)</f>
        <v>127655</v>
      </c>
      <c r="K36" s="52">
        <f>IFERROR(VLOOKUP($D36, V一般接種!$A:$G, K$4, FALSE), 0)</f>
        <v>0</v>
      </c>
      <c r="L36" s="52">
        <f>IFERROR(VLOOKUP($D36, V一般接種!$A:$G, L$4, FALSE), 0)</f>
        <v>41374</v>
      </c>
      <c r="M36" s="52">
        <f>IFERROR(VLOOKUP($D36, V一般接種!$A:$G, M$4, FALSE), 0)</f>
        <v>0</v>
      </c>
      <c r="N36" s="52">
        <f>IFERROR(VLOOKUP($D36, V職域接種!$C:$G, N$4, FALSE), 0)</f>
        <v>0</v>
      </c>
      <c r="O36" s="52">
        <f>IFERROR(VLOOKUP($D36, V職域接種!$C:$G, O$4, FALSE), 0)</f>
        <v>0</v>
      </c>
    </row>
    <row r="37" spans="1:15" x14ac:dyDescent="0.55000000000000004">
      <c r="A37" s="100">
        <f t="shared" si="0"/>
        <v>44328</v>
      </c>
      <c r="B37" s="53">
        <f t="shared" si="1"/>
        <v>241146</v>
      </c>
      <c r="C37" s="53">
        <f t="shared" si="2"/>
        <v>148040</v>
      </c>
      <c r="D37" s="82">
        <v>44328</v>
      </c>
      <c r="E37" s="51" t="str">
        <f>IFERROR(VLOOKUP($D37, V医療従事者等!$A:$J, $E$4, FALSE), TEXT(D37, "aaa"))</f>
        <v>(水)</v>
      </c>
      <c r="F37" s="51">
        <f>IFERROR(VLOOKUP($D37, V医療従事者等!$A:$J, $F$4, FALSE), 0)</f>
        <v>82959</v>
      </c>
      <c r="G37" s="51">
        <f>IFERROR(VLOOKUP($D37, V医療従事者等!$A:$J, $G$4, FALSE), 0)</f>
        <v>0</v>
      </c>
      <c r="H37" s="51">
        <f>IFERROR(VLOOKUP($D37, V医療従事者等!$A:$J, $H$4, FALSE), 0)</f>
        <v>98761</v>
      </c>
      <c r="I37" s="51">
        <f>IFERROR(VLOOKUP($D37, V医療従事者等!$A:$J, $I$4, FALSE), 0)</f>
        <v>0</v>
      </c>
      <c r="J37" s="52">
        <f>IFERROR(VLOOKUP($D37, V一般接種!$A:$G, J$4, FALSE), 0)</f>
        <v>158187</v>
      </c>
      <c r="K37" s="52">
        <f>IFERROR(VLOOKUP($D37, V一般接種!$A:$G, K$4, FALSE), 0)</f>
        <v>0</v>
      </c>
      <c r="L37" s="52">
        <f>IFERROR(VLOOKUP($D37, V一般接種!$A:$G, L$4, FALSE), 0)</f>
        <v>49279</v>
      </c>
      <c r="M37" s="52">
        <f>IFERROR(VLOOKUP($D37, V一般接種!$A:$G, M$4, FALSE), 0)</f>
        <v>0</v>
      </c>
      <c r="N37" s="52">
        <f>IFERROR(VLOOKUP($D37, V職域接種!$C:$G, N$4, FALSE), 0)</f>
        <v>0</v>
      </c>
      <c r="O37" s="52">
        <f>IFERROR(VLOOKUP($D37, V職域接種!$C:$G, O$4, FALSE), 0)</f>
        <v>0</v>
      </c>
    </row>
    <row r="38" spans="1:15" x14ac:dyDescent="0.55000000000000004">
      <c r="A38" s="100">
        <f t="shared" si="0"/>
        <v>44329</v>
      </c>
      <c r="B38" s="53">
        <f t="shared" si="1"/>
        <v>248363</v>
      </c>
      <c r="C38" s="53">
        <f t="shared" si="2"/>
        <v>174803</v>
      </c>
      <c r="D38" s="82">
        <v>44329</v>
      </c>
      <c r="E38" s="51" t="str">
        <f>IFERROR(VLOOKUP($D38, V医療従事者等!$A:$J, $E$4, FALSE), TEXT(D38, "aaa"))</f>
        <v>(木)</v>
      </c>
      <c r="F38" s="51">
        <f>IFERROR(VLOOKUP($D38, V医療従事者等!$A:$J, $F$4, FALSE), 0)</f>
        <v>93429</v>
      </c>
      <c r="G38" s="51">
        <f>IFERROR(VLOOKUP($D38, V医療従事者等!$A:$J, $G$4, FALSE), 0)</f>
        <v>0</v>
      </c>
      <c r="H38" s="51">
        <f>IFERROR(VLOOKUP($D38, V医療従事者等!$A:$J, $H$4, FALSE), 0)</f>
        <v>125710</v>
      </c>
      <c r="I38" s="51">
        <f>IFERROR(VLOOKUP($D38, V医療従事者等!$A:$J, $I$4, FALSE), 0)</f>
        <v>0</v>
      </c>
      <c r="J38" s="52">
        <f>IFERROR(VLOOKUP($D38, V一般接種!$A:$G, J$4, FALSE), 0)</f>
        <v>154934</v>
      </c>
      <c r="K38" s="52">
        <f>IFERROR(VLOOKUP($D38, V一般接種!$A:$G, K$4, FALSE), 0)</f>
        <v>0</v>
      </c>
      <c r="L38" s="52">
        <f>IFERROR(VLOOKUP($D38, V一般接種!$A:$G, L$4, FALSE), 0)</f>
        <v>49093</v>
      </c>
      <c r="M38" s="52">
        <f>IFERROR(VLOOKUP($D38, V一般接種!$A:$G, M$4, FALSE), 0)</f>
        <v>0</v>
      </c>
      <c r="N38" s="52">
        <f>IFERROR(VLOOKUP($D38, V職域接種!$C:$G, N$4, FALSE), 0)</f>
        <v>0</v>
      </c>
      <c r="O38" s="52">
        <f>IFERROR(VLOOKUP($D38, V職域接種!$C:$G, O$4, FALSE), 0)</f>
        <v>0</v>
      </c>
    </row>
    <row r="39" spans="1:15" x14ac:dyDescent="0.55000000000000004">
      <c r="A39" s="100">
        <f t="shared" si="0"/>
        <v>44330</v>
      </c>
      <c r="B39" s="53">
        <f t="shared" si="1"/>
        <v>233421</v>
      </c>
      <c r="C39" s="53">
        <f t="shared" si="2"/>
        <v>188354</v>
      </c>
      <c r="D39" s="82">
        <v>44330</v>
      </c>
      <c r="E39" s="51" t="str">
        <f>IFERROR(VLOOKUP($D39, V医療従事者等!$A:$J, $E$4, FALSE), TEXT(D39, "aaa"))</f>
        <v>(金)</v>
      </c>
      <c r="F39" s="51">
        <f>IFERROR(VLOOKUP($D39, V医療従事者等!$A:$J, $F$4, FALSE), 0)</f>
        <v>99493</v>
      </c>
      <c r="G39" s="51">
        <f>IFERROR(VLOOKUP($D39, V医療従事者等!$A:$J, $G$4, FALSE), 0)</f>
        <v>0</v>
      </c>
      <c r="H39" s="51">
        <f>IFERROR(VLOOKUP($D39, V医療従事者等!$A:$J, $H$4, FALSE), 0)</f>
        <v>143385</v>
      </c>
      <c r="I39" s="51">
        <f>IFERROR(VLOOKUP($D39, V医療従事者等!$A:$J, $I$4, FALSE), 0)</f>
        <v>0</v>
      </c>
      <c r="J39" s="52">
        <f>IFERROR(VLOOKUP($D39, V一般接種!$A:$G, J$4, FALSE), 0)</f>
        <v>133928</v>
      </c>
      <c r="K39" s="52">
        <f>IFERROR(VLOOKUP($D39, V一般接種!$A:$G, K$4, FALSE), 0)</f>
        <v>0</v>
      </c>
      <c r="L39" s="52">
        <f>IFERROR(VLOOKUP($D39, V一般接種!$A:$G, L$4, FALSE), 0)</f>
        <v>44969</v>
      </c>
      <c r="M39" s="52">
        <f>IFERROR(VLOOKUP($D39, V一般接種!$A:$G, M$4, FALSE), 0)</f>
        <v>0</v>
      </c>
      <c r="N39" s="52">
        <f>IFERROR(VLOOKUP($D39, V職域接種!$C:$G, N$4, FALSE), 0)</f>
        <v>0</v>
      </c>
      <c r="O39" s="52">
        <f>IFERROR(VLOOKUP($D39, V職域接種!$C:$G, O$4, FALSE), 0)</f>
        <v>0</v>
      </c>
    </row>
    <row r="40" spans="1:15" x14ac:dyDescent="0.55000000000000004">
      <c r="A40" s="100">
        <f t="shared" si="0"/>
        <v>44331</v>
      </c>
      <c r="B40" s="53">
        <f t="shared" si="1"/>
        <v>137036</v>
      </c>
      <c r="C40" s="53">
        <f t="shared" si="2"/>
        <v>34061</v>
      </c>
      <c r="D40" s="82">
        <v>44331</v>
      </c>
      <c r="E40" s="51" t="str">
        <f>IFERROR(VLOOKUP($D40, V医療従事者等!$A:$J, $E$4, FALSE), TEXT(D40, "aaa"))</f>
        <v>土</v>
      </c>
      <c r="F40" s="51">
        <f>IFERROR(VLOOKUP($D40, V医療従事者等!$A:$J, $F$4, FALSE), 0)</f>
        <v>0</v>
      </c>
      <c r="G40" s="51">
        <f>IFERROR(VLOOKUP($D40, V医療従事者等!$A:$J, $G$4, FALSE), 0)</f>
        <v>0</v>
      </c>
      <c r="H40" s="51">
        <f>IFERROR(VLOOKUP($D40, V医療従事者等!$A:$J, $H$4, FALSE), 0)</f>
        <v>0</v>
      </c>
      <c r="I40" s="51">
        <f>IFERROR(VLOOKUP($D40, V医療従事者等!$A:$J, $I$4, FALSE), 0)</f>
        <v>0</v>
      </c>
      <c r="J40" s="52">
        <f>IFERROR(VLOOKUP($D40, V一般接種!$A:$G, J$4, FALSE), 0)</f>
        <v>137036</v>
      </c>
      <c r="K40" s="52">
        <f>IFERROR(VLOOKUP($D40, V一般接種!$A:$G, K$4, FALSE), 0)</f>
        <v>0</v>
      </c>
      <c r="L40" s="52">
        <f>IFERROR(VLOOKUP($D40, V一般接種!$A:$G, L$4, FALSE), 0)</f>
        <v>34061</v>
      </c>
      <c r="M40" s="52">
        <f>IFERROR(VLOOKUP($D40, V一般接種!$A:$G, M$4, FALSE), 0)</f>
        <v>0</v>
      </c>
      <c r="N40" s="52">
        <f>IFERROR(VLOOKUP($D40, V職域接種!$C:$G, N$4, FALSE), 0)</f>
        <v>0</v>
      </c>
      <c r="O40" s="52">
        <f>IFERROR(VLOOKUP($D40, V職域接種!$C:$G, O$4, FALSE), 0)</f>
        <v>0</v>
      </c>
    </row>
    <row r="41" spans="1:15" x14ac:dyDescent="0.55000000000000004">
      <c r="A41" s="100">
        <f t="shared" si="0"/>
        <v>44332</v>
      </c>
      <c r="B41" s="53">
        <f t="shared" si="1"/>
        <v>186272</v>
      </c>
      <c r="C41" s="53">
        <f t="shared" si="2"/>
        <v>21712</v>
      </c>
      <c r="D41" s="82">
        <v>44332</v>
      </c>
      <c r="E41" s="51" t="str">
        <f>IFERROR(VLOOKUP($D41, V医療従事者等!$A:$J, $E$4, FALSE), TEXT(D41, "aaa"))</f>
        <v>日</v>
      </c>
      <c r="F41" s="51">
        <f>IFERROR(VLOOKUP($D41, V医療従事者等!$A:$J, $F$4, FALSE), 0)</f>
        <v>0</v>
      </c>
      <c r="G41" s="51">
        <f>IFERROR(VLOOKUP($D41, V医療従事者等!$A:$J, $G$4, FALSE), 0)</f>
        <v>0</v>
      </c>
      <c r="H41" s="51">
        <f>IFERROR(VLOOKUP($D41, V医療従事者等!$A:$J, $H$4, FALSE), 0)</f>
        <v>0</v>
      </c>
      <c r="I41" s="51">
        <f>IFERROR(VLOOKUP($D41, V医療従事者等!$A:$J, $I$4, FALSE), 0)</f>
        <v>0</v>
      </c>
      <c r="J41" s="52">
        <f>IFERROR(VLOOKUP($D41, V一般接種!$A:$G, J$4, FALSE), 0)</f>
        <v>186272</v>
      </c>
      <c r="K41" s="52">
        <f>IFERROR(VLOOKUP($D41, V一般接種!$A:$G, K$4, FALSE), 0)</f>
        <v>0</v>
      </c>
      <c r="L41" s="52">
        <f>IFERROR(VLOOKUP($D41, V一般接種!$A:$G, L$4, FALSE), 0)</f>
        <v>21712</v>
      </c>
      <c r="M41" s="52">
        <f>IFERROR(VLOOKUP($D41, V一般接種!$A:$G, M$4, FALSE), 0)</f>
        <v>0</v>
      </c>
      <c r="N41" s="52">
        <f>IFERROR(VLOOKUP($D41, V職域接種!$C:$G, N$4, FALSE), 0)</f>
        <v>0</v>
      </c>
      <c r="O41" s="52">
        <f>IFERROR(VLOOKUP($D41, V職域接種!$C:$G, O$4, FALSE), 0)</f>
        <v>0</v>
      </c>
    </row>
    <row r="42" spans="1:15" x14ac:dyDescent="0.55000000000000004">
      <c r="A42" s="100">
        <f t="shared" si="0"/>
        <v>44333</v>
      </c>
      <c r="B42" s="53">
        <f t="shared" si="1"/>
        <v>341414</v>
      </c>
      <c r="C42" s="53">
        <f t="shared" si="2"/>
        <v>266111</v>
      </c>
      <c r="D42" s="82">
        <v>44333</v>
      </c>
      <c r="E42" s="51" t="str">
        <f>IFERROR(VLOOKUP($D42, V医療従事者等!$A:$J, $E$4, FALSE), TEXT(D42, "aaa"))</f>
        <v>(月)</v>
      </c>
      <c r="F42" s="51">
        <f>IFERROR(VLOOKUP($D42, V医療従事者等!$A:$J, $F$4, FALSE), 0)</f>
        <v>133843</v>
      </c>
      <c r="G42" s="51">
        <f>IFERROR(VLOOKUP($D42, V医療従事者等!$A:$J, $G$4, FALSE), 0)</f>
        <v>0</v>
      </c>
      <c r="H42" s="51">
        <f>IFERROR(VLOOKUP($D42, V医療従事者等!$A:$J, $H$4, FALSE), 0)</f>
        <v>215723</v>
      </c>
      <c r="I42" s="51">
        <f>IFERROR(VLOOKUP($D42, V医療従事者等!$A:$J, $I$4, FALSE), 0)</f>
        <v>0</v>
      </c>
      <c r="J42" s="52">
        <f>IFERROR(VLOOKUP($D42, V一般接種!$A:$G, J$4, FALSE), 0)</f>
        <v>207571</v>
      </c>
      <c r="K42" s="52">
        <f>IFERROR(VLOOKUP($D42, V一般接種!$A:$G, K$4, FALSE), 0)</f>
        <v>0</v>
      </c>
      <c r="L42" s="52">
        <f>IFERROR(VLOOKUP($D42, V一般接種!$A:$G, L$4, FALSE), 0)</f>
        <v>50388</v>
      </c>
      <c r="M42" s="52">
        <f>IFERROR(VLOOKUP($D42, V一般接種!$A:$G, M$4, FALSE), 0)</f>
        <v>0</v>
      </c>
      <c r="N42" s="52">
        <f>IFERROR(VLOOKUP($D42, V職域接種!$C:$G, N$4, FALSE), 0)</f>
        <v>0</v>
      </c>
      <c r="O42" s="52">
        <f>IFERROR(VLOOKUP($D42, V職域接種!$C:$G, O$4, FALSE), 0)</f>
        <v>0</v>
      </c>
    </row>
    <row r="43" spans="1:15" x14ac:dyDescent="0.55000000000000004">
      <c r="A43" s="100">
        <f t="shared" si="0"/>
        <v>44334</v>
      </c>
      <c r="B43" s="53">
        <f t="shared" si="1"/>
        <v>342961</v>
      </c>
      <c r="C43" s="53">
        <f t="shared" si="2"/>
        <v>220868</v>
      </c>
      <c r="D43" s="82">
        <v>44334</v>
      </c>
      <c r="E43" s="51" t="str">
        <f>IFERROR(VLOOKUP($D43, V医療従事者等!$A:$J, $E$4, FALSE), TEXT(D43, "aaa"))</f>
        <v>(火)</v>
      </c>
      <c r="F43" s="51">
        <f>IFERROR(VLOOKUP($D43, V医療従事者等!$A:$J, $F$4, FALSE), 0)</f>
        <v>94577</v>
      </c>
      <c r="G43" s="51">
        <f>IFERROR(VLOOKUP($D43, V医療従事者等!$A:$J, $G$4, FALSE), 0)</f>
        <v>0</v>
      </c>
      <c r="H43" s="51">
        <f>IFERROR(VLOOKUP($D43, V医療従事者等!$A:$J, $H$4, FALSE), 0)</f>
        <v>155667</v>
      </c>
      <c r="I43" s="51">
        <f>IFERROR(VLOOKUP($D43, V医療従事者等!$A:$J, $I$4, FALSE), 0)</f>
        <v>0</v>
      </c>
      <c r="J43" s="52">
        <f>IFERROR(VLOOKUP($D43, V一般接種!$A:$G, J$4, FALSE), 0)</f>
        <v>248384</v>
      </c>
      <c r="K43" s="52">
        <f>IFERROR(VLOOKUP($D43, V一般接種!$A:$G, K$4, FALSE), 0)</f>
        <v>0</v>
      </c>
      <c r="L43" s="52">
        <f>IFERROR(VLOOKUP($D43, V一般接種!$A:$G, L$4, FALSE), 0)</f>
        <v>65201</v>
      </c>
      <c r="M43" s="52">
        <f>IFERROR(VLOOKUP($D43, V一般接種!$A:$G, M$4, FALSE), 0)</f>
        <v>0</v>
      </c>
      <c r="N43" s="52">
        <f>IFERROR(VLOOKUP($D43, V職域接種!$C:$G, N$4, FALSE), 0)</f>
        <v>0</v>
      </c>
      <c r="O43" s="52">
        <f>IFERROR(VLOOKUP($D43, V職域接種!$C:$G, O$4, FALSE), 0)</f>
        <v>0</v>
      </c>
    </row>
    <row r="44" spans="1:15" x14ac:dyDescent="0.55000000000000004">
      <c r="A44" s="100">
        <f t="shared" si="0"/>
        <v>44335</v>
      </c>
      <c r="B44" s="53">
        <f t="shared" si="1"/>
        <v>391087</v>
      </c>
      <c r="C44" s="53">
        <f t="shared" si="2"/>
        <v>248295</v>
      </c>
      <c r="D44" s="82">
        <v>44335</v>
      </c>
      <c r="E44" s="51" t="str">
        <f>IFERROR(VLOOKUP($D44, V医療従事者等!$A:$J, $E$4, FALSE), TEXT(D44, "aaa"))</f>
        <v>(水)</v>
      </c>
      <c r="F44" s="51">
        <f>IFERROR(VLOOKUP($D44, V医療従事者等!$A:$J, $F$4, FALSE), 0)</f>
        <v>88163</v>
      </c>
      <c r="G44" s="51">
        <f>IFERROR(VLOOKUP($D44, V医療従事者等!$A:$J, $G$4, FALSE), 0)</f>
        <v>0</v>
      </c>
      <c r="H44" s="51">
        <f>IFERROR(VLOOKUP($D44, V医療従事者等!$A:$J, $H$4, FALSE), 0)</f>
        <v>179703</v>
      </c>
      <c r="I44" s="51">
        <f>IFERROR(VLOOKUP($D44, V医療従事者等!$A:$J, $I$4, FALSE), 0)</f>
        <v>0</v>
      </c>
      <c r="J44" s="52">
        <f>IFERROR(VLOOKUP($D44, V一般接種!$A:$G, J$4, FALSE), 0)</f>
        <v>302924</v>
      </c>
      <c r="K44" s="52">
        <f>IFERROR(VLOOKUP($D44, V一般接種!$A:$G, K$4, FALSE), 0)</f>
        <v>0</v>
      </c>
      <c r="L44" s="52">
        <f>IFERROR(VLOOKUP($D44, V一般接種!$A:$G, L$4, FALSE), 0)</f>
        <v>68592</v>
      </c>
      <c r="M44" s="52">
        <f>IFERROR(VLOOKUP($D44, V一般接種!$A:$G, M$4, FALSE), 0)</f>
        <v>0</v>
      </c>
      <c r="N44" s="52">
        <f>IFERROR(VLOOKUP($D44, V職域接種!$C:$G, N$4, FALSE), 0)</f>
        <v>0</v>
      </c>
      <c r="O44" s="52">
        <f>IFERROR(VLOOKUP($D44, V職域接種!$C:$G, O$4, FALSE), 0)</f>
        <v>0</v>
      </c>
    </row>
    <row r="45" spans="1:15" x14ac:dyDescent="0.55000000000000004">
      <c r="A45" s="100">
        <f t="shared" si="0"/>
        <v>44336</v>
      </c>
      <c r="B45" s="53">
        <f t="shared" si="1"/>
        <v>397981</v>
      </c>
      <c r="C45" s="53">
        <f t="shared" si="2"/>
        <v>135194</v>
      </c>
      <c r="D45" s="82">
        <v>44336</v>
      </c>
      <c r="E45" s="51" t="str">
        <f>IFERROR(VLOOKUP($D45, V医療従事者等!$A:$J, $E$4, FALSE), TEXT(D45, "aaa"))</f>
        <v>(木)</v>
      </c>
      <c r="F45" s="51">
        <f>IFERROR(VLOOKUP($D45, V医療従事者等!$A:$J, $F$4, FALSE), 0)</f>
        <v>81422</v>
      </c>
      <c r="G45" s="51">
        <f>IFERROR(VLOOKUP($D45, V医療従事者等!$A:$J, $G$4, FALSE), 0)</f>
        <v>0</v>
      </c>
      <c r="H45" s="51">
        <f>IFERROR(VLOOKUP($D45, V医療従事者等!$A:$J, $H$4, FALSE), 0)</f>
        <v>109111</v>
      </c>
      <c r="I45" s="51">
        <f>IFERROR(VLOOKUP($D45, V医療従事者等!$A:$J, $I$4, FALSE), 0)</f>
        <v>0</v>
      </c>
      <c r="J45" s="52">
        <f>IFERROR(VLOOKUP($D45, V一般接種!$A:$G, J$4, FALSE), 0)</f>
        <v>316559</v>
      </c>
      <c r="K45" s="52">
        <f>IFERROR(VLOOKUP($D45, V一般接種!$A:$G, K$4, FALSE), 0)</f>
        <v>0</v>
      </c>
      <c r="L45" s="52">
        <f>IFERROR(VLOOKUP($D45, V一般接種!$A:$G, L$4, FALSE), 0)</f>
        <v>26083</v>
      </c>
      <c r="M45" s="52">
        <f>IFERROR(VLOOKUP($D45, V一般接種!$A:$G, M$4, FALSE), 0)</f>
        <v>0</v>
      </c>
      <c r="N45" s="52">
        <f>IFERROR(VLOOKUP($D45, V職域接種!$C:$G, N$4, FALSE), 0)</f>
        <v>0</v>
      </c>
      <c r="O45" s="52">
        <f>IFERROR(VLOOKUP($D45, V職域接種!$C:$G, O$4, FALSE), 0)</f>
        <v>0</v>
      </c>
    </row>
    <row r="46" spans="1:15" x14ac:dyDescent="0.55000000000000004">
      <c r="A46" s="100">
        <f t="shared" si="0"/>
        <v>44337</v>
      </c>
      <c r="B46" s="53">
        <f t="shared" si="1"/>
        <v>374741</v>
      </c>
      <c r="C46" s="53">
        <f t="shared" si="2"/>
        <v>206076</v>
      </c>
      <c r="D46" s="82">
        <v>44337</v>
      </c>
      <c r="E46" s="51" t="str">
        <f>IFERROR(VLOOKUP($D46, V医療従事者等!$A:$J, $E$4, FALSE), TEXT(D46, "aaa"))</f>
        <v>(金)</v>
      </c>
      <c r="F46" s="51">
        <f>IFERROR(VLOOKUP($D46, V医療従事者等!$A:$J, $F$4, FALSE), 0)</f>
        <v>99918</v>
      </c>
      <c r="G46" s="51">
        <f>IFERROR(VLOOKUP($D46, V医療従事者等!$A:$J, $G$4, FALSE), 0)</f>
        <v>0</v>
      </c>
      <c r="H46" s="51">
        <f>IFERROR(VLOOKUP($D46, V医療従事者等!$A:$J, $H$4, FALSE), 0)</f>
        <v>149103</v>
      </c>
      <c r="I46" s="51">
        <f>IFERROR(VLOOKUP($D46, V医療従事者等!$A:$J, $I$4, FALSE), 0)</f>
        <v>0</v>
      </c>
      <c r="J46" s="52">
        <f>IFERROR(VLOOKUP($D46, V一般接種!$A:$G, J$4, FALSE), 0)</f>
        <v>274823</v>
      </c>
      <c r="K46" s="52">
        <f>IFERROR(VLOOKUP($D46, V一般接種!$A:$G, K$4, FALSE), 0)</f>
        <v>0</v>
      </c>
      <c r="L46" s="52">
        <f>IFERROR(VLOOKUP($D46, V一般接種!$A:$G, L$4, FALSE), 0)</f>
        <v>56973</v>
      </c>
      <c r="M46" s="52">
        <f>IFERROR(VLOOKUP($D46, V一般接種!$A:$G, M$4, FALSE), 0)</f>
        <v>0</v>
      </c>
      <c r="N46" s="52">
        <f>IFERROR(VLOOKUP($D46, V職域接種!$C:$G, N$4, FALSE), 0)</f>
        <v>0</v>
      </c>
      <c r="O46" s="52">
        <f>IFERROR(VLOOKUP($D46, V職域接種!$C:$G, O$4, FALSE), 0)</f>
        <v>0</v>
      </c>
    </row>
    <row r="47" spans="1:15" x14ac:dyDescent="0.55000000000000004">
      <c r="A47" s="100">
        <f t="shared" si="0"/>
        <v>44338</v>
      </c>
      <c r="B47" s="53">
        <f t="shared" si="1"/>
        <v>282190</v>
      </c>
      <c r="C47" s="53">
        <f t="shared" si="2"/>
        <v>43941</v>
      </c>
      <c r="D47" s="82">
        <v>44338</v>
      </c>
      <c r="E47" s="51" t="str">
        <f>IFERROR(VLOOKUP($D47, V医療従事者等!$A:$J, $E$4, FALSE), TEXT(D47, "aaa"))</f>
        <v>土</v>
      </c>
      <c r="F47" s="51">
        <f>IFERROR(VLOOKUP($D47, V医療従事者等!$A:$J, $F$4, FALSE), 0)</f>
        <v>0</v>
      </c>
      <c r="G47" s="51">
        <f>IFERROR(VLOOKUP($D47, V医療従事者等!$A:$J, $G$4, FALSE), 0)</f>
        <v>0</v>
      </c>
      <c r="H47" s="51">
        <f>IFERROR(VLOOKUP($D47, V医療従事者等!$A:$J, $H$4, FALSE), 0)</f>
        <v>0</v>
      </c>
      <c r="I47" s="51">
        <f>IFERROR(VLOOKUP($D47, V医療従事者等!$A:$J, $I$4, FALSE), 0)</f>
        <v>0</v>
      </c>
      <c r="J47" s="52">
        <f>IFERROR(VLOOKUP($D47, V一般接種!$A:$G, J$4, FALSE), 0)</f>
        <v>282190</v>
      </c>
      <c r="K47" s="52">
        <f>IFERROR(VLOOKUP($D47, V一般接種!$A:$G, K$4, FALSE), 0)</f>
        <v>0</v>
      </c>
      <c r="L47" s="52">
        <f>IFERROR(VLOOKUP($D47, V一般接種!$A:$G, L$4, FALSE), 0)</f>
        <v>43941</v>
      </c>
      <c r="M47" s="52">
        <f>IFERROR(VLOOKUP($D47, V一般接種!$A:$G, M$4, FALSE), 0)</f>
        <v>0</v>
      </c>
      <c r="N47" s="52">
        <f>IFERROR(VLOOKUP($D47, V職域接種!$C:$G, N$4, FALSE), 0)</f>
        <v>0</v>
      </c>
      <c r="O47" s="52">
        <f>IFERROR(VLOOKUP($D47, V職域接種!$C:$G, O$4, FALSE), 0)</f>
        <v>0</v>
      </c>
    </row>
    <row r="48" spans="1:15" x14ac:dyDescent="0.55000000000000004">
      <c r="A48" s="100">
        <f t="shared" si="0"/>
        <v>44339</v>
      </c>
      <c r="B48" s="53">
        <f t="shared" si="1"/>
        <v>324480</v>
      </c>
      <c r="C48" s="53">
        <f t="shared" si="2"/>
        <v>24575</v>
      </c>
      <c r="D48" s="82">
        <v>44339</v>
      </c>
      <c r="E48" s="51" t="str">
        <f>IFERROR(VLOOKUP($D48, V医療従事者等!$A:$J, $E$4, FALSE), TEXT(D48, "aaa"))</f>
        <v>日</v>
      </c>
      <c r="F48" s="51">
        <f>IFERROR(VLOOKUP($D48, V医療従事者等!$A:$J, $F$4, FALSE), 0)</f>
        <v>0</v>
      </c>
      <c r="G48" s="51">
        <f>IFERROR(VLOOKUP($D48, V医療従事者等!$A:$J, $G$4, FALSE), 0)</f>
        <v>0</v>
      </c>
      <c r="H48" s="51">
        <f>IFERROR(VLOOKUP($D48, V医療従事者等!$A:$J, $H$4, FALSE), 0)</f>
        <v>0</v>
      </c>
      <c r="I48" s="51">
        <f>IFERROR(VLOOKUP($D48, V医療従事者等!$A:$J, $I$4, FALSE), 0)</f>
        <v>0</v>
      </c>
      <c r="J48" s="52">
        <f>IFERROR(VLOOKUP($D48, V一般接種!$A:$G, J$4, FALSE), 0)</f>
        <v>324480</v>
      </c>
      <c r="K48" s="52">
        <f>IFERROR(VLOOKUP($D48, V一般接種!$A:$G, K$4, FALSE), 0)</f>
        <v>0</v>
      </c>
      <c r="L48" s="52">
        <f>IFERROR(VLOOKUP($D48, V一般接種!$A:$G, L$4, FALSE), 0)</f>
        <v>24575</v>
      </c>
      <c r="M48" s="52">
        <f>IFERROR(VLOOKUP($D48, V一般接種!$A:$G, M$4, FALSE), 0)</f>
        <v>0</v>
      </c>
      <c r="N48" s="52">
        <f>IFERROR(VLOOKUP($D48, V職域接種!$C:$G, N$4, FALSE), 0)</f>
        <v>0</v>
      </c>
      <c r="O48" s="52">
        <f>IFERROR(VLOOKUP($D48, V職域接種!$C:$G, O$4, FALSE), 0)</f>
        <v>0</v>
      </c>
    </row>
    <row r="49" spans="1:15" x14ac:dyDescent="0.55000000000000004">
      <c r="A49" s="100">
        <f t="shared" si="0"/>
        <v>44340</v>
      </c>
      <c r="B49" s="53">
        <f t="shared" si="1"/>
        <v>578136</v>
      </c>
      <c r="C49" s="53">
        <f t="shared" si="2"/>
        <v>203964</v>
      </c>
      <c r="D49" s="82">
        <v>44340</v>
      </c>
      <c r="E49" s="51" t="str">
        <f>IFERROR(VLOOKUP($D49, V医療従事者等!$A:$J, $E$4, FALSE), TEXT(D49, "aaa"))</f>
        <v>(月)</v>
      </c>
      <c r="F49" s="51">
        <f>IFERROR(VLOOKUP($D49, V医療従事者等!$A:$J, $F$4, FALSE), 0)</f>
        <v>136491</v>
      </c>
      <c r="G49" s="51">
        <f>IFERROR(VLOOKUP($D49, V医療従事者等!$A:$J, $G$4, FALSE), 0)</f>
        <v>269</v>
      </c>
      <c r="H49" s="51">
        <f>IFERROR(VLOOKUP($D49, V医療従事者等!$A:$J, $H$4, FALSE), 0)</f>
        <v>193829</v>
      </c>
      <c r="I49" s="51">
        <f>IFERROR(VLOOKUP($D49, V医療従事者等!$A:$J, $I$4, FALSE), 0)</f>
        <v>0</v>
      </c>
      <c r="J49" s="52">
        <f>IFERROR(VLOOKUP($D49, V一般接種!$A:$G, J$4, FALSE), 0)</f>
        <v>431555</v>
      </c>
      <c r="K49" s="52">
        <f>IFERROR(VLOOKUP($D49, V一般接種!$A:$G, K$4, FALSE), 0)</f>
        <v>9821</v>
      </c>
      <c r="L49" s="52">
        <f>IFERROR(VLOOKUP($D49, V一般接種!$A:$G, L$4, FALSE), 0)</f>
        <v>10135</v>
      </c>
      <c r="M49" s="52">
        <f>IFERROR(VLOOKUP($D49, V一般接種!$A:$G, M$4, FALSE), 0)</f>
        <v>0</v>
      </c>
      <c r="N49" s="52">
        <f>IFERROR(VLOOKUP($D49, V職域接種!$C:$G, N$4, FALSE), 0)</f>
        <v>0</v>
      </c>
      <c r="O49" s="52">
        <f>IFERROR(VLOOKUP($D49, V職域接種!$C:$G, O$4, FALSE), 0)</f>
        <v>0</v>
      </c>
    </row>
    <row r="50" spans="1:15" x14ac:dyDescent="0.55000000000000004">
      <c r="A50" s="100">
        <f t="shared" si="0"/>
        <v>44341</v>
      </c>
      <c r="B50" s="53">
        <f t="shared" si="1"/>
        <v>597245</v>
      </c>
      <c r="C50" s="53">
        <f t="shared" si="2"/>
        <v>62802</v>
      </c>
      <c r="D50" s="82">
        <v>44341</v>
      </c>
      <c r="E50" s="51" t="str">
        <f>IFERROR(VLOOKUP($D50, V医療従事者等!$A:$J, $E$4, FALSE), TEXT(D50, "aaa"))</f>
        <v>(火)</v>
      </c>
      <c r="F50" s="51">
        <f>IFERROR(VLOOKUP($D50, V医療従事者等!$A:$J, $F$4, FALSE), 0)</f>
        <v>87114</v>
      </c>
      <c r="G50" s="51">
        <f>IFERROR(VLOOKUP($D50, V医療従事者等!$A:$J, $G$4, FALSE), 0)</f>
        <v>476</v>
      </c>
      <c r="H50" s="51">
        <f>IFERROR(VLOOKUP($D50, V医療従事者等!$A:$J, $H$4, FALSE), 0)</f>
        <v>52062</v>
      </c>
      <c r="I50" s="51">
        <f>IFERROR(VLOOKUP($D50, V医療従事者等!$A:$J, $I$4, FALSE), 0)</f>
        <v>0</v>
      </c>
      <c r="J50" s="52">
        <f>IFERROR(VLOOKUP($D50, V一般接種!$A:$G, J$4, FALSE), 0)</f>
        <v>499876</v>
      </c>
      <c r="K50" s="52">
        <f>IFERROR(VLOOKUP($D50, V一般接種!$A:$G, K$4, FALSE), 0)</f>
        <v>9779</v>
      </c>
      <c r="L50" s="52">
        <f>IFERROR(VLOOKUP($D50, V一般接種!$A:$G, L$4, FALSE), 0)</f>
        <v>10740</v>
      </c>
      <c r="M50" s="52">
        <f>IFERROR(VLOOKUP($D50, V一般接種!$A:$G, M$4, FALSE), 0)</f>
        <v>0</v>
      </c>
      <c r="N50" s="52">
        <f>IFERROR(VLOOKUP($D50, V職域接種!$C:$G, N$4, FALSE), 0)</f>
        <v>0</v>
      </c>
      <c r="O50" s="52">
        <f>IFERROR(VLOOKUP($D50, V職域接種!$C:$G, O$4, FALSE), 0)</f>
        <v>0</v>
      </c>
    </row>
    <row r="51" spans="1:15" x14ac:dyDescent="0.55000000000000004">
      <c r="A51" s="100">
        <f t="shared" si="0"/>
        <v>44342</v>
      </c>
      <c r="B51" s="53">
        <f t="shared" si="1"/>
        <v>659536</v>
      </c>
      <c r="C51" s="53">
        <f t="shared" si="2"/>
        <v>61370</v>
      </c>
      <c r="D51" s="82">
        <v>44342</v>
      </c>
      <c r="E51" s="51" t="str">
        <f>IFERROR(VLOOKUP($D51, V医療従事者等!$A:$J, $E$4, FALSE), TEXT(D51, "aaa"))</f>
        <v>(水)</v>
      </c>
      <c r="F51" s="51">
        <f>IFERROR(VLOOKUP($D51, V医療従事者等!$A:$J, $F$4, FALSE), 0)</f>
        <v>93243</v>
      </c>
      <c r="G51" s="51">
        <f>IFERROR(VLOOKUP($D51, V医療従事者等!$A:$J, $G$4, FALSE), 0)</f>
        <v>172</v>
      </c>
      <c r="H51" s="51">
        <f>IFERROR(VLOOKUP($D51, V医療従事者等!$A:$J, $H$4, FALSE), 0)</f>
        <v>49174</v>
      </c>
      <c r="I51" s="51">
        <f>IFERROR(VLOOKUP($D51, V医療従事者等!$A:$J, $I$4, FALSE), 0)</f>
        <v>0</v>
      </c>
      <c r="J51" s="52">
        <f>IFERROR(VLOOKUP($D51, V一般接種!$A:$G, J$4, FALSE), 0)</f>
        <v>554653</v>
      </c>
      <c r="K51" s="52">
        <f>IFERROR(VLOOKUP($D51, V一般接種!$A:$G, K$4, FALSE), 0)</f>
        <v>11468</v>
      </c>
      <c r="L51" s="52">
        <f>IFERROR(VLOOKUP($D51, V一般接種!$A:$G, L$4, FALSE), 0)</f>
        <v>12196</v>
      </c>
      <c r="M51" s="52">
        <f>IFERROR(VLOOKUP($D51, V一般接種!$A:$G, M$4, FALSE), 0)</f>
        <v>0</v>
      </c>
      <c r="N51" s="52">
        <f>IFERROR(VLOOKUP($D51, V職域接種!$C:$G, N$4, FALSE), 0)</f>
        <v>0</v>
      </c>
      <c r="O51" s="52">
        <f>IFERROR(VLOOKUP($D51, V職域接種!$C:$G, O$4, FALSE), 0)</f>
        <v>0</v>
      </c>
    </row>
    <row r="52" spans="1:15" x14ac:dyDescent="0.55000000000000004">
      <c r="A52" s="100">
        <f t="shared" si="0"/>
        <v>44343</v>
      </c>
      <c r="B52" s="53">
        <f t="shared" si="1"/>
        <v>630374</v>
      </c>
      <c r="C52" s="53">
        <f t="shared" si="2"/>
        <v>104516</v>
      </c>
      <c r="D52" s="82">
        <v>44343</v>
      </c>
      <c r="E52" s="51" t="str">
        <f>IFERROR(VLOOKUP($D52, V医療従事者等!$A:$J, $E$4, FALSE), TEXT(D52, "aaa"))</f>
        <v>(木)</v>
      </c>
      <c r="F52" s="51">
        <f>IFERROR(VLOOKUP($D52, V医療従事者等!$A:$J, $F$4, FALSE), 0)</f>
        <v>84217</v>
      </c>
      <c r="G52" s="51">
        <f>IFERROR(VLOOKUP($D52, V医療従事者等!$A:$J, $G$4, FALSE), 0)</f>
        <v>40</v>
      </c>
      <c r="H52" s="51">
        <f>IFERROR(VLOOKUP($D52, V医療従事者等!$A:$J, $H$4, FALSE), 0)</f>
        <v>60892</v>
      </c>
      <c r="I52" s="51">
        <f>IFERROR(VLOOKUP($D52, V医療従事者等!$A:$J, $I$4, FALSE), 0)</f>
        <v>0</v>
      </c>
      <c r="J52" s="52">
        <f>IFERROR(VLOOKUP($D52, V一般接種!$A:$G, J$4, FALSE), 0)</f>
        <v>533728</v>
      </c>
      <c r="K52" s="52">
        <f>IFERROR(VLOOKUP($D52, V一般接種!$A:$G, K$4, FALSE), 0)</f>
        <v>12389</v>
      </c>
      <c r="L52" s="52">
        <f>IFERROR(VLOOKUP($D52, V一般接種!$A:$G, L$4, FALSE), 0)</f>
        <v>43624</v>
      </c>
      <c r="M52" s="52">
        <f>IFERROR(VLOOKUP($D52, V一般接種!$A:$G, M$4, FALSE), 0)</f>
        <v>0</v>
      </c>
      <c r="N52" s="52">
        <f>IFERROR(VLOOKUP($D52, V職域接種!$C:$G, N$4, FALSE), 0)</f>
        <v>0</v>
      </c>
      <c r="O52" s="52">
        <f>IFERROR(VLOOKUP($D52, V職域接種!$C:$G, O$4, FALSE), 0)</f>
        <v>0</v>
      </c>
    </row>
    <row r="53" spans="1:15" x14ac:dyDescent="0.55000000000000004">
      <c r="A53" s="100">
        <f t="shared" si="0"/>
        <v>44344</v>
      </c>
      <c r="B53" s="53">
        <f t="shared" si="1"/>
        <v>609371</v>
      </c>
      <c r="C53" s="53">
        <f t="shared" si="2"/>
        <v>120354</v>
      </c>
      <c r="D53" s="82">
        <v>44344</v>
      </c>
      <c r="E53" s="51" t="str">
        <f>IFERROR(VLOOKUP($D53, V医療従事者等!$A:$J, $E$4, FALSE), TEXT(D53, "aaa"))</f>
        <v>(金)</v>
      </c>
      <c r="F53" s="51">
        <f>IFERROR(VLOOKUP($D53, V医療従事者等!$A:$J, $F$4, FALSE), 0)</f>
        <v>87584</v>
      </c>
      <c r="G53" s="51">
        <f>IFERROR(VLOOKUP($D53, V医療従事者等!$A:$J, $G$4, FALSE), 0)</f>
        <v>157</v>
      </c>
      <c r="H53" s="51">
        <f>IFERROR(VLOOKUP($D53, V医療従事者等!$A:$J, $H$4, FALSE), 0)</f>
        <v>76775</v>
      </c>
      <c r="I53" s="51">
        <f>IFERROR(VLOOKUP($D53, V医療従事者等!$A:$J, $I$4, FALSE), 0)</f>
        <v>0</v>
      </c>
      <c r="J53" s="52">
        <f>IFERROR(VLOOKUP($D53, V一般接種!$A:$G, J$4, FALSE), 0)</f>
        <v>507389</v>
      </c>
      <c r="K53" s="52">
        <f>IFERROR(VLOOKUP($D53, V一般接種!$A:$G, K$4, FALSE), 0)</f>
        <v>14241</v>
      </c>
      <c r="L53" s="52">
        <f>IFERROR(VLOOKUP($D53, V一般接種!$A:$G, L$4, FALSE), 0)</f>
        <v>43579</v>
      </c>
      <c r="M53" s="52">
        <f>IFERROR(VLOOKUP($D53, V一般接種!$A:$G, M$4, FALSE), 0)</f>
        <v>0</v>
      </c>
      <c r="N53" s="52">
        <f>IFERROR(VLOOKUP($D53, V職域接種!$C:$G, N$4, FALSE), 0)</f>
        <v>0</v>
      </c>
      <c r="O53" s="52">
        <f>IFERROR(VLOOKUP($D53, V職域接種!$C:$G, O$4, FALSE), 0)</f>
        <v>0</v>
      </c>
    </row>
    <row r="54" spans="1:15" x14ac:dyDescent="0.55000000000000004">
      <c r="A54" s="100">
        <f t="shared" si="0"/>
        <v>44345</v>
      </c>
      <c r="B54" s="53">
        <f t="shared" si="1"/>
        <v>469760</v>
      </c>
      <c r="C54" s="53">
        <f t="shared" si="2"/>
        <v>58661</v>
      </c>
      <c r="D54" s="82">
        <v>44345</v>
      </c>
      <c r="E54" s="51" t="str">
        <f>IFERROR(VLOOKUP($D54, V医療従事者等!$A:$J, $E$4, FALSE), TEXT(D54, "aaa"))</f>
        <v>土</v>
      </c>
      <c r="F54" s="51">
        <f>IFERROR(VLOOKUP($D54, V医療従事者等!$A:$J, $F$4, FALSE), 0)</f>
        <v>0</v>
      </c>
      <c r="G54" s="51">
        <f>IFERROR(VLOOKUP($D54, V医療従事者等!$A:$J, $G$4, FALSE), 0)</f>
        <v>0</v>
      </c>
      <c r="H54" s="51">
        <f>IFERROR(VLOOKUP($D54, V医療従事者等!$A:$J, $H$4, FALSE), 0)</f>
        <v>0</v>
      </c>
      <c r="I54" s="51">
        <f>IFERROR(VLOOKUP($D54, V医療従事者等!$A:$J, $I$4, FALSE), 0)</f>
        <v>0</v>
      </c>
      <c r="J54" s="52">
        <f>IFERROR(VLOOKUP($D54, V一般接種!$A:$G, J$4, FALSE), 0)</f>
        <v>454249</v>
      </c>
      <c r="K54" s="52">
        <f>IFERROR(VLOOKUP($D54, V一般接種!$A:$G, K$4, FALSE), 0)</f>
        <v>15511</v>
      </c>
      <c r="L54" s="52">
        <f>IFERROR(VLOOKUP($D54, V一般接種!$A:$G, L$4, FALSE), 0)</f>
        <v>58661</v>
      </c>
      <c r="M54" s="52">
        <f>IFERROR(VLOOKUP($D54, V一般接種!$A:$G, M$4, FALSE), 0)</f>
        <v>0</v>
      </c>
      <c r="N54" s="52">
        <f>IFERROR(VLOOKUP($D54, V職域接種!$C:$G, N$4, FALSE), 0)</f>
        <v>0</v>
      </c>
      <c r="O54" s="52">
        <f>IFERROR(VLOOKUP($D54, V職域接種!$C:$G, O$4, FALSE), 0)</f>
        <v>0</v>
      </c>
    </row>
    <row r="55" spans="1:15" x14ac:dyDescent="0.55000000000000004">
      <c r="A55" s="100">
        <f t="shared" si="0"/>
        <v>44346</v>
      </c>
      <c r="B55" s="53">
        <f t="shared" si="1"/>
        <v>459849</v>
      </c>
      <c r="C55" s="53">
        <f t="shared" si="2"/>
        <v>64907</v>
      </c>
      <c r="D55" s="82">
        <v>44346</v>
      </c>
      <c r="E55" s="51" t="str">
        <f>IFERROR(VLOOKUP($D55, V医療従事者等!$A:$J, $E$4, FALSE), TEXT(D55, "aaa"))</f>
        <v>日</v>
      </c>
      <c r="F55" s="51">
        <f>IFERROR(VLOOKUP($D55, V医療従事者等!$A:$J, $F$4, FALSE), 0)</f>
        <v>0</v>
      </c>
      <c r="G55" s="51">
        <f>IFERROR(VLOOKUP($D55, V医療従事者等!$A:$J, $G$4, FALSE), 0)</f>
        <v>0</v>
      </c>
      <c r="H55" s="51">
        <f>IFERROR(VLOOKUP($D55, V医療従事者等!$A:$J, $H$4, FALSE), 0)</f>
        <v>0</v>
      </c>
      <c r="I55" s="51">
        <f>IFERROR(VLOOKUP($D55, V医療従事者等!$A:$J, $I$4, FALSE), 0)</f>
        <v>0</v>
      </c>
      <c r="J55" s="52">
        <f>IFERROR(VLOOKUP($D55, V一般接種!$A:$G, J$4, FALSE), 0)</f>
        <v>443963</v>
      </c>
      <c r="K55" s="52">
        <f>IFERROR(VLOOKUP($D55, V一般接種!$A:$G, K$4, FALSE), 0)</f>
        <v>15886</v>
      </c>
      <c r="L55" s="52">
        <f>IFERROR(VLOOKUP($D55, V一般接種!$A:$G, L$4, FALSE), 0)</f>
        <v>64907</v>
      </c>
      <c r="M55" s="52">
        <f>IFERROR(VLOOKUP($D55, V一般接種!$A:$G, M$4, FALSE), 0)</f>
        <v>0</v>
      </c>
      <c r="N55" s="52">
        <f>IFERROR(VLOOKUP($D55, V職域接種!$C:$G, N$4, FALSE), 0)</f>
        <v>0</v>
      </c>
      <c r="O55" s="52">
        <f>IFERROR(VLOOKUP($D55, V職域接種!$C:$G, O$4, FALSE), 0)</f>
        <v>0</v>
      </c>
    </row>
    <row r="56" spans="1:15" x14ac:dyDescent="0.55000000000000004">
      <c r="A56" s="100">
        <f t="shared" si="0"/>
        <v>44347</v>
      </c>
      <c r="B56" s="53">
        <f t="shared" si="1"/>
        <v>659511</v>
      </c>
      <c r="C56" s="53">
        <f t="shared" si="2"/>
        <v>234190</v>
      </c>
      <c r="D56" s="82">
        <v>44347</v>
      </c>
      <c r="E56" s="51" t="str">
        <f>IFERROR(VLOOKUP($D56, V医療従事者等!$A:$J, $E$4, FALSE), TEXT(D56, "aaa"))</f>
        <v>(月)</v>
      </c>
      <c r="F56" s="51">
        <f>IFERROR(VLOOKUP($D56, V医療従事者等!$A:$J, $F$4, FALSE), 0)</f>
        <v>131423</v>
      </c>
      <c r="G56" s="51">
        <f>IFERROR(VLOOKUP($D56, V医療従事者等!$A:$J, $G$4, FALSE), 0)</f>
        <v>582</v>
      </c>
      <c r="H56" s="51">
        <f>IFERROR(VLOOKUP($D56, V医療従事者等!$A:$J, $H$4, FALSE), 0)</f>
        <v>141250</v>
      </c>
      <c r="I56" s="51">
        <f>IFERROR(VLOOKUP($D56, V医療従事者等!$A:$J, $I$4, FALSE), 0)</f>
        <v>0</v>
      </c>
      <c r="J56" s="52">
        <f>IFERROR(VLOOKUP($D56, V一般接種!$A:$G, J$4, FALSE), 0)</f>
        <v>509185</v>
      </c>
      <c r="K56" s="52">
        <f>IFERROR(VLOOKUP($D56, V一般接種!$A:$G, K$4, FALSE), 0)</f>
        <v>18321</v>
      </c>
      <c r="L56" s="52">
        <f>IFERROR(VLOOKUP($D56, V一般接種!$A:$G, L$4, FALSE), 0)</f>
        <v>92940</v>
      </c>
      <c r="M56" s="52">
        <f>IFERROR(VLOOKUP($D56, V一般接種!$A:$G, M$4, FALSE), 0)</f>
        <v>0</v>
      </c>
      <c r="N56" s="52">
        <f>IFERROR(VLOOKUP($D56, V職域接種!$C:$G, N$4, FALSE), 0)</f>
        <v>0</v>
      </c>
      <c r="O56" s="52">
        <f>IFERROR(VLOOKUP($D56, V職域接種!$C:$G, O$4, FALSE), 0)</f>
        <v>0</v>
      </c>
    </row>
    <row r="57" spans="1:15" x14ac:dyDescent="0.55000000000000004">
      <c r="A57" s="100">
        <f t="shared" si="0"/>
        <v>44348</v>
      </c>
      <c r="B57" s="53">
        <f t="shared" si="1"/>
        <v>701314</v>
      </c>
      <c r="C57" s="53">
        <f t="shared" si="2"/>
        <v>201829</v>
      </c>
      <c r="D57" s="82">
        <v>44348</v>
      </c>
      <c r="E57" s="51" t="str">
        <f>IFERROR(VLOOKUP($D57, V医療従事者等!$A:$J, $E$4, FALSE), TEXT(D57, "aaa"))</f>
        <v>(火)</v>
      </c>
      <c r="F57" s="51">
        <f>IFERROR(VLOOKUP($D57, V医療従事者等!$A:$J, $F$4, FALSE), 0)</f>
        <v>66264</v>
      </c>
      <c r="G57" s="51">
        <f>IFERROR(VLOOKUP($D57, V医療従事者等!$A:$J, $G$4, FALSE), 0)</f>
        <v>123</v>
      </c>
      <c r="H57" s="51">
        <f>IFERROR(VLOOKUP($D57, V医療従事者等!$A:$J, $H$4, FALSE), 0)</f>
        <v>92670</v>
      </c>
      <c r="I57" s="51">
        <f>IFERROR(VLOOKUP($D57, V医療従事者等!$A:$J, $I$4, FALSE), 0)</f>
        <v>0</v>
      </c>
      <c r="J57" s="52">
        <f>IFERROR(VLOOKUP($D57, V一般接種!$A:$G, J$4, FALSE), 0)</f>
        <v>615752</v>
      </c>
      <c r="K57" s="52">
        <f>IFERROR(VLOOKUP($D57, V一般接種!$A:$G, K$4, FALSE), 0)</f>
        <v>19175</v>
      </c>
      <c r="L57" s="52">
        <f>IFERROR(VLOOKUP($D57, V一般接種!$A:$G, L$4, FALSE), 0)</f>
        <v>109159</v>
      </c>
      <c r="M57" s="52">
        <f>IFERROR(VLOOKUP($D57, V一般接種!$A:$G, M$4, FALSE), 0)</f>
        <v>0</v>
      </c>
      <c r="N57" s="52">
        <f>IFERROR(VLOOKUP($D57, V職域接種!$C:$G, N$4, FALSE), 0)</f>
        <v>0</v>
      </c>
      <c r="O57" s="52">
        <f>IFERROR(VLOOKUP($D57, V職域接種!$C:$G, O$4, FALSE), 0)</f>
        <v>0</v>
      </c>
    </row>
    <row r="58" spans="1:15" x14ac:dyDescent="0.55000000000000004">
      <c r="A58" s="100">
        <f t="shared" si="0"/>
        <v>44349</v>
      </c>
      <c r="B58" s="53">
        <f t="shared" si="1"/>
        <v>726421</v>
      </c>
      <c r="C58" s="53">
        <f t="shared" si="2"/>
        <v>224155</v>
      </c>
      <c r="D58" s="82">
        <v>44349</v>
      </c>
      <c r="E58" s="51" t="str">
        <f>IFERROR(VLOOKUP($D58, V医療従事者等!$A:$J, $E$4, FALSE), TEXT(D58, "aaa"))</f>
        <v>(水)</v>
      </c>
      <c r="F58" s="51">
        <f>IFERROR(VLOOKUP($D58, V医療従事者等!$A:$J, $F$4, FALSE), 0)</f>
        <v>71140</v>
      </c>
      <c r="G58" s="51">
        <f>IFERROR(VLOOKUP($D58, V医療従事者等!$A:$J, $G$4, FALSE), 0)</f>
        <v>316</v>
      </c>
      <c r="H58" s="51">
        <f>IFERROR(VLOOKUP($D58, V医療従事者等!$A:$J, $H$4, FALSE), 0)</f>
        <v>87670</v>
      </c>
      <c r="I58" s="51">
        <f>IFERROR(VLOOKUP($D58, V医療従事者等!$A:$J, $I$4, FALSE), 0)</f>
        <v>0</v>
      </c>
      <c r="J58" s="52">
        <f>IFERROR(VLOOKUP($D58, V一般接種!$A:$G, J$4, FALSE), 0)</f>
        <v>635346</v>
      </c>
      <c r="K58" s="52">
        <f>IFERROR(VLOOKUP($D58, V一般接種!$A:$G, K$4, FALSE), 0)</f>
        <v>19619</v>
      </c>
      <c r="L58" s="52">
        <f>IFERROR(VLOOKUP($D58, V一般接種!$A:$G, L$4, FALSE), 0)</f>
        <v>136485</v>
      </c>
      <c r="M58" s="52">
        <f>IFERROR(VLOOKUP($D58, V一般接種!$A:$G, M$4, FALSE), 0)</f>
        <v>0</v>
      </c>
      <c r="N58" s="52">
        <f>IFERROR(VLOOKUP($D58, V職域接種!$C:$G, N$4, FALSE), 0)</f>
        <v>0</v>
      </c>
      <c r="O58" s="52">
        <f>IFERROR(VLOOKUP($D58, V職域接種!$C:$G, O$4, FALSE), 0)</f>
        <v>0</v>
      </c>
    </row>
    <row r="59" spans="1:15" x14ac:dyDescent="0.55000000000000004">
      <c r="A59" s="100">
        <f t="shared" si="0"/>
        <v>44350</v>
      </c>
      <c r="B59" s="53">
        <f t="shared" si="1"/>
        <v>718267</v>
      </c>
      <c r="C59" s="53">
        <f t="shared" si="2"/>
        <v>217860</v>
      </c>
      <c r="D59" s="82">
        <v>44350</v>
      </c>
      <c r="E59" s="51" t="str">
        <f>IFERROR(VLOOKUP($D59, V医療従事者等!$A:$J, $E$4, FALSE), TEXT(D59, "aaa"))</f>
        <v>(木)</v>
      </c>
      <c r="F59" s="51">
        <f>IFERROR(VLOOKUP($D59, V医療従事者等!$A:$J, $F$4, FALSE), 0)</f>
        <v>59654</v>
      </c>
      <c r="G59" s="51">
        <f>IFERROR(VLOOKUP($D59, V医療従事者等!$A:$J, $G$4, FALSE), 0)</f>
        <v>112</v>
      </c>
      <c r="H59" s="51">
        <f>IFERROR(VLOOKUP($D59, V医療従事者等!$A:$J, $H$4, FALSE), 0)</f>
        <v>83391</v>
      </c>
      <c r="I59" s="51">
        <f>IFERROR(VLOOKUP($D59, V医療従事者等!$A:$J, $I$4, FALSE), 0)</f>
        <v>0</v>
      </c>
      <c r="J59" s="52">
        <f>IFERROR(VLOOKUP($D59, V一般接種!$A:$G, J$4, FALSE), 0)</f>
        <v>638526</v>
      </c>
      <c r="K59" s="52">
        <f>IFERROR(VLOOKUP($D59, V一般接種!$A:$G, K$4, FALSE), 0)</f>
        <v>19975</v>
      </c>
      <c r="L59" s="52">
        <f>IFERROR(VLOOKUP($D59, V一般接種!$A:$G, L$4, FALSE), 0)</f>
        <v>134469</v>
      </c>
      <c r="M59" s="52">
        <f>IFERROR(VLOOKUP($D59, V一般接種!$A:$G, M$4, FALSE), 0)</f>
        <v>0</v>
      </c>
      <c r="N59" s="52">
        <f>IFERROR(VLOOKUP($D59, V職域接種!$C:$G, N$4, FALSE), 0)</f>
        <v>0</v>
      </c>
      <c r="O59" s="52">
        <f>IFERROR(VLOOKUP($D59, V職域接種!$C:$G, O$4, FALSE), 0)</f>
        <v>0</v>
      </c>
    </row>
    <row r="60" spans="1:15" x14ac:dyDescent="0.55000000000000004">
      <c r="A60" s="100">
        <f t="shared" si="0"/>
        <v>44351</v>
      </c>
      <c r="B60" s="53">
        <f t="shared" si="1"/>
        <v>704969</v>
      </c>
      <c r="C60" s="53">
        <f t="shared" si="2"/>
        <v>210318</v>
      </c>
      <c r="D60" s="82">
        <v>44351</v>
      </c>
      <c r="E60" s="51" t="str">
        <f>IFERROR(VLOOKUP($D60, V医療従事者等!$A:$J, $E$4, FALSE), TEXT(D60, "aaa"))</f>
        <v>(金)</v>
      </c>
      <c r="F60" s="51">
        <f>IFERROR(VLOOKUP($D60, V医療従事者等!$A:$J, $F$4, FALSE), 0)</f>
        <v>62634</v>
      </c>
      <c r="G60" s="51">
        <f>IFERROR(VLOOKUP($D60, V医療従事者等!$A:$J, $G$4, FALSE), 0)</f>
        <v>929</v>
      </c>
      <c r="H60" s="51">
        <f>IFERROR(VLOOKUP($D60, V医療従事者等!$A:$J, $H$4, FALSE), 0)</f>
        <v>95640</v>
      </c>
      <c r="I60" s="51">
        <f>IFERROR(VLOOKUP($D60, V医療従事者等!$A:$J, $I$4, FALSE), 0)</f>
        <v>0</v>
      </c>
      <c r="J60" s="52">
        <f>IFERROR(VLOOKUP($D60, V一般接種!$A:$G, J$4, FALSE), 0)</f>
        <v>621191</v>
      </c>
      <c r="K60" s="52">
        <f>IFERROR(VLOOKUP($D60, V一般接種!$A:$G, K$4, FALSE), 0)</f>
        <v>20215</v>
      </c>
      <c r="L60" s="52">
        <f>IFERROR(VLOOKUP($D60, V一般接種!$A:$G, L$4, FALSE), 0)</f>
        <v>114678</v>
      </c>
      <c r="M60" s="52">
        <f>IFERROR(VLOOKUP($D60, V一般接種!$A:$G, M$4, FALSE), 0)</f>
        <v>0</v>
      </c>
      <c r="N60" s="52">
        <f>IFERROR(VLOOKUP($D60, V職域接種!$C:$G, N$4, FALSE), 0)</f>
        <v>0</v>
      </c>
      <c r="O60" s="52">
        <f>IFERROR(VLOOKUP($D60, V職域接種!$C:$G, O$4, FALSE), 0)</f>
        <v>0</v>
      </c>
    </row>
    <row r="61" spans="1:15" x14ac:dyDescent="0.55000000000000004">
      <c r="A61" s="100">
        <f t="shared" si="0"/>
        <v>44352</v>
      </c>
      <c r="B61" s="53">
        <f t="shared" si="1"/>
        <v>609905</v>
      </c>
      <c r="C61" s="53">
        <f t="shared" si="2"/>
        <v>124581</v>
      </c>
      <c r="D61" s="82">
        <v>44352</v>
      </c>
      <c r="E61" s="51" t="str">
        <f>IFERROR(VLOOKUP($D61, V医療従事者等!$A:$J, $E$4, FALSE), TEXT(D61, "aaa"))</f>
        <v>土</v>
      </c>
      <c r="F61" s="51">
        <f>IFERROR(VLOOKUP($D61, V医療従事者等!$A:$J, $F$4, FALSE), 0)</f>
        <v>0</v>
      </c>
      <c r="G61" s="51">
        <f>IFERROR(VLOOKUP($D61, V医療従事者等!$A:$J, $G$4, FALSE), 0)</f>
        <v>0</v>
      </c>
      <c r="H61" s="51">
        <f>IFERROR(VLOOKUP($D61, V医療従事者等!$A:$J, $H$4, FALSE), 0)</f>
        <v>0</v>
      </c>
      <c r="I61" s="51">
        <f>IFERROR(VLOOKUP($D61, V医療従事者等!$A:$J, $I$4, FALSE), 0)</f>
        <v>0</v>
      </c>
      <c r="J61" s="52">
        <f>IFERROR(VLOOKUP($D61, V一般接種!$A:$G, J$4, FALSE), 0)</f>
        <v>589537</v>
      </c>
      <c r="K61" s="52">
        <f>IFERROR(VLOOKUP($D61, V一般接種!$A:$G, K$4, FALSE), 0)</f>
        <v>20368</v>
      </c>
      <c r="L61" s="52">
        <f>IFERROR(VLOOKUP($D61, V一般接種!$A:$G, L$4, FALSE), 0)</f>
        <v>124581</v>
      </c>
      <c r="M61" s="52">
        <f>IFERROR(VLOOKUP($D61, V一般接種!$A:$G, M$4, FALSE), 0)</f>
        <v>0</v>
      </c>
      <c r="N61" s="52">
        <f>IFERROR(VLOOKUP($D61, V職域接種!$C:$G, N$4, FALSE), 0)</f>
        <v>0</v>
      </c>
      <c r="O61" s="52">
        <f>IFERROR(VLOOKUP($D61, V職域接種!$C:$G, O$4, FALSE), 0)</f>
        <v>0</v>
      </c>
    </row>
    <row r="62" spans="1:15" x14ac:dyDescent="0.55000000000000004">
      <c r="A62" s="100">
        <f t="shared" si="0"/>
        <v>44353</v>
      </c>
      <c r="B62" s="53">
        <f t="shared" si="1"/>
        <v>557863</v>
      </c>
      <c r="C62" s="53">
        <f t="shared" si="2"/>
        <v>178100</v>
      </c>
      <c r="D62" s="82">
        <v>44353</v>
      </c>
      <c r="E62" s="51" t="str">
        <f>IFERROR(VLOOKUP($D62, V医療従事者等!$A:$J, $E$4, FALSE), TEXT(D62, "aaa"))</f>
        <v>日</v>
      </c>
      <c r="F62" s="51">
        <f>IFERROR(VLOOKUP($D62, V医療従事者等!$A:$J, $F$4, FALSE), 0)</f>
        <v>0</v>
      </c>
      <c r="G62" s="51">
        <f>IFERROR(VLOOKUP($D62, V医療従事者等!$A:$J, $G$4, FALSE), 0)</f>
        <v>0</v>
      </c>
      <c r="H62" s="51">
        <f>IFERROR(VLOOKUP($D62, V医療従事者等!$A:$J, $H$4, FALSE), 0)</f>
        <v>0</v>
      </c>
      <c r="I62" s="51">
        <f>IFERROR(VLOOKUP($D62, V医療従事者等!$A:$J, $I$4, FALSE), 0)</f>
        <v>0</v>
      </c>
      <c r="J62" s="52">
        <f>IFERROR(VLOOKUP($D62, V一般接種!$A:$G, J$4, FALSE), 0)</f>
        <v>535074</v>
      </c>
      <c r="K62" s="52">
        <f>IFERROR(VLOOKUP($D62, V一般接種!$A:$G, K$4, FALSE), 0)</f>
        <v>22789</v>
      </c>
      <c r="L62" s="52">
        <f>IFERROR(VLOOKUP($D62, V一般接種!$A:$G, L$4, FALSE), 0)</f>
        <v>178100</v>
      </c>
      <c r="M62" s="52">
        <f>IFERROR(VLOOKUP($D62, V一般接種!$A:$G, M$4, FALSE), 0)</f>
        <v>0</v>
      </c>
      <c r="N62" s="52">
        <f>IFERROR(VLOOKUP($D62, V職域接種!$C:$G, N$4, FALSE), 0)</f>
        <v>0</v>
      </c>
      <c r="O62" s="52">
        <f>IFERROR(VLOOKUP($D62, V職域接種!$C:$G, O$4, FALSE), 0)</f>
        <v>0</v>
      </c>
    </row>
    <row r="63" spans="1:15" x14ac:dyDescent="0.55000000000000004">
      <c r="A63" s="100">
        <f t="shared" si="0"/>
        <v>44354</v>
      </c>
      <c r="B63" s="53">
        <f t="shared" si="1"/>
        <v>759340</v>
      </c>
      <c r="C63" s="53">
        <f t="shared" si="2"/>
        <v>316072</v>
      </c>
      <c r="D63" s="82">
        <v>44354</v>
      </c>
      <c r="E63" s="51" t="str">
        <f>IFERROR(VLOOKUP($D63, V医療従事者等!$A:$J, $E$4, FALSE), TEXT(D63, "aaa"))</f>
        <v>(月)</v>
      </c>
      <c r="F63" s="51">
        <f>IFERROR(VLOOKUP($D63, V医療従事者等!$A:$J, $F$4, FALSE), 0)</f>
        <v>104435</v>
      </c>
      <c r="G63" s="51">
        <f>IFERROR(VLOOKUP($D63, V医療従事者等!$A:$J, $G$4, FALSE), 0)</f>
        <v>2146</v>
      </c>
      <c r="H63" s="51">
        <f>IFERROR(VLOOKUP($D63, V医療従事者等!$A:$J, $H$4, FALSE), 0)</f>
        <v>132756</v>
      </c>
      <c r="I63" s="51">
        <f>IFERROR(VLOOKUP($D63, V医療従事者等!$A:$J, $I$4, FALSE), 0)</f>
        <v>0</v>
      </c>
      <c r="J63" s="52">
        <f>IFERROR(VLOOKUP($D63, V一般接種!$A:$G, J$4, FALSE), 0)</f>
        <v>623777</v>
      </c>
      <c r="K63" s="52">
        <f>IFERROR(VLOOKUP($D63, V一般接種!$A:$G, K$4, FALSE), 0)</f>
        <v>28982</v>
      </c>
      <c r="L63" s="52">
        <f>IFERROR(VLOOKUP($D63, V一般接種!$A:$G, L$4, FALSE), 0)</f>
        <v>183316</v>
      </c>
      <c r="M63" s="52">
        <f>IFERROR(VLOOKUP($D63, V一般接種!$A:$G, M$4, FALSE), 0)</f>
        <v>0</v>
      </c>
      <c r="N63" s="52">
        <f>IFERROR(VLOOKUP($D63, V職域接種!$C:$G, N$4, FALSE), 0)</f>
        <v>0</v>
      </c>
      <c r="O63" s="52">
        <f>IFERROR(VLOOKUP($D63, V職域接種!$C:$G, O$4, FALSE), 0)</f>
        <v>0</v>
      </c>
    </row>
    <row r="64" spans="1:15" x14ac:dyDescent="0.55000000000000004">
      <c r="A64" s="100">
        <f t="shared" si="0"/>
        <v>44355</v>
      </c>
      <c r="B64" s="53">
        <f t="shared" si="1"/>
        <v>780133</v>
      </c>
      <c r="C64" s="53">
        <f t="shared" si="2"/>
        <v>312769</v>
      </c>
      <c r="D64" s="82">
        <v>44355</v>
      </c>
      <c r="E64" s="51" t="str">
        <f>IFERROR(VLOOKUP($D64, V医療従事者等!$A:$J, $E$4, FALSE), TEXT(D64, "aaa"))</f>
        <v>(火)</v>
      </c>
      <c r="F64" s="51">
        <f>IFERROR(VLOOKUP($D64, V医療従事者等!$A:$J, $F$4, FALSE), 0)</f>
        <v>71689</v>
      </c>
      <c r="G64" s="51">
        <f>IFERROR(VLOOKUP($D64, V医療従事者等!$A:$J, $G$4, FALSE), 0)</f>
        <v>990</v>
      </c>
      <c r="H64" s="51">
        <f>IFERROR(VLOOKUP($D64, V医療従事者等!$A:$J, $H$4, FALSE), 0)</f>
        <v>89243</v>
      </c>
      <c r="I64" s="51">
        <f>IFERROR(VLOOKUP($D64, V医療従事者等!$A:$J, $I$4, FALSE), 0)</f>
        <v>0</v>
      </c>
      <c r="J64" s="52">
        <f>IFERROR(VLOOKUP($D64, V一般接種!$A:$G, J$4, FALSE), 0)</f>
        <v>678288</v>
      </c>
      <c r="K64" s="52">
        <f>IFERROR(VLOOKUP($D64, V一般接種!$A:$G, K$4, FALSE), 0)</f>
        <v>29166</v>
      </c>
      <c r="L64" s="52">
        <f>IFERROR(VLOOKUP($D64, V一般接種!$A:$G, L$4, FALSE), 0)</f>
        <v>223526</v>
      </c>
      <c r="M64" s="52">
        <f>IFERROR(VLOOKUP($D64, V一般接種!$A:$G, M$4, FALSE), 0)</f>
        <v>0</v>
      </c>
      <c r="N64" s="52">
        <f>IFERROR(VLOOKUP($D64, V職域接種!$C:$G, N$4, FALSE), 0)</f>
        <v>0</v>
      </c>
      <c r="O64" s="52">
        <f>IFERROR(VLOOKUP($D64, V職域接種!$C:$G, O$4, FALSE), 0)</f>
        <v>0</v>
      </c>
    </row>
    <row r="65" spans="1:15" x14ac:dyDescent="0.55000000000000004">
      <c r="A65" s="100">
        <f t="shared" si="0"/>
        <v>44356</v>
      </c>
      <c r="B65" s="53">
        <f t="shared" si="1"/>
        <v>759698</v>
      </c>
      <c r="C65" s="53">
        <f t="shared" si="2"/>
        <v>374155</v>
      </c>
      <c r="D65" s="82">
        <v>44356</v>
      </c>
      <c r="E65" s="51" t="str">
        <f>IFERROR(VLOOKUP($D65, V医療従事者等!$A:$J, $E$4, FALSE), TEXT(D65, "aaa"))</f>
        <v>(水)</v>
      </c>
      <c r="F65" s="51">
        <f>IFERROR(VLOOKUP($D65, V医療従事者等!$A:$J, $F$4, FALSE), 0)</f>
        <v>67694</v>
      </c>
      <c r="G65" s="51">
        <f>IFERROR(VLOOKUP($D65, V医療従事者等!$A:$J, $G$4, FALSE), 0)</f>
        <v>1047</v>
      </c>
      <c r="H65" s="51">
        <f>IFERROR(VLOOKUP($D65, V医療従事者等!$A:$J, $H$4, FALSE), 0)</f>
        <v>98643</v>
      </c>
      <c r="I65" s="51">
        <f>IFERROR(VLOOKUP($D65, V医療従事者等!$A:$J, $I$4, FALSE), 0)</f>
        <v>0</v>
      </c>
      <c r="J65" s="52">
        <f>IFERROR(VLOOKUP($D65, V一般接種!$A:$G, J$4, FALSE), 0)</f>
        <v>663618</v>
      </c>
      <c r="K65" s="52">
        <f>IFERROR(VLOOKUP($D65, V一般接種!$A:$G, K$4, FALSE), 0)</f>
        <v>27339</v>
      </c>
      <c r="L65" s="52">
        <f>IFERROR(VLOOKUP($D65, V一般接種!$A:$G, L$4, FALSE), 0)</f>
        <v>275512</v>
      </c>
      <c r="M65" s="52">
        <f>IFERROR(VLOOKUP($D65, V一般接種!$A:$G, M$4, FALSE), 0)</f>
        <v>0</v>
      </c>
      <c r="N65" s="52">
        <f>IFERROR(VLOOKUP($D65, V職域接種!$C:$G, N$4, FALSE), 0)</f>
        <v>0</v>
      </c>
      <c r="O65" s="52">
        <f>IFERROR(VLOOKUP($D65, V職域接種!$C:$G, O$4, FALSE), 0)</f>
        <v>0</v>
      </c>
    </row>
    <row r="66" spans="1:15" x14ac:dyDescent="0.55000000000000004">
      <c r="A66" s="100">
        <f t="shared" si="0"/>
        <v>44357</v>
      </c>
      <c r="B66" s="53">
        <f t="shared" si="1"/>
        <v>730662</v>
      </c>
      <c r="C66" s="53">
        <f t="shared" si="2"/>
        <v>373142</v>
      </c>
      <c r="D66" s="82">
        <v>44357</v>
      </c>
      <c r="E66" s="51" t="str">
        <f>IFERROR(VLOOKUP($D66, V医療従事者等!$A:$J, $E$4, FALSE), TEXT(D66, "aaa"))</f>
        <v>(木)</v>
      </c>
      <c r="F66" s="51">
        <f>IFERROR(VLOOKUP($D66, V医療従事者等!$A:$J, $F$4, FALSE), 0)</f>
        <v>52250</v>
      </c>
      <c r="G66" s="51">
        <f>IFERROR(VLOOKUP($D66, V医療従事者等!$A:$J, $G$4, FALSE), 0)</f>
        <v>1719</v>
      </c>
      <c r="H66" s="51">
        <f>IFERROR(VLOOKUP($D66, V医療従事者等!$A:$J, $H$4, FALSE), 0)</f>
        <v>82622</v>
      </c>
      <c r="I66" s="51">
        <f>IFERROR(VLOOKUP($D66, V医療従事者等!$A:$J, $I$4, FALSE), 0)</f>
        <v>0</v>
      </c>
      <c r="J66" s="52">
        <f>IFERROR(VLOOKUP($D66, V一般接種!$A:$G, J$4, FALSE), 0)</f>
        <v>647625</v>
      </c>
      <c r="K66" s="52">
        <f>IFERROR(VLOOKUP($D66, V一般接種!$A:$G, K$4, FALSE), 0)</f>
        <v>29068</v>
      </c>
      <c r="L66" s="52">
        <f>IFERROR(VLOOKUP($D66, V一般接種!$A:$G, L$4, FALSE), 0)</f>
        <v>290520</v>
      </c>
      <c r="M66" s="52">
        <f>IFERROR(VLOOKUP($D66, V一般接種!$A:$G, M$4, FALSE), 0)</f>
        <v>0</v>
      </c>
      <c r="N66" s="52">
        <f>IFERROR(VLOOKUP($D66, V職域接種!$C:$G, N$4, FALSE), 0)</f>
        <v>0</v>
      </c>
      <c r="O66" s="52">
        <f>IFERROR(VLOOKUP($D66, V職域接種!$C:$G, O$4, FALSE), 0)</f>
        <v>0</v>
      </c>
    </row>
    <row r="67" spans="1:15" x14ac:dyDescent="0.55000000000000004">
      <c r="A67" s="100">
        <f t="shared" si="0"/>
        <v>44358</v>
      </c>
      <c r="B67" s="53">
        <f t="shared" si="1"/>
        <v>738202</v>
      </c>
      <c r="C67" s="53">
        <f t="shared" si="2"/>
        <v>348200</v>
      </c>
      <c r="D67" s="82">
        <v>44358</v>
      </c>
      <c r="E67" s="51" t="str">
        <f>IFERROR(VLOOKUP($D67, V医療従事者等!$A:$J, $E$4, FALSE), TEXT(D67, "aaa"))</f>
        <v>(金)</v>
      </c>
      <c r="F67" s="51">
        <f>IFERROR(VLOOKUP($D67, V医療従事者等!$A:$J, $F$4, FALSE), 0)</f>
        <v>54834</v>
      </c>
      <c r="G67" s="51">
        <f>IFERROR(VLOOKUP($D67, V医療従事者等!$A:$J, $G$4, FALSE), 0)</f>
        <v>1669</v>
      </c>
      <c r="H67" s="51">
        <f>IFERROR(VLOOKUP($D67, V医療従事者等!$A:$J, $H$4, FALSE), 0)</f>
        <v>91480</v>
      </c>
      <c r="I67" s="51">
        <f>IFERROR(VLOOKUP($D67, V医療従事者等!$A:$J, $I$4, FALSE), 0)</f>
        <v>0</v>
      </c>
      <c r="J67" s="52">
        <f>IFERROR(VLOOKUP($D67, V一般接種!$A:$G, J$4, FALSE), 0)</f>
        <v>652553</v>
      </c>
      <c r="K67" s="52">
        <f>IFERROR(VLOOKUP($D67, V一般接種!$A:$G, K$4, FALSE), 0)</f>
        <v>29146</v>
      </c>
      <c r="L67" s="52">
        <f>IFERROR(VLOOKUP($D67, V一般接種!$A:$G, L$4, FALSE), 0)</f>
        <v>256720</v>
      </c>
      <c r="M67" s="52">
        <f>IFERROR(VLOOKUP($D67, V一般接種!$A:$G, M$4, FALSE), 0)</f>
        <v>0</v>
      </c>
      <c r="N67" s="52">
        <f>IFERROR(VLOOKUP($D67, V職域接種!$C:$G, N$4, FALSE), 0)</f>
        <v>0</v>
      </c>
      <c r="O67" s="52">
        <f>IFERROR(VLOOKUP($D67, V職域接種!$C:$G, O$4, FALSE), 0)</f>
        <v>0</v>
      </c>
    </row>
    <row r="68" spans="1:15" x14ac:dyDescent="0.55000000000000004">
      <c r="A68" s="100">
        <f t="shared" si="0"/>
        <v>44359</v>
      </c>
      <c r="B68" s="53">
        <f t="shared" si="1"/>
        <v>647557</v>
      </c>
      <c r="C68" s="53">
        <f t="shared" si="2"/>
        <v>269541</v>
      </c>
      <c r="D68" s="82">
        <v>44359</v>
      </c>
      <c r="E68" s="51" t="str">
        <f>IFERROR(VLOOKUP($D68, V医療従事者等!$A:$J, $E$4, FALSE), TEXT(D68, "aaa"))</f>
        <v>土</v>
      </c>
      <c r="F68" s="51">
        <f>IFERROR(VLOOKUP($D68, V医療従事者等!$A:$J, $F$4, FALSE), 0)</f>
        <v>0</v>
      </c>
      <c r="G68" s="51">
        <f>IFERROR(VLOOKUP($D68, V医療従事者等!$A:$J, $G$4, FALSE), 0)</f>
        <v>0</v>
      </c>
      <c r="H68" s="51">
        <f>IFERROR(VLOOKUP($D68, V医療従事者等!$A:$J, $H$4, FALSE), 0)</f>
        <v>0</v>
      </c>
      <c r="I68" s="51">
        <f>IFERROR(VLOOKUP($D68, V医療従事者等!$A:$J, $I$4, FALSE), 0)</f>
        <v>0</v>
      </c>
      <c r="J68" s="52">
        <f>IFERROR(VLOOKUP($D68, V一般接種!$A:$G, J$4, FALSE), 0)</f>
        <v>614755</v>
      </c>
      <c r="K68" s="52">
        <f>IFERROR(VLOOKUP($D68, V一般接種!$A:$G, K$4, FALSE), 0)</f>
        <v>32802</v>
      </c>
      <c r="L68" s="52">
        <f>IFERROR(VLOOKUP($D68, V一般接種!$A:$G, L$4, FALSE), 0)</f>
        <v>269541</v>
      </c>
      <c r="M68" s="52">
        <f>IFERROR(VLOOKUP($D68, V一般接種!$A:$G, M$4, FALSE), 0)</f>
        <v>0</v>
      </c>
      <c r="N68" s="52">
        <f>IFERROR(VLOOKUP($D68, V職域接種!$C:$G, N$4, FALSE), 0)</f>
        <v>0</v>
      </c>
      <c r="O68" s="52">
        <f>IFERROR(VLOOKUP($D68, V職域接種!$C:$G, O$4, FALSE), 0)</f>
        <v>0</v>
      </c>
    </row>
    <row r="69" spans="1:15" x14ac:dyDescent="0.55000000000000004">
      <c r="A69" s="100">
        <f t="shared" si="0"/>
        <v>44360</v>
      </c>
      <c r="B69" s="53">
        <f t="shared" si="1"/>
        <v>590500</v>
      </c>
      <c r="C69" s="53">
        <f t="shared" si="2"/>
        <v>314118</v>
      </c>
      <c r="D69" s="82">
        <v>44360</v>
      </c>
      <c r="E69" s="51" t="str">
        <f>IFERROR(VLOOKUP($D69, V医療従事者等!$A:$J, $E$4, FALSE), TEXT(D69, "aaa"))</f>
        <v>日</v>
      </c>
      <c r="F69" s="51">
        <f>IFERROR(VLOOKUP($D69, V医療従事者等!$A:$J, $F$4, FALSE), 0)</f>
        <v>0</v>
      </c>
      <c r="G69" s="51">
        <f>IFERROR(VLOOKUP($D69, V医療従事者等!$A:$J, $G$4, FALSE), 0)</f>
        <v>0</v>
      </c>
      <c r="H69" s="51">
        <f>IFERROR(VLOOKUP($D69, V医療従事者等!$A:$J, $H$4, FALSE), 0)</f>
        <v>0</v>
      </c>
      <c r="I69" s="51">
        <f>IFERROR(VLOOKUP($D69, V医療従事者等!$A:$J, $I$4, FALSE), 0)</f>
        <v>0</v>
      </c>
      <c r="J69" s="52">
        <f>IFERROR(VLOOKUP($D69, V一般接種!$A:$G, J$4, FALSE), 0)</f>
        <v>556965</v>
      </c>
      <c r="K69" s="52">
        <f>IFERROR(VLOOKUP($D69, V一般接種!$A:$G, K$4, FALSE), 0)</f>
        <v>33535</v>
      </c>
      <c r="L69" s="52">
        <f>IFERROR(VLOOKUP($D69, V一般接種!$A:$G, L$4, FALSE), 0)</f>
        <v>314118</v>
      </c>
      <c r="M69" s="52">
        <f>IFERROR(VLOOKUP($D69, V一般接種!$A:$G, M$4, FALSE), 0)</f>
        <v>0</v>
      </c>
      <c r="N69" s="52">
        <f>IFERROR(VLOOKUP($D69, V職域接種!$C:$G, N$4, FALSE), 0)</f>
        <v>0</v>
      </c>
      <c r="O69" s="52">
        <f>IFERROR(VLOOKUP($D69, V職域接種!$C:$G, O$4, FALSE), 0)</f>
        <v>0</v>
      </c>
    </row>
    <row r="70" spans="1:15" x14ac:dyDescent="0.55000000000000004">
      <c r="A70" s="100">
        <f t="shared" si="0"/>
        <v>44361</v>
      </c>
      <c r="B70" s="53">
        <f t="shared" si="1"/>
        <v>679007</v>
      </c>
      <c r="C70" s="53">
        <f t="shared" si="2"/>
        <v>528343</v>
      </c>
      <c r="D70" s="82">
        <v>44361</v>
      </c>
      <c r="E70" s="51" t="str">
        <f>IFERROR(VLOOKUP($D70, V医療従事者等!$A:$J, $E$4, FALSE), TEXT(D70, "aaa"))</f>
        <v>(月)</v>
      </c>
      <c r="F70" s="51">
        <f>IFERROR(VLOOKUP($D70, V医療従事者等!$A:$J, $F$4, FALSE), 0)</f>
        <v>85819</v>
      </c>
      <c r="G70" s="51">
        <f>IFERROR(VLOOKUP($D70, V医療従事者等!$A:$J, $G$4, FALSE), 0)</f>
        <v>5610</v>
      </c>
      <c r="H70" s="51">
        <f>IFERROR(VLOOKUP($D70, V医療従事者等!$A:$J, $H$4, FALSE), 0)</f>
        <v>123536</v>
      </c>
      <c r="I70" s="51">
        <f>IFERROR(VLOOKUP($D70, V医療従事者等!$A:$J, $I$4, FALSE), 0)</f>
        <v>0</v>
      </c>
      <c r="J70" s="52">
        <f>IFERROR(VLOOKUP($D70, V一般接種!$A:$G, J$4, FALSE), 0)</f>
        <v>558075</v>
      </c>
      <c r="K70" s="52">
        <f>IFERROR(VLOOKUP($D70, V一般接種!$A:$G, K$4, FALSE), 0)</f>
        <v>29503</v>
      </c>
      <c r="L70" s="52">
        <f>IFERROR(VLOOKUP($D70, V一般接種!$A:$G, L$4, FALSE), 0)</f>
        <v>404807</v>
      </c>
      <c r="M70" s="52">
        <f>IFERROR(VLOOKUP($D70, V一般接種!$A:$G, M$4, FALSE), 0)</f>
        <v>0</v>
      </c>
      <c r="N70" s="52">
        <f>IFERROR(VLOOKUP($D70, V職域接種!$C:$G, N$4, FALSE), 0)</f>
        <v>0</v>
      </c>
      <c r="O70" s="52">
        <f>IFERROR(VLOOKUP($D70, V職域接種!$C:$G, O$4, FALSE), 0)</f>
        <v>0</v>
      </c>
    </row>
    <row r="71" spans="1:15" x14ac:dyDescent="0.55000000000000004">
      <c r="A71" s="100">
        <f t="shared" ref="A71:A134" si="3">D71</f>
        <v>44362</v>
      </c>
      <c r="B71" s="53">
        <f t="shared" ref="B71:B134" si="4">IF($D71="","",IF(F71+G71+J71+K71+N71=0, 0, F71+G71+J71+K71+N71))</f>
        <v>676956</v>
      </c>
      <c r="C71" s="53">
        <f t="shared" ref="C71:C134" si="5">IF($D71="", "", IF(H71+I71+L71+M71+O71=0, 0, H71+I71+L71+M71+O71))</f>
        <v>539764</v>
      </c>
      <c r="D71" s="82">
        <v>44362</v>
      </c>
      <c r="E71" s="51" t="str">
        <f>IFERROR(VLOOKUP($D71, V医療従事者等!$A:$J, $E$4, FALSE), TEXT(D71, "aaa"))</f>
        <v>(火)</v>
      </c>
      <c r="F71" s="51">
        <f>IFERROR(VLOOKUP($D71, V医療従事者等!$A:$J, $F$4, FALSE), 0)</f>
        <v>40459</v>
      </c>
      <c r="G71" s="51">
        <f>IFERROR(VLOOKUP($D71, V医療従事者等!$A:$J, $G$4, FALSE), 0)</f>
        <v>2956</v>
      </c>
      <c r="H71" s="51">
        <f>IFERROR(VLOOKUP($D71, V医療従事者等!$A:$J, $H$4, FALSE), 0)</f>
        <v>71948</v>
      </c>
      <c r="I71" s="51">
        <f>IFERROR(VLOOKUP($D71, V医療従事者等!$A:$J, $I$4, FALSE), 0)</f>
        <v>0</v>
      </c>
      <c r="J71" s="52">
        <f>IFERROR(VLOOKUP($D71, V一般接種!$A:$G, J$4, FALSE), 0)</f>
        <v>604300</v>
      </c>
      <c r="K71" s="52">
        <f>IFERROR(VLOOKUP($D71, V一般接種!$A:$G, K$4, FALSE), 0)</f>
        <v>29241</v>
      </c>
      <c r="L71" s="52">
        <f>IFERROR(VLOOKUP($D71, V一般接種!$A:$G, L$4, FALSE), 0)</f>
        <v>467816</v>
      </c>
      <c r="M71" s="52">
        <f>IFERROR(VLOOKUP($D71, V一般接種!$A:$G, M$4, FALSE), 0)</f>
        <v>0</v>
      </c>
      <c r="N71" s="52">
        <f>IFERROR(VLOOKUP($D71, V職域接種!$C:$G, N$4, FALSE), 0)</f>
        <v>0</v>
      </c>
      <c r="O71" s="52">
        <f>IFERROR(VLOOKUP($D71, V職域接種!$C:$G, O$4, FALSE), 0)</f>
        <v>0</v>
      </c>
    </row>
    <row r="72" spans="1:15" x14ac:dyDescent="0.55000000000000004">
      <c r="A72" s="100">
        <f t="shared" si="3"/>
        <v>44363</v>
      </c>
      <c r="B72" s="53">
        <f t="shared" si="4"/>
        <v>661812</v>
      </c>
      <c r="C72" s="53">
        <f t="shared" si="5"/>
        <v>592947</v>
      </c>
      <c r="D72" s="82">
        <v>44363</v>
      </c>
      <c r="E72" s="51" t="str">
        <f>IFERROR(VLOOKUP($D72, V医療従事者等!$A:$J, $E$4, FALSE), TEXT(D72, "aaa"))</f>
        <v>(水)</v>
      </c>
      <c r="F72" s="51">
        <f>IFERROR(VLOOKUP($D72, V医療従事者等!$A:$J, $F$4, FALSE), 0)</f>
        <v>43912</v>
      </c>
      <c r="G72" s="51">
        <f>IFERROR(VLOOKUP($D72, V医療従事者等!$A:$J, $G$4, FALSE), 0)</f>
        <v>2782</v>
      </c>
      <c r="H72" s="51">
        <f>IFERROR(VLOOKUP($D72, V医療従事者等!$A:$J, $H$4, FALSE), 0)</f>
        <v>72041</v>
      </c>
      <c r="I72" s="51">
        <f>IFERROR(VLOOKUP($D72, V医療従事者等!$A:$J, $I$4, FALSE), 0)</f>
        <v>0</v>
      </c>
      <c r="J72" s="52">
        <f>IFERROR(VLOOKUP($D72, V一般接種!$A:$G, J$4, FALSE), 0)</f>
        <v>584947</v>
      </c>
      <c r="K72" s="52">
        <f>IFERROR(VLOOKUP($D72, V一般接種!$A:$G, K$4, FALSE), 0)</f>
        <v>30171</v>
      </c>
      <c r="L72" s="52">
        <f>IFERROR(VLOOKUP($D72, V一般接種!$A:$G, L$4, FALSE), 0)</f>
        <v>520906</v>
      </c>
      <c r="M72" s="52">
        <f>IFERROR(VLOOKUP($D72, V一般接種!$A:$G, M$4, FALSE), 0)</f>
        <v>0</v>
      </c>
      <c r="N72" s="52">
        <f>IFERROR(VLOOKUP($D72, V職域接種!$C:$G, N$4, FALSE), 0)</f>
        <v>0</v>
      </c>
      <c r="O72" s="52">
        <f>IFERROR(VLOOKUP($D72, V職域接種!$C:$G, O$4, FALSE), 0)</f>
        <v>0</v>
      </c>
    </row>
    <row r="73" spans="1:15" x14ac:dyDescent="0.55000000000000004">
      <c r="A73" s="100">
        <f t="shared" si="3"/>
        <v>44364</v>
      </c>
      <c r="B73" s="53">
        <f t="shared" si="4"/>
        <v>677099</v>
      </c>
      <c r="C73" s="53">
        <f t="shared" si="5"/>
        <v>585443</v>
      </c>
      <c r="D73" s="82">
        <v>44364</v>
      </c>
      <c r="E73" s="51" t="str">
        <f>IFERROR(VLOOKUP($D73, V医療従事者等!$A:$J, $E$4, FALSE), TEXT(D73, "aaa"))</f>
        <v>(木)</v>
      </c>
      <c r="F73" s="51">
        <f>IFERROR(VLOOKUP($D73, V医療従事者等!$A:$J, $F$4, FALSE), 0)</f>
        <v>46926</v>
      </c>
      <c r="G73" s="51">
        <f>IFERROR(VLOOKUP($D73, V医療従事者等!$A:$J, $G$4, FALSE), 0)</f>
        <v>4611</v>
      </c>
      <c r="H73" s="51">
        <f>IFERROR(VLOOKUP($D73, V医療従事者等!$A:$J, $H$4, FALSE), 0)</f>
        <v>77793</v>
      </c>
      <c r="I73" s="51">
        <f>IFERROR(VLOOKUP($D73, V医療従事者等!$A:$J, $I$4, FALSE), 0)</f>
        <v>0</v>
      </c>
      <c r="J73" s="52">
        <f>IFERROR(VLOOKUP($D73, V一般接種!$A:$G, J$4, FALSE), 0)</f>
        <v>593880</v>
      </c>
      <c r="K73" s="52">
        <f>IFERROR(VLOOKUP($D73, V一般接種!$A:$G, K$4, FALSE), 0)</f>
        <v>31682</v>
      </c>
      <c r="L73" s="52">
        <f>IFERROR(VLOOKUP($D73, V一般接種!$A:$G, L$4, FALSE), 0)</f>
        <v>507650</v>
      </c>
      <c r="M73" s="52">
        <f>IFERROR(VLOOKUP($D73, V一般接種!$A:$G, M$4, FALSE), 0)</f>
        <v>0</v>
      </c>
      <c r="N73" s="52">
        <f>IFERROR(VLOOKUP($D73, V職域接種!$C:$G, N$4, FALSE), 0)</f>
        <v>0</v>
      </c>
      <c r="O73" s="52">
        <f>IFERROR(VLOOKUP($D73, V職域接種!$C:$G, O$4, FALSE), 0)</f>
        <v>0</v>
      </c>
    </row>
    <row r="74" spans="1:15" x14ac:dyDescent="0.55000000000000004">
      <c r="A74" s="100">
        <f t="shared" si="3"/>
        <v>44365</v>
      </c>
      <c r="B74" s="53">
        <f t="shared" si="4"/>
        <v>653589</v>
      </c>
      <c r="C74" s="53">
        <f t="shared" si="5"/>
        <v>557737</v>
      </c>
      <c r="D74" s="82">
        <v>44365</v>
      </c>
      <c r="E74" s="51" t="str">
        <f>IFERROR(VLOOKUP($D74, V医療従事者等!$A:$J, $E$4, FALSE), TEXT(D74, "aaa"))</f>
        <v>(金)</v>
      </c>
      <c r="F74" s="51">
        <f>IFERROR(VLOOKUP($D74, V医療従事者等!$A:$J, $F$4, FALSE), 0)</f>
        <v>50112</v>
      </c>
      <c r="G74" s="51">
        <f>IFERROR(VLOOKUP($D74, V医療従事者等!$A:$J, $G$4, FALSE), 0)</f>
        <v>2145</v>
      </c>
      <c r="H74" s="51">
        <f>IFERROR(VLOOKUP($D74, V医療従事者等!$A:$J, $H$4, FALSE), 0)</f>
        <v>73691</v>
      </c>
      <c r="I74" s="51">
        <f>IFERROR(VLOOKUP($D74, V医療従事者等!$A:$J, $I$4, FALSE), 0)</f>
        <v>0</v>
      </c>
      <c r="J74" s="52">
        <f>IFERROR(VLOOKUP($D74, V一般接種!$A:$G, J$4, FALSE), 0)</f>
        <v>572054</v>
      </c>
      <c r="K74" s="52">
        <f>IFERROR(VLOOKUP($D74, V一般接種!$A:$G, K$4, FALSE), 0)</f>
        <v>29278</v>
      </c>
      <c r="L74" s="52">
        <f>IFERROR(VLOOKUP($D74, V一般接種!$A:$G, L$4, FALSE), 0)</f>
        <v>484046</v>
      </c>
      <c r="M74" s="52">
        <f>IFERROR(VLOOKUP($D74, V一般接種!$A:$G, M$4, FALSE), 0)</f>
        <v>0</v>
      </c>
      <c r="N74" s="52">
        <f>IFERROR(VLOOKUP($D74, V職域接種!$C:$G, N$4, FALSE), 0)</f>
        <v>0</v>
      </c>
      <c r="O74" s="52">
        <f>IFERROR(VLOOKUP($D74, V職域接種!$C:$G, O$4, FALSE), 0)</f>
        <v>0</v>
      </c>
    </row>
    <row r="75" spans="1:15" x14ac:dyDescent="0.55000000000000004">
      <c r="A75" s="100">
        <f t="shared" si="3"/>
        <v>44366</v>
      </c>
      <c r="B75" s="53">
        <f t="shared" si="4"/>
        <v>643162</v>
      </c>
      <c r="C75" s="53">
        <f t="shared" si="5"/>
        <v>434162</v>
      </c>
      <c r="D75" s="82">
        <v>44366</v>
      </c>
      <c r="E75" s="51" t="str">
        <f>IFERROR(VLOOKUP($D75, V医療従事者等!$A:$J, $E$4, FALSE), TEXT(D75, "aaa"))</f>
        <v>土</v>
      </c>
      <c r="F75" s="51">
        <f>IFERROR(VLOOKUP($D75, V医療従事者等!$A:$J, $F$4, FALSE), 0)</f>
        <v>0</v>
      </c>
      <c r="G75" s="51">
        <f>IFERROR(VLOOKUP($D75, V医療従事者等!$A:$J, $G$4, FALSE), 0)</f>
        <v>0</v>
      </c>
      <c r="H75" s="51">
        <f>IFERROR(VLOOKUP($D75, V医療従事者等!$A:$J, $H$4, FALSE), 0)</f>
        <v>0</v>
      </c>
      <c r="I75" s="51">
        <f>IFERROR(VLOOKUP($D75, V医療従事者等!$A:$J, $I$4, FALSE), 0)</f>
        <v>0</v>
      </c>
      <c r="J75" s="52">
        <f>IFERROR(VLOOKUP($D75, V一般接種!$A:$G, J$4, FALSE), 0)</f>
        <v>606256</v>
      </c>
      <c r="K75" s="52">
        <f>IFERROR(VLOOKUP($D75, V一般接種!$A:$G, K$4, FALSE), 0)</f>
        <v>36906</v>
      </c>
      <c r="L75" s="52">
        <f>IFERROR(VLOOKUP($D75, V一般接種!$A:$G, L$4, FALSE), 0)</f>
        <v>434162</v>
      </c>
      <c r="M75" s="52">
        <f>IFERROR(VLOOKUP($D75, V一般接種!$A:$G, M$4, FALSE), 0)</f>
        <v>0</v>
      </c>
      <c r="N75" s="52">
        <f>IFERROR(VLOOKUP($D75, V職域接種!$C:$G, N$4, FALSE), 0)</f>
        <v>0</v>
      </c>
      <c r="O75" s="52">
        <f>IFERROR(VLOOKUP($D75, V職域接種!$C:$G, O$4, FALSE), 0)</f>
        <v>0</v>
      </c>
    </row>
    <row r="76" spans="1:15" x14ac:dyDescent="0.55000000000000004">
      <c r="A76" s="100">
        <f t="shared" si="3"/>
        <v>44367</v>
      </c>
      <c r="B76" s="53">
        <f t="shared" si="4"/>
        <v>641800</v>
      </c>
      <c r="C76" s="53">
        <f t="shared" si="5"/>
        <v>434451</v>
      </c>
      <c r="D76" s="82">
        <v>44367</v>
      </c>
      <c r="E76" s="51" t="str">
        <f>IFERROR(VLOOKUP($D76, V医療従事者等!$A:$J, $E$4, FALSE), TEXT(D76, "aaa"))</f>
        <v>日</v>
      </c>
      <c r="F76" s="51">
        <f>IFERROR(VLOOKUP($D76, V医療従事者等!$A:$J, $F$4, FALSE), 0)</f>
        <v>0</v>
      </c>
      <c r="G76" s="51">
        <f>IFERROR(VLOOKUP($D76, V医療従事者等!$A:$J, $G$4, FALSE), 0)</f>
        <v>0</v>
      </c>
      <c r="H76" s="51">
        <f>IFERROR(VLOOKUP($D76, V医療従事者等!$A:$J, $H$4, FALSE), 0)</f>
        <v>0</v>
      </c>
      <c r="I76" s="51">
        <f>IFERROR(VLOOKUP($D76, V医療従事者等!$A:$J, $I$4, FALSE), 0)</f>
        <v>0</v>
      </c>
      <c r="J76" s="52">
        <f>IFERROR(VLOOKUP($D76, V一般接種!$A:$G, J$4, FALSE), 0)</f>
        <v>602317</v>
      </c>
      <c r="K76" s="52">
        <f>IFERROR(VLOOKUP($D76, V一般接種!$A:$G, K$4, FALSE), 0)</f>
        <v>39483</v>
      </c>
      <c r="L76" s="52">
        <f>IFERROR(VLOOKUP($D76, V一般接種!$A:$G, L$4, FALSE), 0)</f>
        <v>434451</v>
      </c>
      <c r="M76" s="52">
        <f>IFERROR(VLOOKUP($D76, V一般接種!$A:$G, M$4, FALSE), 0)</f>
        <v>0</v>
      </c>
      <c r="N76" s="52">
        <f>IFERROR(VLOOKUP($D76, V職域接種!$C:$G, N$4, FALSE), 0)</f>
        <v>0</v>
      </c>
      <c r="O76" s="52">
        <f>IFERROR(VLOOKUP($D76, V職域接種!$C:$G, O$4, FALSE), 0)</f>
        <v>0</v>
      </c>
    </row>
    <row r="77" spans="1:15" x14ac:dyDescent="0.55000000000000004">
      <c r="A77" s="100">
        <f t="shared" si="3"/>
        <v>44368</v>
      </c>
      <c r="B77" s="53">
        <f t="shared" si="4"/>
        <v>711905</v>
      </c>
      <c r="C77" s="53">
        <f t="shared" si="5"/>
        <v>618073</v>
      </c>
      <c r="D77" s="82">
        <v>44368</v>
      </c>
      <c r="E77" s="51" t="str">
        <f>IFERROR(VLOOKUP($D77, V医療従事者等!$A:$J, $E$4, FALSE), TEXT(D77, "aaa"))</f>
        <v>(月)</v>
      </c>
      <c r="F77" s="51">
        <f>IFERROR(VLOOKUP($D77, V医療従事者等!$A:$J, $F$4, FALSE), 0)</f>
        <v>67154</v>
      </c>
      <c r="G77" s="51">
        <f>IFERROR(VLOOKUP($D77, V医療従事者等!$A:$J, $G$4, FALSE), 0)</f>
        <v>7843</v>
      </c>
      <c r="H77" s="51">
        <f>IFERROR(VLOOKUP($D77, V医療従事者等!$A:$J, $H$4, FALSE), 0)</f>
        <v>123679</v>
      </c>
      <c r="I77" s="51">
        <f>IFERROR(VLOOKUP($D77, V医療従事者等!$A:$J, $I$4, FALSE), 0)</f>
        <v>104</v>
      </c>
      <c r="J77" s="52">
        <f>IFERROR(VLOOKUP($D77, V一般接種!$A:$G, J$4, FALSE), 0)</f>
        <v>583924</v>
      </c>
      <c r="K77" s="52">
        <f>IFERROR(VLOOKUP($D77, V一般接種!$A:$G, K$4, FALSE), 0)</f>
        <v>52984</v>
      </c>
      <c r="L77" s="52">
        <f>IFERROR(VLOOKUP($D77, V一般接種!$A:$G, L$4, FALSE), 0)</f>
        <v>491065</v>
      </c>
      <c r="M77" s="52">
        <f>IFERROR(VLOOKUP($D77, V一般接種!$A:$G, M$4, FALSE), 0)</f>
        <v>3225</v>
      </c>
      <c r="N77" s="52">
        <f>IFERROR(VLOOKUP($D77, V職域接種!$C:$G, N$4, FALSE), 0)</f>
        <v>0</v>
      </c>
      <c r="O77" s="52">
        <f>IFERROR(VLOOKUP($D77, V職域接種!$C:$G, O$4, FALSE), 0)</f>
        <v>0</v>
      </c>
    </row>
    <row r="78" spans="1:15" x14ac:dyDescent="0.55000000000000004">
      <c r="A78" s="100">
        <f t="shared" si="3"/>
        <v>44369</v>
      </c>
      <c r="B78" s="53">
        <f t="shared" si="4"/>
        <v>705447</v>
      </c>
      <c r="C78" s="53">
        <f t="shared" si="5"/>
        <v>643118</v>
      </c>
      <c r="D78" s="82">
        <v>44369</v>
      </c>
      <c r="E78" s="51" t="str">
        <f>IFERROR(VLOOKUP($D78, V医療従事者等!$A:$J, $E$4, FALSE), TEXT(D78, "aaa"))</f>
        <v>(火)</v>
      </c>
      <c r="F78" s="51">
        <f>IFERROR(VLOOKUP($D78, V医療従事者等!$A:$J, $F$4, FALSE), 0)</f>
        <v>44473</v>
      </c>
      <c r="G78" s="51">
        <f>IFERROR(VLOOKUP($D78, V医療従事者等!$A:$J, $G$4, FALSE), 0)</f>
        <v>1946</v>
      </c>
      <c r="H78" s="51">
        <f>IFERROR(VLOOKUP($D78, V医療従事者等!$A:$J, $H$4, FALSE), 0)</f>
        <v>47609</v>
      </c>
      <c r="I78" s="51">
        <f>IFERROR(VLOOKUP($D78, V医療従事者等!$A:$J, $I$4, FALSE), 0)</f>
        <v>107</v>
      </c>
      <c r="J78" s="52">
        <f>IFERROR(VLOOKUP($D78, V一般接種!$A:$G, J$4, FALSE), 0)</f>
        <v>603858</v>
      </c>
      <c r="K78" s="52">
        <f>IFERROR(VLOOKUP($D78, V一般接種!$A:$G, K$4, FALSE), 0)</f>
        <v>55170</v>
      </c>
      <c r="L78" s="52">
        <f>IFERROR(VLOOKUP($D78, V一般接種!$A:$G, L$4, FALSE), 0)</f>
        <v>592680</v>
      </c>
      <c r="M78" s="52">
        <f>IFERROR(VLOOKUP($D78, V一般接種!$A:$G, M$4, FALSE), 0)</f>
        <v>2722</v>
      </c>
      <c r="N78" s="52">
        <f>IFERROR(VLOOKUP($D78, V職域接種!$C:$G, N$4, FALSE), 0)</f>
        <v>0</v>
      </c>
      <c r="O78" s="52">
        <f>IFERROR(VLOOKUP($D78, V職域接種!$C:$G, O$4, FALSE), 0)</f>
        <v>0</v>
      </c>
    </row>
    <row r="79" spans="1:15" x14ac:dyDescent="0.55000000000000004">
      <c r="A79" s="100">
        <f t="shared" si="3"/>
        <v>44370</v>
      </c>
      <c r="B79" s="53">
        <f t="shared" si="4"/>
        <v>711558</v>
      </c>
      <c r="C79" s="53">
        <f t="shared" si="5"/>
        <v>674457</v>
      </c>
      <c r="D79" s="82">
        <v>44370</v>
      </c>
      <c r="E79" s="51" t="str">
        <f>IFERROR(VLOOKUP($D79, V医療従事者等!$A:$J, $E$4, FALSE), TEXT(D79, "aaa"))</f>
        <v>(水)</v>
      </c>
      <c r="F79" s="51">
        <f>IFERROR(VLOOKUP($D79, V医療従事者等!$A:$J, $F$4, FALSE), 0)</f>
        <v>46971</v>
      </c>
      <c r="G79" s="51">
        <f>IFERROR(VLOOKUP($D79, V医療従事者等!$A:$J, $G$4, FALSE), 0)</f>
        <v>4683</v>
      </c>
      <c r="H79" s="51">
        <f>IFERROR(VLOOKUP($D79, V医療従事者等!$A:$J, $H$4, FALSE), 0)</f>
        <v>59733</v>
      </c>
      <c r="I79" s="51">
        <f>IFERROR(VLOOKUP($D79, V医療従事者等!$A:$J, $I$4, FALSE), 0)</f>
        <v>99</v>
      </c>
      <c r="J79" s="52">
        <f>IFERROR(VLOOKUP($D79, V一般接種!$A:$G, J$4, FALSE), 0)</f>
        <v>605394</v>
      </c>
      <c r="K79" s="52">
        <f>IFERROR(VLOOKUP($D79, V一般接種!$A:$G, K$4, FALSE), 0)</f>
        <v>54510</v>
      </c>
      <c r="L79" s="52">
        <f>IFERROR(VLOOKUP($D79, V一般接種!$A:$G, L$4, FALSE), 0)</f>
        <v>611257</v>
      </c>
      <c r="M79" s="52">
        <f>IFERROR(VLOOKUP($D79, V一般接種!$A:$G, M$4, FALSE), 0)</f>
        <v>3368</v>
      </c>
      <c r="N79" s="52">
        <f>IFERROR(VLOOKUP($D79, V職域接種!$C:$G, N$4, FALSE), 0)</f>
        <v>0</v>
      </c>
      <c r="O79" s="52">
        <f>IFERROR(VLOOKUP($D79, V職域接種!$C:$G, O$4, FALSE), 0)</f>
        <v>0</v>
      </c>
    </row>
    <row r="80" spans="1:15" x14ac:dyDescent="0.55000000000000004">
      <c r="A80" s="100">
        <f t="shared" si="3"/>
        <v>44371</v>
      </c>
      <c r="B80" s="53">
        <f t="shared" si="4"/>
        <v>688909</v>
      </c>
      <c r="C80" s="53">
        <f t="shared" si="5"/>
        <v>681153</v>
      </c>
      <c r="D80" s="82">
        <v>44371</v>
      </c>
      <c r="E80" s="51" t="str">
        <f>IFERROR(VLOOKUP($D80, V医療従事者等!$A:$J, $E$4, FALSE), TEXT(D80, "aaa"))</f>
        <v>(木)</v>
      </c>
      <c r="F80" s="51">
        <f>IFERROR(VLOOKUP($D80, V医療従事者等!$A:$J, $F$4, FALSE), 0)</f>
        <v>43798</v>
      </c>
      <c r="G80" s="51">
        <f>IFERROR(VLOOKUP($D80, V医療従事者等!$A:$J, $G$4, FALSE), 0)</f>
        <v>1584</v>
      </c>
      <c r="H80" s="51">
        <f>IFERROR(VLOOKUP($D80, V医療従事者等!$A:$J, $H$4, FALSE), 0)</f>
        <v>63930</v>
      </c>
      <c r="I80" s="51">
        <f>IFERROR(VLOOKUP($D80, V医療従事者等!$A:$J, $I$4, FALSE), 0)</f>
        <v>109</v>
      </c>
      <c r="J80" s="52">
        <f>IFERROR(VLOOKUP($D80, V一般接種!$A:$G, J$4, FALSE), 0)</f>
        <v>592393</v>
      </c>
      <c r="K80" s="52">
        <f>IFERROR(VLOOKUP($D80, V一般接種!$A:$G, K$4, FALSE), 0)</f>
        <v>51134</v>
      </c>
      <c r="L80" s="52">
        <f>IFERROR(VLOOKUP($D80, V一般接種!$A:$G, L$4, FALSE), 0)</f>
        <v>613827</v>
      </c>
      <c r="M80" s="52">
        <f>IFERROR(VLOOKUP($D80, V一般接種!$A:$G, M$4, FALSE), 0)</f>
        <v>3287</v>
      </c>
      <c r="N80" s="52">
        <f>IFERROR(VLOOKUP($D80, V職域接種!$C:$G, N$4, FALSE), 0)</f>
        <v>0</v>
      </c>
      <c r="O80" s="52">
        <f>IFERROR(VLOOKUP($D80, V職域接種!$C:$G, O$4, FALSE), 0)</f>
        <v>0</v>
      </c>
    </row>
    <row r="81" spans="1:15" x14ac:dyDescent="0.55000000000000004">
      <c r="A81" s="100">
        <f t="shared" si="3"/>
        <v>44372</v>
      </c>
      <c r="B81" s="53">
        <f t="shared" si="4"/>
        <v>678991</v>
      </c>
      <c r="C81" s="53">
        <f t="shared" si="5"/>
        <v>684459</v>
      </c>
      <c r="D81" s="82">
        <v>44372</v>
      </c>
      <c r="E81" s="51" t="str">
        <f>IFERROR(VLOOKUP($D81, V医療従事者等!$A:$J, $E$4, FALSE), TEXT(D81, "aaa"))</f>
        <v>(金)</v>
      </c>
      <c r="F81" s="51">
        <f>IFERROR(VLOOKUP($D81, V医療従事者等!$A:$J, $F$4, FALSE), 0)</f>
        <v>47766</v>
      </c>
      <c r="G81" s="51">
        <f>IFERROR(VLOOKUP($D81, V医療従事者等!$A:$J, $G$4, FALSE), 0)</f>
        <v>5529</v>
      </c>
      <c r="H81" s="51">
        <f>IFERROR(VLOOKUP($D81, V医療従事者等!$A:$J, $H$4, FALSE), 0)</f>
        <v>74926</v>
      </c>
      <c r="I81" s="51">
        <f>IFERROR(VLOOKUP($D81, V医療従事者等!$A:$J, $I$4, FALSE), 0)</f>
        <v>134</v>
      </c>
      <c r="J81" s="52">
        <f>IFERROR(VLOOKUP($D81, V一般接種!$A:$G, J$4, FALSE), 0)</f>
        <v>569279</v>
      </c>
      <c r="K81" s="52">
        <f>IFERROR(VLOOKUP($D81, V一般接種!$A:$G, K$4, FALSE), 0)</f>
        <v>56417</v>
      </c>
      <c r="L81" s="52">
        <f>IFERROR(VLOOKUP($D81, V一般接種!$A:$G, L$4, FALSE), 0)</f>
        <v>605638</v>
      </c>
      <c r="M81" s="52">
        <f>IFERROR(VLOOKUP($D81, V一般接種!$A:$G, M$4, FALSE), 0)</f>
        <v>3761</v>
      </c>
      <c r="N81" s="52">
        <f>IFERROR(VLOOKUP($D81, V職域接種!$C:$G, N$4, FALSE), 0)</f>
        <v>0</v>
      </c>
      <c r="O81" s="52">
        <f>IFERROR(VLOOKUP($D81, V職域接種!$C:$G, O$4, FALSE), 0)</f>
        <v>0</v>
      </c>
    </row>
    <row r="82" spans="1:15" x14ac:dyDescent="0.55000000000000004">
      <c r="A82" s="100">
        <f t="shared" si="3"/>
        <v>44373</v>
      </c>
      <c r="B82" s="53">
        <f t="shared" si="4"/>
        <v>679062</v>
      </c>
      <c r="C82" s="53">
        <f t="shared" si="5"/>
        <v>580750</v>
      </c>
      <c r="D82" s="82">
        <v>44373</v>
      </c>
      <c r="E82" s="51" t="str">
        <f>IFERROR(VLOOKUP($D82, V医療従事者等!$A:$J, $E$4, FALSE), TEXT(D82, "aaa"))</f>
        <v>土</v>
      </c>
      <c r="F82" s="51">
        <f>IFERROR(VLOOKUP($D82, V医療従事者等!$A:$J, $F$4, FALSE), 0)</f>
        <v>0</v>
      </c>
      <c r="G82" s="51">
        <f>IFERROR(VLOOKUP($D82, V医療従事者等!$A:$J, $G$4, FALSE), 0)</f>
        <v>0</v>
      </c>
      <c r="H82" s="51">
        <f>IFERROR(VLOOKUP($D82, V医療従事者等!$A:$J, $H$4, FALSE), 0)</f>
        <v>0</v>
      </c>
      <c r="I82" s="51">
        <f>IFERROR(VLOOKUP($D82, V医療従事者等!$A:$J, $I$4, FALSE), 0)</f>
        <v>0</v>
      </c>
      <c r="J82" s="52">
        <f>IFERROR(VLOOKUP($D82, V一般接種!$A:$G, J$4, FALSE), 0)</f>
        <v>619651</v>
      </c>
      <c r="K82" s="52">
        <f>IFERROR(VLOOKUP($D82, V一般接種!$A:$G, K$4, FALSE), 0)</f>
        <v>59411</v>
      </c>
      <c r="L82" s="52">
        <f>IFERROR(VLOOKUP($D82, V一般接種!$A:$G, L$4, FALSE), 0)</f>
        <v>576980</v>
      </c>
      <c r="M82" s="52">
        <f>IFERROR(VLOOKUP($D82, V一般接種!$A:$G, M$4, FALSE), 0)</f>
        <v>3770</v>
      </c>
      <c r="N82" s="52">
        <f>IFERROR(VLOOKUP($D82, V職域接種!$C:$G, N$4, FALSE), 0)</f>
        <v>0</v>
      </c>
      <c r="O82" s="52">
        <f>IFERROR(VLOOKUP($D82, V職域接種!$C:$G, O$4, FALSE), 0)</f>
        <v>0</v>
      </c>
    </row>
    <row r="83" spans="1:15" x14ac:dyDescent="0.55000000000000004">
      <c r="A83" s="100">
        <f t="shared" si="3"/>
        <v>44374</v>
      </c>
      <c r="B83" s="53">
        <f t="shared" si="4"/>
        <v>714366</v>
      </c>
      <c r="C83" s="53">
        <f t="shared" si="5"/>
        <v>536005</v>
      </c>
      <c r="D83" s="82">
        <v>44374</v>
      </c>
      <c r="E83" s="51" t="str">
        <f>IFERROR(VLOOKUP($D83, V医療従事者等!$A:$J, $E$4, FALSE), TEXT(D83, "aaa"))</f>
        <v>日</v>
      </c>
      <c r="F83" s="51">
        <f>IFERROR(VLOOKUP($D83, V医療従事者等!$A:$J, $F$4, FALSE), 0)</f>
        <v>0</v>
      </c>
      <c r="G83" s="51">
        <f>IFERROR(VLOOKUP($D83, V医療従事者等!$A:$J, $G$4, FALSE), 0)</f>
        <v>0</v>
      </c>
      <c r="H83" s="51">
        <f>IFERROR(VLOOKUP($D83, V医療従事者等!$A:$J, $H$4, FALSE), 0)</f>
        <v>0</v>
      </c>
      <c r="I83" s="51">
        <f>IFERROR(VLOOKUP($D83, V医療従事者等!$A:$J, $I$4, FALSE), 0)</f>
        <v>0</v>
      </c>
      <c r="J83" s="52">
        <f>IFERROR(VLOOKUP($D83, V一般接種!$A:$G, J$4, FALSE), 0)</f>
        <v>654322</v>
      </c>
      <c r="K83" s="52">
        <f>IFERROR(VLOOKUP($D83, V一般接種!$A:$G, K$4, FALSE), 0)</f>
        <v>60044</v>
      </c>
      <c r="L83" s="52">
        <f>IFERROR(VLOOKUP($D83, V一般接種!$A:$G, L$4, FALSE), 0)</f>
        <v>531399</v>
      </c>
      <c r="M83" s="52">
        <f>IFERROR(VLOOKUP($D83, V一般接種!$A:$G, M$4, FALSE), 0)</f>
        <v>4606</v>
      </c>
      <c r="N83" s="52">
        <f>IFERROR(VLOOKUP($D83, V職域接種!$C:$G, N$4, FALSE), 0)</f>
        <v>0</v>
      </c>
      <c r="O83" s="52">
        <f>IFERROR(VLOOKUP($D83, V職域接種!$C:$G, O$4, FALSE), 0)</f>
        <v>0</v>
      </c>
    </row>
    <row r="84" spans="1:15" x14ac:dyDescent="0.55000000000000004">
      <c r="A84" s="100">
        <f t="shared" si="3"/>
        <v>44375</v>
      </c>
      <c r="B84" s="53">
        <f t="shared" si="4"/>
        <v>682395</v>
      </c>
      <c r="C84" s="53">
        <f t="shared" si="5"/>
        <v>708646</v>
      </c>
      <c r="D84" s="82">
        <v>44375</v>
      </c>
      <c r="E84" s="51" t="str">
        <f>IFERROR(VLOOKUP($D84, V医療従事者等!$A:$J, $E$4, FALSE), TEXT(D84, "aaa"))</f>
        <v>(月)</v>
      </c>
      <c r="F84" s="51">
        <f>IFERROR(VLOOKUP($D84, V医療従事者等!$A:$J, $F$4, FALSE), 0)</f>
        <v>71303</v>
      </c>
      <c r="G84" s="51">
        <f>IFERROR(VLOOKUP($D84, V医療従事者等!$A:$J, $G$4, FALSE), 0)</f>
        <v>7806</v>
      </c>
      <c r="H84" s="51">
        <f>IFERROR(VLOOKUP($D84, V医療従事者等!$A:$J, $H$4, FALSE), 0)</f>
        <v>80018</v>
      </c>
      <c r="I84" s="51">
        <f>IFERROR(VLOOKUP($D84, V医療従事者等!$A:$J, $I$4, FALSE), 0)</f>
        <v>528</v>
      </c>
      <c r="J84" s="52">
        <f>IFERROR(VLOOKUP($D84, V一般接種!$A:$G, J$4, FALSE), 0)</f>
        <v>544988</v>
      </c>
      <c r="K84" s="52">
        <f>IFERROR(VLOOKUP($D84, V一般接種!$A:$G, K$4, FALSE), 0)</f>
        <v>58298</v>
      </c>
      <c r="L84" s="52">
        <f>IFERROR(VLOOKUP($D84, V一般接種!$A:$G, L$4, FALSE), 0)</f>
        <v>609587</v>
      </c>
      <c r="M84" s="52">
        <f>IFERROR(VLOOKUP($D84, V一般接種!$A:$G, M$4, FALSE), 0)</f>
        <v>18513</v>
      </c>
      <c r="N84" s="52">
        <f>IFERROR(VLOOKUP($D84, V職域接種!$C:$G, N$4, FALSE), 0)</f>
        <v>0</v>
      </c>
      <c r="O84" s="52">
        <f>IFERROR(VLOOKUP($D84, V職域接種!$C:$G, O$4, FALSE), 0)</f>
        <v>0</v>
      </c>
    </row>
    <row r="85" spans="1:15" x14ac:dyDescent="0.55000000000000004">
      <c r="A85" s="100">
        <f t="shared" si="3"/>
        <v>44376</v>
      </c>
      <c r="B85" s="53">
        <f t="shared" si="4"/>
        <v>682670</v>
      </c>
      <c r="C85" s="53">
        <f t="shared" si="5"/>
        <v>741055</v>
      </c>
      <c r="D85" s="82">
        <v>44376</v>
      </c>
      <c r="E85" s="51" t="str">
        <f>IFERROR(VLOOKUP($D85, V医療従事者等!$A:$J, $E$4, FALSE), TEXT(D85, "aaa"))</f>
        <v>(火)</v>
      </c>
      <c r="F85" s="51">
        <f>IFERROR(VLOOKUP($D85, V医療従事者等!$A:$J, $F$4, FALSE), 0)</f>
        <v>36069</v>
      </c>
      <c r="G85" s="51">
        <f>IFERROR(VLOOKUP($D85, V医療従事者等!$A:$J, $G$4, FALSE), 0)</f>
        <v>3367</v>
      </c>
      <c r="H85" s="51">
        <f>IFERROR(VLOOKUP($D85, V医療従事者等!$A:$J, $H$4, FALSE), 0)</f>
        <v>53790</v>
      </c>
      <c r="I85" s="51">
        <f>IFERROR(VLOOKUP($D85, V医療従事者等!$A:$J, $I$4, FALSE), 0)</f>
        <v>1255</v>
      </c>
      <c r="J85" s="52">
        <f>IFERROR(VLOOKUP($D85, V一般接種!$A:$G, J$4, FALSE), 0)</f>
        <v>582408</v>
      </c>
      <c r="K85" s="52">
        <f>IFERROR(VLOOKUP($D85, V一般接種!$A:$G, K$4, FALSE), 0)</f>
        <v>60826</v>
      </c>
      <c r="L85" s="52">
        <f>IFERROR(VLOOKUP($D85, V一般接種!$A:$G, L$4, FALSE), 0)</f>
        <v>666972</v>
      </c>
      <c r="M85" s="52">
        <f>IFERROR(VLOOKUP($D85, V一般接種!$A:$G, M$4, FALSE), 0)</f>
        <v>19038</v>
      </c>
      <c r="N85" s="52">
        <f>IFERROR(VLOOKUP($D85, V職域接種!$C:$G, N$4, FALSE), 0)</f>
        <v>0</v>
      </c>
      <c r="O85" s="52">
        <f>IFERROR(VLOOKUP($D85, V職域接種!$C:$G, O$4, FALSE), 0)</f>
        <v>0</v>
      </c>
    </row>
    <row r="86" spans="1:15" x14ac:dyDescent="0.55000000000000004">
      <c r="A86" s="100">
        <f t="shared" si="3"/>
        <v>44377</v>
      </c>
      <c r="B86" s="53">
        <f t="shared" si="4"/>
        <v>700380</v>
      </c>
      <c r="C86" s="53">
        <f t="shared" si="5"/>
        <v>728533</v>
      </c>
      <c r="D86" s="82">
        <v>44377</v>
      </c>
      <c r="E86" s="51" t="str">
        <f>IFERROR(VLOOKUP($D86, V医療従事者等!$A:$J, $E$4, FALSE), TEXT(D86, "aaa"))</f>
        <v>(水)</v>
      </c>
      <c r="F86" s="51">
        <f>IFERROR(VLOOKUP($D86, V医療従事者等!$A:$J, $F$4, FALSE), 0)</f>
        <v>30313</v>
      </c>
      <c r="G86" s="51">
        <f>IFERROR(VLOOKUP($D86, V医療従事者等!$A:$J, $G$4, FALSE), 0)</f>
        <v>1788</v>
      </c>
      <c r="H86" s="51">
        <f>IFERROR(VLOOKUP($D86, V医療従事者等!$A:$J, $H$4, FALSE), 0)</f>
        <v>46697</v>
      </c>
      <c r="I86" s="51">
        <f>IFERROR(VLOOKUP($D86, V医療従事者等!$A:$J, $I$4, FALSE), 0)</f>
        <v>381</v>
      </c>
      <c r="J86" s="52">
        <f>IFERROR(VLOOKUP($D86, V一般接種!$A:$G, J$4, FALSE), 0)</f>
        <v>598872</v>
      </c>
      <c r="K86" s="52">
        <f>IFERROR(VLOOKUP($D86, V一般接種!$A:$G, K$4, FALSE), 0)</f>
        <v>69407</v>
      </c>
      <c r="L86" s="52">
        <f>IFERROR(VLOOKUP($D86, V一般接種!$A:$G, L$4, FALSE), 0)</f>
        <v>662451</v>
      </c>
      <c r="M86" s="52">
        <f>IFERROR(VLOOKUP($D86, V一般接種!$A:$G, M$4, FALSE), 0)</f>
        <v>19004</v>
      </c>
      <c r="N86" s="52">
        <f>IFERROR(VLOOKUP($D86, V職域接種!$C:$G, N$4, FALSE), 0)</f>
        <v>0</v>
      </c>
      <c r="O86" s="52">
        <f>IFERROR(VLOOKUP($D86, V職域接種!$C:$G, O$4, FALSE), 0)</f>
        <v>0</v>
      </c>
    </row>
    <row r="87" spans="1:15" x14ac:dyDescent="0.55000000000000004">
      <c r="A87" s="100">
        <f t="shared" si="3"/>
        <v>44378</v>
      </c>
      <c r="B87" s="53">
        <f t="shared" si="4"/>
        <v>502492</v>
      </c>
      <c r="C87" s="53">
        <f t="shared" si="5"/>
        <v>698707</v>
      </c>
      <c r="D87" s="82">
        <v>44378</v>
      </c>
      <c r="E87" s="51" t="str">
        <f>IFERROR(VLOOKUP($D87, V医療従事者等!$A:$J, $E$4, FALSE), TEXT(D87, "aaa"))</f>
        <v>(木)</v>
      </c>
      <c r="F87" s="51">
        <f>IFERROR(VLOOKUP($D87, V医療従事者等!$A:$J, $F$4, FALSE), 0)</f>
        <v>36346</v>
      </c>
      <c r="G87" s="51">
        <f>IFERROR(VLOOKUP($D87, V医療従事者等!$A:$J, $G$4, FALSE), 0)</f>
        <v>589</v>
      </c>
      <c r="H87" s="51">
        <f>IFERROR(VLOOKUP($D87, V医療従事者等!$A:$J, $H$4, FALSE), 0)</f>
        <v>57754</v>
      </c>
      <c r="I87" s="51">
        <f>IFERROR(VLOOKUP($D87, V医療従事者等!$A:$J, $I$4, FALSE), 0)</f>
        <v>108</v>
      </c>
      <c r="J87" s="52">
        <f>IFERROR(VLOOKUP($D87, V一般接種!$A:$G, J$4, FALSE), 0)</f>
        <v>395261</v>
      </c>
      <c r="K87" s="52">
        <f>IFERROR(VLOOKUP($D87, V一般接種!$A:$G, K$4, FALSE), 0)</f>
        <v>70296</v>
      </c>
      <c r="L87" s="52">
        <f>IFERROR(VLOOKUP($D87, V一般接種!$A:$G, L$4, FALSE), 0)</f>
        <v>621251</v>
      </c>
      <c r="M87" s="52">
        <f>IFERROR(VLOOKUP($D87, V一般接種!$A:$G, M$4, FALSE), 0)</f>
        <v>19594</v>
      </c>
      <c r="N87" s="52">
        <f>IFERROR(VLOOKUP($D87, V職域接種!$C:$G, N$4, FALSE), 0)</f>
        <v>0</v>
      </c>
      <c r="O87" s="52">
        <f>IFERROR(VLOOKUP($D87, V職域接種!$C:$G, O$4, FALSE), 0)</f>
        <v>0</v>
      </c>
    </row>
    <row r="88" spans="1:15" x14ac:dyDescent="0.55000000000000004">
      <c r="A88" s="100">
        <f t="shared" si="3"/>
        <v>44379</v>
      </c>
      <c r="B88" s="53">
        <f t="shared" si="4"/>
        <v>435679</v>
      </c>
      <c r="C88" s="53">
        <f t="shared" si="5"/>
        <v>707008</v>
      </c>
      <c r="D88" s="82">
        <v>44379</v>
      </c>
      <c r="E88" s="51" t="str">
        <f>IFERROR(VLOOKUP($D88, V医療従事者等!$A:$J, $E$4, FALSE), TEXT(D88, "aaa"))</f>
        <v>(金)</v>
      </c>
      <c r="F88" s="51">
        <f>IFERROR(VLOOKUP($D88, V医療従事者等!$A:$J, $F$4, FALSE), 0)</f>
        <v>25406</v>
      </c>
      <c r="G88" s="51">
        <f>IFERROR(VLOOKUP($D88, V医療従事者等!$A:$J, $G$4, FALSE), 0)</f>
        <v>978</v>
      </c>
      <c r="H88" s="51">
        <f>IFERROR(VLOOKUP($D88, V医療従事者等!$A:$J, $H$4, FALSE), 0)</f>
        <v>55293</v>
      </c>
      <c r="I88" s="51">
        <f>IFERROR(VLOOKUP($D88, V医療従事者等!$A:$J, $I$4, FALSE), 0)</f>
        <v>147</v>
      </c>
      <c r="J88" s="52">
        <f>IFERROR(VLOOKUP($D88, V一般接種!$A:$G, J$4, FALSE), 0)</f>
        <v>335088</v>
      </c>
      <c r="K88" s="52">
        <f>IFERROR(VLOOKUP($D88, V一般接種!$A:$G, K$4, FALSE), 0)</f>
        <v>74207</v>
      </c>
      <c r="L88" s="52">
        <f>IFERROR(VLOOKUP($D88, V一般接種!$A:$G, L$4, FALSE), 0)</f>
        <v>632097</v>
      </c>
      <c r="M88" s="52">
        <f>IFERROR(VLOOKUP($D88, V一般接種!$A:$G, M$4, FALSE), 0)</f>
        <v>19471</v>
      </c>
      <c r="N88" s="52">
        <f>IFERROR(VLOOKUP($D88, V職域接種!$C:$G, N$4, FALSE), 0)</f>
        <v>0</v>
      </c>
      <c r="O88" s="52">
        <f>IFERROR(VLOOKUP($D88, V職域接種!$C:$G, O$4, FALSE), 0)</f>
        <v>0</v>
      </c>
    </row>
    <row r="89" spans="1:15" x14ac:dyDescent="0.55000000000000004">
      <c r="A89" s="100">
        <f t="shared" si="3"/>
        <v>44380</v>
      </c>
      <c r="B89" s="53">
        <f t="shared" si="4"/>
        <v>732107</v>
      </c>
      <c r="C89" s="53">
        <f t="shared" si="5"/>
        <v>609714</v>
      </c>
      <c r="D89" s="82">
        <v>44380</v>
      </c>
      <c r="E89" s="51" t="str">
        <f>IFERROR(VLOOKUP($D89, V医療従事者等!$A:$J, $E$4, FALSE), TEXT(D89, "aaa"))</f>
        <v>土</v>
      </c>
      <c r="F89" s="51">
        <f>IFERROR(VLOOKUP($D89, V医療従事者等!$A:$J, $F$4, FALSE), 0)</f>
        <v>0</v>
      </c>
      <c r="G89" s="51">
        <f>IFERROR(VLOOKUP($D89, V医療従事者等!$A:$J, $G$4, FALSE), 0)</f>
        <v>0</v>
      </c>
      <c r="H89" s="51">
        <f>IFERROR(VLOOKUP($D89, V医療従事者等!$A:$J, $H$4, FALSE), 0)</f>
        <v>0</v>
      </c>
      <c r="I89" s="51">
        <f>IFERROR(VLOOKUP($D89, V医療従事者等!$A:$J, $I$4, FALSE), 0)</f>
        <v>0</v>
      </c>
      <c r="J89" s="52">
        <f>IFERROR(VLOOKUP($D89, V一般接種!$A:$G, J$4, FALSE), 0)</f>
        <v>648026</v>
      </c>
      <c r="K89" s="52">
        <f>IFERROR(VLOOKUP($D89, V一般接種!$A:$G, K$4, FALSE), 0)</f>
        <v>84081</v>
      </c>
      <c r="L89" s="52">
        <f>IFERROR(VLOOKUP($D89, V一般接種!$A:$G, L$4, FALSE), 0)</f>
        <v>589889</v>
      </c>
      <c r="M89" s="52">
        <f>IFERROR(VLOOKUP($D89, V一般接種!$A:$G, M$4, FALSE), 0)</f>
        <v>19825</v>
      </c>
      <c r="N89" s="52">
        <f>IFERROR(VLOOKUP($D89, V職域接種!$C:$G, N$4, FALSE), 0)</f>
        <v>0</v>
      </c>
      <c r="O89" s="52">
        <f>IFERROR(VLOOKUP($D89, V職域接種!$C:$G, O$4, FALSE), 0)</f>
        <v>0</v>
      </c>
    </row>
    <row r="90" spans="1:15" x14ac:dyDescent="0.55000000000000004">
      <c r="A90" s="100">
        <f t="shared" si="3"/>
        <v>44381</v>
      </c>
      <c r="B90" s="53">
        <f t="shared" si="4"/>
        <v>723689</v>
      </c>
      <c r="C90" s="53">
        <f t="shared" si="5"/>
        <v>549901</v>
      </c>
      <c r="D90" s="82">
        <v>44381</v>
      </c>
      <c r="E90" s="51" t="str">
        <f>IFERROR(VLOOKUP($D90, V医療従事者等!$A:$J, $E$4, FALSE), TEXT(D90, "aaa"))</f>
        <v>日</v>
      </c>
      <c r="F90" s="51">
        <f>IFERROR(VLOOKUP($D90, V医療従事者等!$A:$J, $F$4, FALSE), 0)</f>
        <v>0</v>
      </c>
      <c r="G90" s="51">
        <f>IFERROR(VLOOKUP($D90, V医療従事者等!$A:$J, $G$4, FALSE), 0)</f>
        <v>0</v>
      </c>
      <c r="H90" s="51">
        <f>IFERROR(VLOOKUP($D90, V医療従事者等!$A:$J, $H$4, FALSE), 0)</f>
        <v>0</v>
      </c>
      <c r="I90" s="51">
        <f>IFERROR(VLOOKUP($D90, V医療従事者等!$A:$J, $I$4, FALSE), 0)</f>
        <v>0</v>
      </c>
      <c r="J90" s="52">
        <f>IFERROR(VLOOKUP($D90, V一般接種!$A:$G, J$4, FALSE), 0)</f>
        <v>656769</v>
      </c>
      <c r="K90" s="52">
        <f>IFERROR(VLOOKUP($D90, V一般接種!$A:$G, K$4, FALSE), 0)</f>
        <v>66920</v>
      </c>
      <c r="L90" s="52">
        <f>IFERROR(VLOOKUP($D90, V一般接種!$A:$G, L$4, FALSE), 0)</f>
        <v>527569</v>
      </c>
      <c r="M90" s="52">
        <f>IFERROR(VLOOKUP($D90, V一般接種!$A:$G, M$4, FALSE), 0)</f>
        <v>22332</v>
      </c>
      <c r="N90" s="52">
        <f>IFERROR(VLOOKUP($D90, V職域接種!$C:$G, N$4, FALSE), 0)</f>
        <v>0</v>
      </c>
      <c r="O90" s="52">
        <f>IFERROR(VLOOKUP($D90, V職域接種!$C:$G, O$4, FALSE), 0)</f>
        <v>0</v>
      </c>
    </row>
    <row r="91" spans="1:15" x14ac:dyDescent="0.55000000000000004">
      <c r="A91" s="100">
        <f t="shared" si="3"/>
        <v>44382</v>
      </c>
      <c r="B91" s="53">
        <f t="shared" si="4"/>
        <v>790543</v>
      </c>
      <c r="C91" s="53">
        <f t="shared" si="5"/>
        <v>658324</v>
      </c>
      <c r="D91" s="82">
        <v>44382</v>
      </c>
      <c r="E91" s="51" t="str">
        <f>IFERROR(VLOOKUP($D91, V医療従事者等!$A:$J, $E$4, FALSE), TEXT(D91, "aaa"))</f>
        <v>(月)</v>
      </c>
      <c r="F91" s="51">
        <f>IFERROR(VLOOKUP($D91, V医療従事者等!$A:$J, $F$4, FALSE), 0)</f>
        <v>57890</v>
      </c>
      <c r="G91" s="51">
        <f>IFERROR(VLOOKUP($D91, V医療従事者等!$A:$J, $G$4, FALSE), 0)</f>
        <v>5788</v>
      </c>
      <c r="H91" s="51">
        <f>IFERROR(VLOOKUP($D91, V医療従事者等!$A:$J, $H$4, FALSE), 0)</f>
        <v>79320</v>
      </c>
      <c r="I91" s="51">
        <f>IFERROR(VLOOKUP($D91, V医療従事者等!$A:$J, $I$4, FALSE), 0)</f>
        <v>2091</v>
      </c>
      <c r="J91" s="52">
        <f>IFERROR(VLOOKUP($D91, V一般接種!$A:$G, J$4, FALSE), 0)</f>
        <v>645261</v>
      </c>
      <c r="K91" s="52">
        <f>IFERROR(VLOOKUP($D91, V一般接種!$A:$G, K$4, FALSE), 0)</f>
        <v>81604</v>
      </c>
      <c r="L91" s="52">
        <f>IFERROR(VLOOKUP($D91, V一般接種!$A:$G, L$4, FALSE), 0)</f>
        <v>548607</v>
      </c>
      <c r="M91" s="52">
        <f>IFERROR(VLOOKUP($D91, V一般接種!$A:$G, M$4, FALSE), 0)</f>
        <v>28306</v>
      </c>
      <c r="N91" s="52">
        <f>IFERROR(VLOOKUP($D91, V職域接種!$C:$G, N$4, FALSE), 0)</f>
        <v>0</v>
      </c>
      <c r="O91" s="52">
        <f>IFERROR(VLOOKUP($D91, V職域接種!$C:$G, O$4, FALSE), 0)</f>
        <v>0</v>
      </c>
    </row>
    <row r="92" spans="1:15" x14ac:dyDescent="0.55000000000000004">
      <c r="A92" s="100">
        <f t="shared" si="3"/>
        <v>44383</v>
      </c>
      <c r="B92" s="53">
        <f t="shared" si="4"/>
        <v>811736</v>
      </c>
      <c r="C92" s="53">
        <f t="shared" si="5"/>
        <v>669416</v>
      </c>
      <c r="D92" s="82">
        <v>44383</v>
      </c>
      <c r="E92" s="51" t="str">
        <f>IFERROR(VLOOKUP($D92, V医療従事者等!$A:$J, $E$4, FALSE), TEXT(D92, "aaa"))</f>
        <v>(火)</v>
      </c>
      <c r="F92" s="51">
        <f>IFERROR(VLOOKUP($D92, V医療従事者等!$A:$J, $F$4, FALSE), 0)</f>
        <v>45037</v>
      </c>
      <c r="G92" s="51">
        <f>IFERROR(VLOOKUP($D92, V医療従事者等!$A:$J, $G$4, FALSE), 0)</f>
        <v>1554</v>
      </c>
      <c r="H92" s="51">
        <f>IFERROR(VLOOKUP($D92, V医療従事者等!$A:$J, $H$4, FALSE), 0)</f>
        <v>52475</v>
      </c>
      <c r="I92" s="51">
        <f>IFERROR(VLOOKUP($D92, V医療従事者等!$A:$J, $I$4, FALSE), 0)</f>
        <v>699</v>
      </c>
      <c r="J92" s="52">
        <f>IFERROR(VLOOKUP($D92, V一般接種!$A:$G, J$4, FALSE), 0)</f>
        <v>681177</v>
      </c>
      <c r="K92" s="52">
        <f>IFERROR(VLOOKUP($D92, V一般接種!$A:$G, K$4, FALSE), 0)</f>
        <v>83968</v>
      </c>
      <c r="L92" s="52">
        <f>IFERROR(VLOOKUP($D92, V一般接種!$A:$G, L$4, FALSE), 0)</f>
        <v>587745</v>
      </c>
      <c r="M92" s="52">
        <f>IFERROR(VLOOKUP($D92, V一般接種!$A:$G, M$4, FALSE), 0)</f>
        <v>28497</v>
      </c>
      <c r="N92" s="52">
        <f>IFERROR(VLOOKUP($D92, V職域接種!$C:$G, N$4, FALSE), 0)</f>
        <v>0</v>
      </c>
      <c r="O92" s="52">
        <f>IFERROR(VLOOKUP($D92, V職域接種!$C:$G, O$4, FALSE), 0)</f>
        <v>0</v>
      </c>
    </row>
    <row r="93" spans="1:15" x14ac:dyDescent="0.55000000000000004">
      <c r="A93" s="100">
        <f t="shared" si="3"/>
        <v>44384</v>
      </c>
      <c r="B93" s="53">
        <f t="shared" si="4"/>
        <v>830684</v>
      </c>
      <c r="C93" s="53">
        <f t="shared" si="5"/>
        <v>641528</v>
      </c>
      <c r="D93" s="82">
        <v>44384</v>
      </c>
      <c r="E93" s="51" t="str">
        <f>IFERROR(VLOOKUP($D93, V医療従事者等!$A:$J, $E$4, FALSE), TEXT(D93, "aaa"))</f>
        <v>(水)</v>
      </c>
      <c r="F93" s="51">
        <f>IFERROR(VLOOKUP($D93, V医療従事者等!$A:$J, $F$4, FALSE), 0)</f>
        <v>28661</v>
      </c>
      <c r="G93" s="51">
        <f>IFERROR(VLOOKUP($D93, V医療従事者等!$A:$J, $G$4, FALSE), 0)</f>
        <v>2304</v>
      </c>
      <c r="H93" s="51">
        <f>IFERROR(VLOOKUP($D93, V医療従事者等!$A:$J, $H$4, FALSE), 0)</f>
        <v>44525</v>
      </c>
      <c r="I93" s="51">
        <f>IFERROR(VLOOKUP($D93, V医療従事者等!$A:$J, $I$4, FALSE), 0)</f>
        <v>1163</v>
      </c>
      <c r="J93" s="52">
        <f>IFERROR(VLOOKUP($D93, V一般接種!$A:$G, J$4, FALSE), 0)</f>
        <v>713966</v>
      </c>
      <c r="K93" s="52">
        <f>IFERROR(VLOOKUP($D93, V一般接種!$A:$G, K$4, FALSE), 0)</f>
        <v>85753</v>
      </c>
      <c r="L93" s="52">
        <f>IFERROR(VLOOKUP($D93, V一般接種!$A:$G, L$4, FALSE), 0)</f>
        <v>569233</v>
      </c>
      <c r="M93" s="52">
        <f>IFERROR(VLOOKUP($D93, V一般接種!$A:$G, M$4, FALSE), 0)</f>
        <v>26607</v>
      </c>
      <c r="N93" s="52">
        <f>IFERROR(VLOOKUP($D93, V職域接種!$C:$G, N$4, FALSE), 0)</f>
        <v>0</v>
      </c>
      <c r="O93" s="52">
        <f>IFERROR(VLOOKUP($D93, V職域接種!$C:$G, O$4, FALSE), 0)</f>
        <v>0</v>
      </c>
    </row>
    <row r="94" spans="1:15" x14ac:dyDescent="0.55000000000000004">
      <c r="A94" s="100">
        <f t="shared" si="3"/>
        <v>44385</v>
      </c>
      <c r="B94" s="53">
        <f t="shared" si="4"/>
        <v>815309</v>
      </c>
      <c r="C94" s="53">
        <f t="shared" si="5"/>
        <v>641898</v>
      </c>
      <c r="D94" s="82">
        <v>44385</v>
      </c>
      <c r="E94" s="51" t="str">
        <f>IFERROR(VLOOKUP($D94, V医療従事者等!$A:$J, $E$4, FALSE), TEXT(D94, "aaa"))</f>
        <v>(木)</v>
      </c>
      <c r="F94" s="51">
        <f>IFERROR(VLOOKUP($D94, V医療従事者等!$A:$J, $F$4, FALSE), 0)</f>
        <v>34199</v>
      </c>
      <c r="G94" s="51">
        <f>IFERROR(VLOOKUP($D94, V医療従事者等!$A:$J, $G$4, FALSE), 0)</f>
        <v>2537</v>
      </c>
      <c r="H94" s="51">
        <f>IFERROR(VLOOKUP($D94, V医療従事者等!$A:$J, $H$4, FALSE), 0)</f>
        <v>44991</v>
      </c>
      <c r="I94" s="51">
        <f>IFERROR(VLOOKUP($D94, V医療従事者等!$A:$J, $I$4, FALSE), 0)</f>
        <v>1613</v>
      </c>
      <c r="J94" s="52">
        <f>IFERROR(VLOOKUP($D94, V一般接種!$A:$G, J$4, FALSE), 0)</f>
        <v>688196</v>
      </c>
      <c r="K94" s="52">
        <f>IFERROR(VLOOKUP($D94, V一般接種!$A:$G, K$4, FALSE), 0)</f>
        <v>90377</v>
      </c>
      <c r="L94" s="52">
        <f>IFERROR(VLOOKUP($D94, V一般接種!$A:$G, L$4, FALSE), 0)</f>
        <v>566904</v>
      </c>
      <c r="M94" s="52">
        <f>IFERROR(VLOOKUP($D94, V一般接種!$A:$G, M$4, FALSE), 0)</f>
        <v>28390</v>
      </c>
      <c r="N94" s="52">
        <f>IFERROR(VLOOKUP($D94, V職域接種!$C:$G, N$4, FALSE), 0)</f>
        <v>0</v>
      </c>
      <c r="O94" s="52">
        <f>IFERROR(VLOOKUP($D94, V職域接種!$C:$G, O$4, FALSE), 0)</f>
        <v>0</v>
      </c>
    </row>
    <row r="95" spans="1:15" x14ac:dyDescent="0.55000000000000004">
      <c r="A95" s="100">
        <f t="shared" si="3"/>
        <v>44386</v>
      </c>
      <c r="B95" s="53">
        <f t="shared" si="4"/>
        <v>805373</v>
      </c>
      <c r="C95" s="53">
        <f t="shared" si="5"/>
        <v>639215</v>
      </c>
      <c r="D95" s="82">
        <v>44386</v>
      </c>
      <c r="E95" s="51" t="str">
        <f>IFERROR(VLOOKUP($D95, V医療従事者等!$A:$J, $E$4, FALSE), TEXT(D95, "aaa"))</f>
        <v>(金)</v>
      </c>
      <c r="F95" s="51">
        <f>IFERROR(VLOOKUP($D95, V医療従事者等!$A:$J, $F$4, FALSE), 0)</f>
        <v>31738</v>
      </c>
      <c r="G95" s="51">
        <f>IFERROR(VLOOKUP($D95, V医療従事者等!$A:$J, $G$4, FALSE), 0)</f>
        <v>221</v>
      </c>
      <c r="H95" s="51">
        <f>IFERROR(VLOOKUP($D95, V医療従事者等!$A:$J, $H$4, FALSE), 0)</f>
        <v>44589</v>
      </c>
      <c r="I95" s="51">
        <f>IFERROR(VLOOKUP($D95, V医療従事者等!$A:$J, $I$4, FALSE), 0)</f>
        <v>1764</v>
      </c>
      <c r="J95" s="52">
        <f>IFERROR(VLOOKUP($D95, V一般接種!$A:$G, J$4, FALSE), 0)</f>
        <v>679770</v>
      </c>
      <c r="K95" s="52">
        <f>IFERROR(VLOOKUP($D95, V一般接種!$A:$G, K$4, FALSE), 0)</f>
        <v>93644</v>
      </c>
      <c r="L95" s="52">
        <f>IFERROR(VLOOKUP($D95, V一般接種!$A:$G, L$4, FALSE), 0)</f>
        <v>564080</v>
      </c>
      <c r="M95" s="52">
        <f>IFERROR(VLOOKUP($D95, V一般接種!$A:$G, M$4, FALSE), 0)</f>
        <v>28782</v>
      </c>
      <c r="N95" s="52">
        <f>IFERROR(VLOOKUP($D95, V職域接種!$C:$G, N$4, FALSE), 0)</f>
        <v>0</v>
      </c>
      <c r="O95" s="52">
        <f>IFERROR(VLOOKUP($D95, V職域接種!$C:$G, O$4, FALSE), 0)</f>
        <v>0</v>
      </c>
    </row>
    <row r="96" spans="1:15" x14ac:dyDescent="0.55000000000000004">
      <c r="A96" s="100">
        <f t="shared" si="3"/>
        <v>44387</v>
      </c>
      <c r="B96" s="53">
        <f t="shared" si="4"/>
        <v>833591</v>
      </c>
      <c r="C96" s="53">
        <f t="shared" si="5"/>
        <v>626230</v>
      </c>
      <c r="D96" s="82">
        <v>44387</v>
      </c>
      <c r="E96" s="51" t="str">
        <f>IFERROR(VLOOKUP($D96, V医療従事者等!$A:$J, $E$4, FALSE), TEXT(D96, "aaa"))</f>
        <v>土</v>
      </c>
      <c r="F96" s="51">
        <f>IFERROR(VLOOKUP($D96, V医療従事者等!$A:$J, $F$4, FALSE), 0)</f>
        <v>0</v>
      </c>
      <c r="G96" s="51">
        <f>IFERROR(VLOOKUP($D96, V医療従事者等!$A:$J, $G$4, FALSE), 0)</f>
        <v>0</v>
      </c>
      <c r="H96" s="51">
        <f>IFERROR(VLOOKUP($D96, V医療従事者等!$A:$J, $H$4, FALSE), 0)</f>
        <v>0</v>
      </c>
      <c r="I96" s="51">
        <f>IFERROR(VLOOKUP($D96, V医療従事者等!$A:$J, $I$4, FALSE), 0)</f>
        <v>0</v>
      </c>
      <c r="J96" s="52">
        <f>IFERROR(VLOOKUP($D96, V一般接種!$A:$G, J$4, FALSE), 0)</f>
        <v>730735</v>
      </c>
      <c r="K96" s="52">
        <f>IFERROR(VLOOKUP($D96, V一般接種!$A:$G, K$4, FALSE), 0)</f>
        <v>102856</v>
      </c>
      <c r="L96" s="52">
        <f>IFERROR(VLOOKUP($D96, V一般接種!$A:$G, L$4, FALSE), 0)</f>
        <v>593785</v>
      </c>
      <c r="M96" s="52">
        <f>IFERROR(VLOOKUP($D96, V一般接種!$A:$G, M$4, FALSE), 0)</f>
        <v>32445</v>
      </c>
      <c r="N96" s="52">
        <f>IFERROR(VLOOKUP($D96, V職域接種!$C:$G, N$4, FALSE), 0)</f>
        <v>0</v>
      </c>
      <c r="O96" s="52">
        <f>IFERROR(VLOOKUP($D96, V職域接種!$C:$G, O$4, FALSE), 0)</f>
        <v>0</v>
      </c>
    </row>
    <row r="97" spans="1:15" x14ac:dyDescent="0.55000000000000004">
      <c r="A97" s="100">
        <f t="shared" si="3"/>
        <v>44388</v>
      </c>
      <c r="B97" s="53">
        <f t="shared" si="4"/>
        <v>630531</v>
      </c>
      <c r="C97" s="53">
        <f t="shared" si="5"/>
        <v>638810</v>
      </c>
      <c r="D97" s="82">
        <v>44388</v>
      </c>
      <c r="E97" s="51" t="str">
        <f>IFERROR(VLOOKUP($D97, V医療従事者等!$A:$J, $E$4, FALSE), TEXT(D97, "aaa"))</f>
        <v>日</v>
      </c>
      <c r="F97" s="51">
        <f>IFERROR(VLOOKUP($D97, V医療従事者等!$A:$J, $F$4, FALSE), 0)</f>
        <v>0</v>
      </c>
      <c r="G97" s="51">
        <f>IFERROR(VLOOKUP($D97, V医療従事者等!$A:$J, $G$4, FALSE), 0)</f>
        <v>0</v>
      </c>
      <c r="H97" s="51">
        <f>IFERROR(VLOOKUP($D97, V医療従事者等!$A:$J, $H$4, FALSE), 0)</f>
        <v>0</v>
      </c>
      <c r="I97" s="51">
        <f>IFERROR(VLOOKUP($D97, V医療従事者等!$A:$J, $I$4, FALSE), 0)</f>
        <v>0</v>
      </c>
      <c r="J97" s="52">
        <f>IFERROR(VLOOKUP($D97, V一般接種!$A:$G, J$4, FALSE), 0)</f>
        <v>543975</v>
      </c>
      <c r="K97" s="52">
        <f>IFERROR(VLOOKUP($D97, V一般接種!$A:$G, K$4, FALSE), 0)</f>
        <v>86556</v>
      </c>
      <c r="L97" s="52">
        <f>IFERROR(VLOOKUP($D97, V一般接種!$A:$G, L$4, FALSE), 0)</f>
        <v>605844</v>
      </c>
      <c r="M97" s="52">
        <f>IFERROR(VLOOKUP($D97, V一般接種!$A:$G, M$4, FALSE), 0)</f>
        <v>32966</v>
      </c>
      <c r="N97" s="52">
        <f>IFERROR(VLOOKUP($D97, V職域接種!$C:$G, N$4, FALSE), 0)</f>
        <v>0</v>
      </c>
      <c r="O97" s="52">
        <f>IFERROR(VLOOKUP($D97, V職域接種!$C:$G, O$4, FALSE), 0)</f>
        <v>0</v>
      </c>
    </row>
    <row r="98" spans="1:15" x14ac:dyDescent="0.55000000000000004">
      <c r="A98" s="100">
        <f t="shared" si="3"/>
        <v>44389</v>
      </c>
      <c r="B98" s="53">
        <f t="shared" si="4"/>
        <v>689612</v>
      </c>
      <c r="C98" s="53">
        <f t="shared" si="5"/>
        <v>681202</v>
      </c>
      <c r="D98" s="82">
        <v>44389</v>
      </c>
      <c r="E98" s="51" t="str">
        <f>IFERROR(VLOOKUP($D98, V医療従事者等!$A:$J, $E$4, FALSE), TEXT(D98, "aaa"))</f>
        <v>(月)</v>
      </c>
      <c r="F98" s="51">
        <f>IFERROR(VLOOKUP($D98, V医療従事者等!$A:$J, $F$4, FALSE), 0)</f>
        <v>47667</v>
      </c>
      <c r="G98" s="51">
        <f>IFERROR(VLOOKUP($D98, V医療従事者等!$A:$J, $G$4, FALSE), 0)</f>
        <v>22048</v>
      </c>
      <c r="H98" s="51">
        <f>IFERROR(VLOOKUP($D98, V医療従事者等!$A:$J, $H$4, FALSE), 0)</f>
        <v>67841</v>
      </c>
      <c r="I98" s="51">
        <f>IFERROR(VLOOKUP($D98, V医療従事者等!$A:$J, $I$4, FALSE), 0)</f>
        <v>4028</v>
      </c>
      <c r="J98" s="52">
        <f>IFERROR(VLOOKUP($D98, V一般接種!$A:$G, J$4, FALSE), 0)</f>
        <v>544274</v>
      </c>
      <c r="K98" s="52">
        <f>IFERROR(VLOOKUP($D98, V一般接種!$A:$G, K$4, FALSE), 0)</f>
        <v>75623</v>
      </c>
      <c r="L98" s="52">
        <f>IFERROR(VLOOKUP($D98, V一般接種!$A:$G, L$4, FALSE), 0)</f>
        <v>578352</v>
      </c>
      <c r="M98" s="52">
        <f>IFERROR(VLOOKUP($D98, V一般接種!$A:$G, M$4, FALSE), 0)</f>
        <v>30981</v>
      </c>
      <c r="N98" s="52">
        <f>IFERROR(VLOOKUP($D98, V職域接種!$C:$G, N$4, FALSE), 0)</f>
        <v>0</v>
      </c>
      <c r="O98" s="52">
        <f>IFERROR(VLOOKUP($D98, V職域接種!$C:$G, O$4, FALSE), 0)</f>
        <v>0</v>
      </c>
    </row>
    <row r="99" spans="1:15" x14ac:dyDescent="0.55000000000000004">
      <c r="A99" s="100">
        <f t="shared" si="3"/>
        <v>44390</v>
      </c>
      <c r="B99" s="53">
        <f t="shared" si="4"/>
        <v>702582</v>
      </c>
      <c r="C99" s="53">
        <f t="shared" si="5"/>
        <v>664981</v>
      </c>
      <c r="D99" s="82">
        <v>44390</v>
      </c>
      <c r="E99" s="51" t="str">
        <f>IFERROR(VLOOKUP($D99, V医療従事者等!$A:$J, $E$4, FALSE), TEXT(D99, "aaa"))</f>
        <v>(火)</v>
      </c>
      <c r="F99" s="51">
        <f>IFERROR(VLOOKUP($D99, V医療従事者等!$A:$J, $F$4, FALSE), 0)</f>
        <v>25653</v>
      </c>
      <c r="G99" s="51">
        <f>IFERROR(VLOOKUP($D99, V医療従事者等!$A:$J, $G$4, FALSE), 0)</f>
        <v>9453</v>
      </c>
      <c r="H99" s="51">
        <f>IFERROR(VLOOKUP($D99, V医療従事者等!$A:$J, $H$4, FALSE), 0)</f>
        <v>37198</v>
      </c>
      <c r="I99" s="51">
        <f>IFERROR(VLOOKUP($D99, V医療従事者等!$A:$J, $I$4, FALSE), 0)</f>
        <v>1141</v>
      </c>
      <c r="J99" s="52">
        <f>IFERROR(VLOOKUP($D99, V一般接種!$A:$G, J$4, FALSE), 0)</f>
        <v>577582</v>
      </c>
      <c r="K99" s="52">
        <f>IFERROR(VLOOKUP($D99, V一般接種!$A:$G, K$4, FALSE), 0)</f>
        <v>89894</v>
      </c>
      <c r="L99" s="52">
        <f>IFERROR(VLOOKUP($D99, V一般接種!$A:$G, L$4, FALSE), 0)</f>
        <v>595235</v>
      </c>
      <c r="M99" s="52">
        <f>IFERROR(VLOOKUP($D99, V一般接種!$A:$G, M$4, FALSE), 0)</f>
        <v>31407</v>
      </c>
      <c r="N99" s="52">
        <f>IFERROR(VLOOKUP($D99, V職域接種!$C:$G, N$4, FALSE), 0)</f>
        <v>0</v>
      </c>
      <c r="O99" s="52">
        <f>IFERROR(VLOOKUP($D99, V職域接種!$C:$G, O$4, FALSE), 0)</f>
        <v>0</v>
      </c>
    </row>
    <row r="100" spans="1:15" x14ac:dyDescent="0.55000000000000004">
      <c r="A100" s="100">
        <f t="shared" si="3"/>
        <v>44391</v>
      </c>
      <c r="B100" s="53">
        <f t="shared" si="4"/>
        <v>688736</v>
      </c>
      <c r="C100" s="53">
        <f t="shared" si="5"/>
        <v>671429</v>
      </c>
      <c r="D100" s="82">
        <v>44391</v>
      </c>
      <c r="E100" s="51" t="str">
        <f>IFERROR(VLOOKUP($D100, V医療従事者等!$A:$J, $E$4, FALSE), TEXT(D100, "aaa"))</f>
        <v>(水)</v>
      </c>
      <c r="F100" s="51">
        <f>IFERROR(VLOOKUP($D100, V医療従事者等!$A:$J, $F$4, FALSE), 0)</f>
        <v>22176</v>
      </c>
      <c r="G100" s="51">
        <f>IFERROR(VLOOKUP($D100, V医療従事者等!$A:$J, $G$4, FALSE), 0)</f>
        <v>178</v>
      </c>
      <c r="H100" s="51">
        <f>IFERROR(VLOOKUP($D100, V医療従事者等!$A:$J, $H$4, FALSE), 0)</f>
        <v>37839</v>
      </c>
      <c r="I100" s="51">
        <f>IFERROR(VLOOKUP($D100, V医療従事者等!$A:$J, $I$4, FALSE), 0)</f>
        <v>1964</v>
      </c>
      <c r="J100" s="52">
        <f>IFERROR(VLOOKUP($D100, V一般接種!$A:$G, J$4, FALSE), 0)</f>
        <v>575954</v>
      </c>
      <c r="K100" s="52">
        <f>IFERROR(VLOOKUP($D100, V一般接種!$A:$G, K$4, FALSE), 0)</f>
        <v>90428</v>
      </c>
      <c r="L100" s="52">
        <f>IFERROR(VLOOKUP($D100, V一般接種!$A:$G, L$4, FALSE), 0)</f>
        <v>599274</v>
      </c>
      <c r="M100" s="52">
        <f>IFERROR(VLOOKUP($D100, V一般接種!$A:$G, M$4, FALSE), 0)</f>
        <v>32352</v>
      </c>
      <c r="N100" s="52">
        <f>IFERROR(VLOOKUP($D100, V職域接種!$C:$G, N$4, FALSE), 0)</f>
        <v>0</v>
      </c>
      <c r="O100" s="52">
        <f>IFERROR(VLOOKUP($D100, V職域接種!$C:$G, O$4, FALSE), 0)</f>
        <v>0</v>
      </c>
    </row>
    <row r="101" spans="1:15" x14ac:dyDescent="0.55000000000000004">
      <c r="A101" s="100">
        <f t="shared" si="3"/>
        <v>44392</v>
      </c>
      <c r="B101" s="53">
        <f t="shared" si="4"/>
        <v>676251</v>
      </c>
      <c r="C101" s="53">
        <f t="shared" si="5"/>
        <v>646801</v>
      </c>
      <c r="D101" s="82">
        <v>44392</v>
      </c>
      <c r="E101" s="51" t="str">
        <f>IFERROR(VLOOKUP($D101, V医療従事者等!$A:$J, $E$4, FALSE), TEXT(D101, "aaa"))</f>
        <v>(木)</v>
      </c>
      <c r="F101" s="51">
        <f>IFERROR(VLOOKUP($D101, V医療従事者等!$A:$J, $F$4, FALSE), 0)</f>
        <v>24563</v>
      </c>
      <c r="G101" s="51">
        <f>IFERROR(VLOOKUP($D101, V医療従事者等!$A:$J, $G$4, FALSE), 0)</f>
        <v>533</v>
      </c>
      <c r="H101" s="51">
        <f>IFERROR(VLOOKUP($D101, V医療従事者等!$A:$J, $H$4, FALSE), 0)</f>
        <v>31996</v>
      </c>
      <c r="I101" s="51">
        <f>IFERROR(VLOOKUP($D101, V医療従事者等!$A:$J, $I$4, FALSE), 0)</f>
        <v>1195</v>
      </c>
      <c r="J101" s="52">
        <f>IFERROR(VLOOKUP($D101, V一般接種!$A:$G, J$4, FALSE), 0)</f>
        <v>560881</v>
      </c>
      <c r="K101" s="52">
        <f>IFERROR(VLOOKUP($D101, V一般接種!$A:$G, K$4, FALSE), 0)</f>
        <v>90274</v>
      </c>
      <c r="L101" s="52">
        <f>IFERROR(VLOOKUP($D101, V一般接種!$A:$G, L$4, FALSE), 0)</f>
        <v>581532</v>
      </c>
      <c r="M101" s="52">
        <f>IFERROR(VLOOKUP($D101, V一般接種!$A:$G, M$4, FALSE), 0)</f>
        <v>32078</v>
      </c>
      <c r="N101" s="52">
        <f>IFERROR(VLOOKUP($D101, V職域接種!$C:$G, N$4, FALSE), 0)</f>
        <v>0</v>
      </c>
      <c r="O101" s="52">
        <f>IFERROR(VLOOKUP($D101, V職域接種!$C:$G, O$4, FALSE), 0)</f>
        <v>0</v>
      </c>
    </row>
    <row r="102" spans="1:15" x14ac:dyDescent="0.55000000000000004">
      <c r="A102" s="100">
        <f t="shared" si="3"/>
        <v>44393</v>
      </c>
      <c r="B102" s="53">
        <f t="shared" si="4"/>
        <v>698771</v>
      </c>
      <c r="C102" s="53">
        <f t="shared" si="5"/>
        <v>631667</v>
      </c>
      <c r="D102" s="82">
        <v>44393</v>
      </c>
      <c r="E102" s="51" t="str">
        <f>IFERROR(VLOOKUP($D102, V医療従事者等!$A:$J, $E$4, FALSE), TEXT(D102, "aaa"))</f>
        <v>(金)</v>
      </c>
      <c r="F102" s="51">
        <f>IFERROR(VLOOKUP($D102, V医療従事者等!$A:$J, $F$4, FALSE), 0)</f>
        <v>23717</v>
      </c>
      <c r="G102" s="51">
        <f>IFERROR(VLOOKUP($D102, V医療従事者等!$A:$J, $G$4, FALSE), 0)</f>
        <v>4551</v>
      </c>
      <c r="H102" s="51">
        <f>IFERROR(VLOOKUP($D102, V医療従事者等!$A:$J, $H$4, FALSE), 0)</f>
        <v>35455</v>
      </c>
      <c r="I102" s="51">
        <f>IFERROR(VLOOKUP($D102, V医療従事者等!$A:$J, $I$4, FALSE), 0)</f>
        <v>1731</v>
      </c>
      <c r="J102" s="52">
        <f>IFERROR(VLOOKUP($D102, V一般接種!$A:$G, J$4, FALSE), 0)</f>
        <v>577713</v>
      </c>
      <c r="K102" s="52">
        <f>IFERROR(VLOOKUP($D102, V一般接種!$A:$G, K$4, FALSE), 0)</f>
        <v>92790</v>
      </c>
      <c r="L102" s="52">
        <f>IFERROR(VLOOKUP($D102, V一般接種!$A:$G, L$4, FALSE), 0)</f>
        <v>564098</v>
      </c>
      <c r="M102" s="52">
        <f>IFERROR(VLOOKUP($D102, V一般接種!$A:$G, M$4, FALSE), 0)</f>
        <v>30383</v>
      </c>
      <c r="N102" s="52">
        <f>IFERROR(VLOOKUP($D102, V職域接種!$C:$G, N$4, FALSE), 0)</f>
        <v>0</v>
      </c>
      <c r="O102" s="52">
        <f>IFERROR(VLOOKUP($D102, V職域接種!$C:$G, O$4, FALSE), 0)</f>
        <v>0</v>
      </c>
    </row>
    <row r="103" spans="1:15" x14ac:dyDescent="0.55000000000000004">
      <c r="A103" s="100">
        <f t="shared" si="3"/>
        <v>44394</v>
      </c>
      <c r="B103" s="53">
        <f t="shared" si="4"/>
        <v>685431</v>
      </c>
      <c r="C103" s="53">
        <f t="shared" si="5"/>
        <v>648098</v>
      </c>
      <c r="D103" s="82">
        <v>44394</v>
      </c>
      <c r="E103" s="51" t="str">
        <f>IFERROR(VLOOKUP($D103, V医療従事者等!$A:$J, $E$4, FALSE), TEXT(D103, "aaa"))</f>
        <v>土</v>
      </c>
      <c r="F103" s="51">
        <f>IFERROR(VLOOKUP($D103, V医療従事者等!$A:$J, $F$4, FALSE), 0)</f>
        <v>0</v>
      </c>
      <c r="G103" s="51">
        <f>IFERROR(VLOOKUP($D103, V医療従事者等!$A:$J, $G$4, FALSE), 0)</f>
        <v>0</v>
      </c>
      <c r="H103" s="51">
        <f>IFERROR(VLOOKUP($D103, V医療従事者等!$A:$J, $H$4, FALSE), 0)</f>
        <v>0</v>
      </c>
      <c r="I103" s="51">
        <f>IFERROR(VLOOKUP($D103, V医療従事者等!$A:$J, $I$4, FALSE), 0)</f>
        <v>0</v>
      </c>
      <c r="J103" s="52">
        <f>IFERROR(VLOOKUP($D103, V一般接種!$A:$G, J$4, FALSE), 0)</f>
        <v>594835</v>
      </c>
      <c r="K103" s="52">
        <f>IFERROR(VLOOKUP($D103, V一般接種!$A:$G, K$4, FALSE), 0)</f>
        <v>90596</v>
      </c>
      <c r="L103" s="52">
        <f>IFERROR(VLOOKUP($D103, V一般接種!$A:$G, L$4, FALSE), 0)</f>
        <v>611242</v>
      </c>
      <c r="M103" s="52">
        <f>IFERROR(VLOOKUP($D103, V一般接種!$A:$G, M$4, FALSE), 0)</f>
        <v>36856</v>
      </c>
      <c r="N103" s="52">
        <f>IFERROR(VLOOKUP($D103, V職域接種!$C:$G, N$4, FALSE), 0)</f>
        <v>0</v>
      </c>
      <c r="O103" s="52">
        <f>IFERROR(VLOOKUP($D103, V職域接種!$C:$G, O$4, FALSE), 0)</f>
        <v>0</v>
      </c>
    </row>
    <row r="104" spans="1:15" x14ac:dyDescent="0.55000000000000004">
      <c r="A104" s="100">
        <f t="shared" si="3"/>
        <v>44395</v>
      </c>
      <c r="B104" s="53">
        <f t="shared" si="4"/>
        <v>524383</v>
      </c>
      <c r="C104" s="53">
        <f t="shared" si="5"/>
        <v>672713</v>
      </c>
      <c r="D104" s="82">
        <v>44395</v>
      </c>
      <c r="E104" s="51" t="str">
        <f>IFERROR(VLOOKUP($D104, V医療従事者等!$A:$J, $E$4, FALSE), TEXT(D104, "aaa"))</f>
        <v>日</v>
      </c>
      <c r="F104" s="51">
        <f>IFERROR(VLOOKUP($D104, V医療従事者等!$A:$J, $F$4, FALSE), 0)</f>
        <v>0</v>
      </c>
      <c r="G104" s="51">
        <f>IFERROR(VLOOKUP($D104, V医療従事者等!$A:$J, $G$4, FALSE), 0)</f>
        <v>0</v>
      </c>
      <c r="H104" s="51">
        <f>IFERROR(VLOOKUP($D104, V医療従事者等!$A:$J, $H$4, FALSE), 0)</f>
        <v>0</v>
      </c>
      <c r="I104" s="51">
        <f>IFERROR(VLOOKUP($D104, V医療従事者等!$A:$J, $I$4, FALSE), 0)</f>
        <v>0</v>
      </c>
      <c r="J104" s="52">
        <f>IFERROR(VLOOKUP($D104, V一般接種!$A:$G, J$4, FALSE), 0)</f>
        <v>442173</v>
      </c>
      <c r="K104" s="52">
        <f>IFERROR(VLOOKUP($D104, V一般接種!$A:$G, K$4, FALSE), 0)</f>
        <v>82210</v>
      </c>
      <c r="L104" s="52">
        <f>IFERROR(VLOOKUP($D104, V一般接種!$A:$G, L$4, FALSE), 0)</f>
        <v>635181</v>
      </c>
      <c r="M104" s="52">
        <f>IFERROR(VLOOKUP($D104, V一般接種!$A:$G, M$4, FALSE), 0)</f>
        <v>37532</v>
      </c>
      <c r="N104" s="52">
        <f>IFERROR(VLOOKUP($D104, V職域接種!$C:$G, N$4, FALSE), 0)</f>
        <v>0</v>
      </c>
      <c r="O104" s="52">
        <f>IFERROR(VLOOKUP($D104, V職域接種!$C:$G, O$4, FALSE), 0)</f>
        <v>0</v>
      </c>
    </row>
    <row r="105" spans="1:15" x14ac:dyDescent="0.55000000000000004">
      <c r="A105" s="100">
        <f t="shared" si="3"/>
        <v>44396</v>
      </c>
      <c r="B105" s="53">
        <f t="shared" si="4"/>
        <v>388603</v>
      </c>
      <c r="C105" s="53">
        <f t="shared" si="5"/>
        <v>643532</v>
      </c>
      <c r="D105" s="82">
        <v>44396</v>
      </c>
      <c r="E105" s="51" t="str">
        <f>IFERROR(VLOOKUP($D105, V医療従事者等!$A:$J, $E$4, FALSE), TEXT(D105, "aaa"))</f>
        <v>(月)</v>
      </c>
      <c r="F105" s="51">
        <f>IFERROR(VLOOKUP($D105, V医療従事者等!$A:$J, $F$4, FALSE), 0)</f>
        <v>29457</v>
      </c>
      <c r="G105" s="51">
        <f>IFERROR(VLOOKUP($D105, V医療従事者等!$A:$J, $G$4, FALSE), 0)</f>
        <v>14740</v>
      </c>
      <c r="H105" s="51">
        <f>IFERROR(VLOOKUP($D105, V医療従事者等!$A:$J, $H$4, FALSE), 0)</f>
        <v>60294</v>
      </c>
      <c r="I105" s="51">
        <f>IFERROR(VLOOKUP($D105, V医療従事者等!$A:$J, $I$4, FALSE), 0)</f>
        <v>7677</v>
      </c>
      <c r="J105" s="52">
        <f>IFERROR(VLOOKUP($D105, V一般接種!$A:$G, J$4, FALSE), 0)</f>
        <v>255428</v>
      </c>
      <c r="K105" s="52">
        <f>IFERROR(VLOOKUP($D105, V一般接種!$A:$G, K$4, FALSE), 0)</f>
        <v>88978</v>
      </c>
      <c r="L105" s="52">
        <f>IFERROR(VLOOKUP($D105, V一般接種!$A:$G, L$4, FALSE), 0)</f>
        <v>532614</v>
      </c>
      <c r="M105" s="52">
        <f>IFERROR(VLOOKUP($D105, V一般接種!$A:$G, M$4, FALSE), 0)</f>
        <v>42947</v>
      </c>
      <c r="N105" s="52">
        <f>IFERROR(VLOOKUP($D105, V職域接種!$C:$G, N$4, FALSE), 0)</f>
        <v>0</v>
      </c>
      <c r="O105" s="52">
        <f>IFERROR(VLOOKUP($D105, V職域接種!$C:$G, O$4, FALSE), 0)</f>
        <v>0</v>
      </c>
    </row>
    <row r="106" spans="1:15" x14ac:dyDescent="0.55000000000000004">
      <c r="A106" s="100">
        <f t="shared" si="3"/>
        <v>44397</v>
      </c>
      <c r="B106" s="53">
        <f t="shared" si="4"/>
        <v>630475</v>
      </c>
      <c r="C106" s="53">
        <f t="shared" si="5"/>
        <v>656250</v>
      </c>
      <c r="D106" s="82">
        <v>44397</v>
      </c>
      <c r="E106" s="51" t="str">
        <f>IFERROR(VLOOKUP($D106, V医療従事者等!$A:$J, $E$4, FALSE), TEXT(D106, "aaa"))</f>
        <v>(火)</v>
      </c>
      <c r="F106" s="51">
        <f>IFERROR(VLOOKUP($D106, V医療従事者等!$A:$J, $F$4, FALSE), 0)</f>
        <v>34550</v>
      </c>
      <c r="G106" s="51">
        <f>IFERROR(VLOOKUP($D106, V医療従事者等!$A:$J, $G$4, FALSE), 0)</f>
        <v>5981</v>
      </c>
      <c r="H106" s="51">
        <f>IFERROR(VLOOKUP($D106, V医療従事者等!$A:$J, $H$4, FALSE), 0)</f>
        <v>30208</v>
      </c>
      <c r="I106" s="51">
        <f>IFERROR(VLOOKUP($D106, V医療従事者等!$A:$J, $I$4, FALSE), 0)</f>
        <v>2832</v>
      </c>
      <c r="J106" s="52">
        <f>IFERROR(VLOOKUP($D106, V一般接種!$A:$G, J$4, FALSE), 0)</f>
        <v>496515</v>
      </c>
      <c r="K106" s="52">
        <f>IFERROR(VLOOKUP($D106, V一般接種!$A:$G, K$4, FALSE), 0)</f>
        <v>93429</v>
      </c>
      <c r="L106" s="52">
        <f>IFERROR(VLOOKUP($D106, V一般接種!$A:$G, L$4, FALSE), 0)</f>
        <v>574104</v>
      </c>
      <c r="M106" s="52">
        <f>IFERROR(VLOOKUP($D106, V一般接種!$A:$G, M$4, FALSE), 0)</f>
        <v>49106</v>
      </c>
      <c r="N106" s="52">
        <f>IFERROR(VLOOKUP($D106, V職域接種!$C:$G, N$4, FALSE), 0)</f>
        <v>0</v>
      </c>
      <c r="O106" s="52">
        <f>IFERROR(VLOOKUP($D106, V職域接種!$C:$G, O$4, FALSE), 0)</f>
        <v>0</v>
      </c>
    </row>
    <row r="107" spans="1:15" x14ac:dyDescent="0.55000000000000004">
      <c r="A107" s="100">
        <f t="shared" si="3"/>
        <v>44398</v>
      </c>
      <c r="B107" s="53">
        <f t="shared" si="4"/>
        <v>565388</v>
      </c>
      <c r="C107" s="53">
        <f t="shared" si="5"/>
        <v>698039</v>
      </c>
      <c r="D107" s="82">
        <v>44398</v>
      </c>
      <c r="E107" s="51" t="str">
        <f>IFERROR(VLOOKUP($D107, V医療従事者等!$A:$J, $E$4, FALSE), TEXT(D107, "aaa"))</f>
        <v>(水)</v>
      </c>
      <c r="F107" s="51">
        <f>IFERROR(VLOOKUP($D107, V医療従事者等!$A:$J, $F$4, FALSE), 0)</f>
        <v>371</v>
      </c>
      <c r="G107" s="51">
        <f>IFERROR(VLOOKUP($D107, V医療従事者等!$A:$J, $G$4, FALSE), 0)</f>
        <v>3619</v>
      </c>
      <c r="H107" s="51">
        <f>IFERROR(VLOOKUP($D107, V医療従事者等!$A:$J, $H$4, FALSE), 0)</f>
        <v>35406</v>
      </c>
      <c r="I107" s="51">
        <f>IFERROR(VLOOKUP($D107, V医療従事者等!$A:$J, $I$4, FALSE), 0)</f>
        <v>7470</v>
      </c>
      <c r="J107" s="52">
        <f>IFERROR(VLOOKUP($D107, V一般接種!$A:$G, J$4, FALSE), 0)</f>
        <v>458301</v>
      </c>
      <c r="K107" s="52">
        <f>IFERROR(VLOOKUP($D107, V一般接種!$A:$G, K$4, FALSE), 0)</f>
        <v>103097</v>
      </c>
      <c r="L107" s="52">
        <f>IFERROR(VLOOKUP($D107, V一般接種!$A:$G, L$4, FALSE), 0)</f>
        <v>606215</v>
      </c>
      <c r="M107" s="52">
        <f>IFERROR(VLOOKUP($D107, V一般接種!$A:$G, M$4, FALSE), 0)</f>
        <v>48948</v>
      </c>
      <c r="N107" s="52">
        <f>IFERROR(VLOOKUP($D107, V職域接種!$C:$G, N$4, FALSE), 0)</f>
        <v>0</v>
      </c>
      <c r="O107" s="52">
        <f>IFERROR(VLOOKUP($D107, V職域接種!$C:$G, O$4, FALSE), 0)</f>
        <v>0</v>
      </c>
    </row>
    <row r="108" spans="1:15" x14ac:dyDescent="0.55000000000000004">
      <c r="A108" s="100">
        <f t="shared" si="3"/>
        <v>44399</v>
      </c>
      <c r="B108" s="53">
        <f t="shared" si="4"/>
        <v>246862</v>
      </c>
      <c r="C108" s="53">
        <f t="shared" si="5"/>
        <v>303386</v>
      </c>
      <c r="D108" s="82">
        <v>44399</v>
      </c>
      <c r="E108" s="51" t="str">
        <f>IFERROR(VLOOKUP($D108, V医療従事者等!$A:$J, $E$4, FALSE), TEXT(D108, "aaa"))</f>
        <v>木</v>
      </c>
      <c r="F108" s="51">
        <f>IFERROR(VLOOKUP($D108, V医療従事者等!$A:$J, $F$4, FALSE), 0)</f>
        <v>0</v>
      </c>
      <c r="G108" s="51">
        <f>IFERROR(VLOOKUP($D108, V医療従事者等!$A:$J, $G$4, FALSE), 0)</f>
        <v>0</v>
      </c>
      <c r="H108" s="51">
        <f>IFERROR(VLOOKUP($D108, V医療従事者等!$A:$J, $H$4, FALSE), 0)</f>
        <v>0</v>
      </c>
      <c r="I108" s="51">
        <f>IFERROR(VLOOKUP($D108, V医療従事者等!$A:$J, $I$4, FALSE), 0)</f>
        <v>0</v>
      </c>
      <c r="J108" s="52">
        <f>IFERROR(VLOOKUP($D108, V一般接種!$A:$G, J$4, FALSE), 0)</f>
        <v>176964</v>
      </c>
      <c r="K108" s="52">
        <f>IFERROR(VLOOKUP($D108, V一般接種!$A:$G, K$4, FALSE), 0)</f>
        <v>69898</v>
      </c>
      <c r="L108" s="52">
        <f>IFERROR(VLOOKUP($D108, V一般接種!$A:$G, L$4, FALSE), 0)</f>
        <v>260554</v>
      </c>
      <c r="M108" s="52">
        <f>IFERROR(VLOOKUP($D108, V一般接種!$A:$G, M$4, FALSE), 0)</f>
        <v>42832</v>
      </c>
      <c r="N108" s="52">
        <f>IFERROR(VLOOKUP($D108, V職域接種!$C:$G, N$4, FALSE), 0)</f>
        <v>0</v>
      </c>
      <c r="O108" s="52">
        <f>IFERROR(VLOOKUP($D108, V職域接種!$C:$G, O$4, FALSE), 0)</f>
        <v>0</v>
      </c>
    </row>
    <row r="109" spans="1:15" x14ac:dyDescent="0.55000000000000004">
      <c r="A109" s="100">
        <f t="shared" si="3"/>
        <v>44400</v>
      </c>
      <c r="B109" s="53">
        <f t="shared" si="4"/>
        <v>182542</v>
      </c>
      <c r="C109" s="53">
        <f t="shared" si="5"/>
        <v>229033</v>
      </c>
      <c r="D109" s="82">
        <v>44400</v>
      </c>
      <c r="E109" s="51" t="str">
        <f>IFERROR(VLOOKUP($D109, V医療従事者等!$A:$J, $E$4, FALSE), TEXT(D109, "aaa"))</f>
        <v>金</v>
      </c>
      <c r="F109" s="51">
        <f>IFERROR(VLOOKUP($D109, V医療従事者等!$A:$J, $F$4, FALSE), 0)</f>
        <v>0</v>
      </c>
      <c r="G109" s="51">
        <f>IFERROR(VLOOKUP($D109, V医療従事者等!$A:$J, $G$4, FALSE), 0)</f>
        <v>0</v>
      </c>
      <c r="H109" s="51">
        <f>IFERROR(VLOOKUP($D109, V医療従事者等!$A:$J, $H$4, FALSE), 0)</f>
        <v>0</v>
      </c>
      <c r="I109" s="51">
        <f>IFERROR(VLOOKUP($D109, V医療従事者等!$A:$J, $I$4, FALSE), 0)</f>
        <v>0</v>
      </c>
      <c r="J109" s="52">
        <f>IFERROR(VLOOKUP($D109, V一般接種!$A:$G, J$4, FALSE), 0)</f>
        <v>119709</v>
      </c>
      <c r="K109" s="52">
        <f>IFERROR(VLOOKUP($D109, V一般接種!$A:$G, K$4, FALSE), 0)</f>
        <v>62833</v>
      </c>
      <c r="L109" s="52">
        <f>IFERROR(VLOOKUP($D109, V一般接種!$A:$G, L$4, FALSE), 0)</f>
        <v>183054</v>
      </c>
      <c r="M109" s="52">
        <f>IFERROR(VLOOKUP($D109, V一般接種!$A:$G, M$4, FALSE), 0)</f>
        <v>45979</v>
      </c>
      <c r="N109" s="52">
        <f>IFERROR(VLOOKUP($D109, V職域接種!$C:$G, N$4, FALSE), 0)</f>
        <v>0</v>
      </c>
      <c r="O109" s="52">
        <f>IFERROR(VLOOKUP($D109, V職域接種!$C:$G, O$4, FALSE), 0)</f>
        <v>0</v>
      </c>
    </row>
    <row r="110" spans="1:15" x14ac:dyDescent="0.55000000000000004">
      <c r="A110" s="100">
        <f t="shared" si="3"/>
        <v>44401</v>
      </c>
      <c r="B110" s="53">
        <f t="shared" si="4"/>
        <v>369531</v>
      </c>
      <c r="C110" s="53">
        <f t="shared" si="5"/>
        <v>750072</v>
      </c>
      <c r="D110" s="82">
        <v>44401</v>
      </c>
      <c r="E110" s="51" t="str">
        <f>IFERROR(VLOOKUP($D110, V医療従事者等!$A:$J, $E$4, FALSE), TEXT(D110, "aaa"))</f>
        <v>土</v>
      </c>
      <c r="F110" s="51">
        <f>IFERROR(VLOOKUP($D110, V医療従事者等!$A:$J, $F$4, FALSE), 0)</f>
        <v>0</v>
      </c>
      <c r="G110" s="51">
        <f>IFERROR(VLOOKUP($D110, V医療従事者等!$A:$J, $G$4, FALSE), 0)</f>
        <v>0</v>
      </c>
      <c r="H110" s="51">
        <f>IFERROR(VLOOKUP($D110, V医療従事者等!$A:$J, $H$4, FALSE), 0)</f>
        <v>0</v>
      </c>
      <c r="I110" s="51">
        <f>IFERROR(VLOOKUP($D110, V医療従事者等!$A:$J, $I$4, FALSE), 0)</f>
        <v>0</v>
      </c>
      <c r="J110" s="52">
        <f>IFERROR(VLOOKUP($D110, V一般接種!$A:$G, J$4, FALSE), 0)</f>
        <v>281105</v>
      </c>
      <c r="K110" s="52">
        <f>IFERROR(VLOOKUP($D110, V一般接種!$A:$G, K$4, FALSE), 0)</f>
        <v>88426</v>
      </c>
      <c r="L110" s="52">
        <f>IFERROR(VLOOKUP($D110, V一般接種!$A:$G, L$4, FALSE), 0)</f>
        <v>691190</v>
      </c>
      <c r="M110" s="52">
        <f>IFERROR(VLOOKUP($D110, V一般接種!$A:$G, M$4, FALSE), 0)</f>
        <v>58882</v>
      </c>
      <c r="N110" s="52">
        <f>IFERROR(VLOOKUP($D110, V職域接種!$C:$G, N$4, FALSE), 0)</f>
        <v>0</v>
      </c>
      <c r="O110" s="52">
        <f>IFERROR(VLOOKUP($D110, V職域接種!$C:$G, O$4, FALSE), 0)</f>
        <v>0</v>
      </c>
    </row>
    <row r="111" spans="1:15" x14ac:dyDescent="0.55000000000000004">
      <c r="A111" s="100">
        <f t="shared" si="3"/>
        <v>44402</v>
      </c>
      <c r="B111" s="53">
        <f t="shared" si="4"/>
        <v>344191</v>
      </c>
      <c r="C111" s="53">
        <f t="shared" si="5"/>
        <v>699993</v>
      </c>
      <c r="D111" s="82">
        <v>44402</v>
      </c>
      <c r="E111" s="51" t="str">
        <f>IFERROR(VLOOKUP($D111, V医療従事者等!$A:$J, $E$4, FALSE), TEXT(D111, "aaa"))</f>
        <v>日</v>
      </c>
      <c r="F111" s="51">
        <f>IFERROR(VLOOKUP($D111, V医療従事者等!$A:$J, $F$4, FALSE), 0)</f>
        <v>0</v>
      </c>
      <c r="G111" s="51">
        <f>IFERROR(VLOOKUP($D111, V医療従事者等!$A:$J, $G$4, FALSE), 0)</f>
        <v>0</v>
      </c>
      <c r="H111" s="51">
        <f>IFERROR(VLOOKUP($D111, V医療従事者等!$A:$J, $H$4, FALSE), 0)</f>
        <v>0</v>
      </c>
      <c r="I111" s="51">
        <f>IFERROR(VLOOKUP($D111, V医療従事者等!$A:$J, $I$4, FALSE), 0)</f>
        <v>0</v>
      </c>
      <c r="J111" s="52">
        <f>IFERROR(VLOOKUP($D111, V一般接種!$A:$G, J$4, FALSE), 0)</f>
        <v>258117</v>
      </c>
      <c r="K111" s="52">
        <f>IFERROR(VLOOKUP($D111, V一般接種!$A:$G, K$4, FALSE), 0)</f>
        <v>86074</v>
      </c>
      <c r="L111" s="52">
        <f>IFERROR(VLOOKUP($D111, V一般接種!$A:$G, L$4, FALSE), 0)</f>
        <v>644181</v>
      </c>
      <c r="M111" s="52">
        <f>IFERROR(VLOOKUP($D111, V一般接種!$A:$G, M$4, FALSE), 0)</f>
        <v>55812</v>
      </c>
      <c r="N111" s="52">
        <f>IFERROR(VLOOKUP($D111, V職域接種!$C:$G, N$4, FALSE), 0)</f>
        <v>0</v>
      </c>
      <c r="O111" s="52">
        <f>IFERROR(VLOOKUP($D111, V職域接種!$C:$G, O$4, FALSE), 0)</f>
        <v>0</v>
      </c>
    </row>
    <row r="112" spans="1:15" x14ac:dyDescent="0.55000000000000004">
      <c r="A112" s="100">
        <f t="shared" si="3"/>
        <v>44403</v>
      </c>
      <c r="B112" s="53">
        <f t="shared" si="4"/>
        <v>440847</v>
      </c>
      <c r="C112" s="53">
        <f t="shared" si="5"/>
        <v>776283</v>
      </c>
      <c r="D112" s="82">
        <v>44403</v>
      </c>
      <c r="E112" s="51" t="str">
        <f>IFERROR(VLOOKUP($D112, V医療従事者等!$A:$J, $E$4, FALSE), TEXT(D112, "aaa"))</f>
        <v>(月)</v>
      </c>
      <c r="F112" s="51">
        <f>IFERROR(VLOOKUP($D112, V医療従事者等!$A:$J, $F$4, FALSE), 0)</f>
        <v>20343</v>
      </c>
      <c r="G112" s="51">
        <f>IFERROR(VLOOKUP($D112, V医療従事者等!$A:$J, $G$4, FALSE), 0)</f>
        <v>5887</v>
      </c>
      <c r="H112" s="51">
        <f>IFERROR(VLOOKUP($D112, V医療従事者等!$A:$J, $H$4, FALSE), 0)</f>
        <v>40920</v>
      </c>
      <c r="I112" s="51">
        <f>IFERROR(VLOOKUP($D112, V医療従事者等!$A:$J, $I$4, FALSE), 0)</f>
        <v>1995</v>
      </c>
      <c r="J112" s="52">
        <f>IFERROR(VLOOKUP($D112, V一般接種!$A:$G, J$4, FALSE), 0)</f>
        <v>333732</v>
      </c>
      <c r="K112" s="52">
        <f>IFERROR(VLOOKUP($D112, V一般接種!$A:$G, K$4, FALSE), 0)</f>
        <v>80885</v>
      </c>
      <c r="L112" s="52">
        <f>IFERROR(VLOOKUP($D112, V一般接種!$A:$G, L$4, FALSE), 0)</f>
        <v>665040</v>
      </c>
      <c r="M112" s="52">
        <f>IFERROR(VLOOKUP($D112, V一般接種!$A:$G, M$4, FALSE), 0)</f>
        <v>68328</v>
      </c>
      <c r="N112" s="52">
        <f>IFERROR(VLOOKUP($D112, V職域接種!$C:$G, N$4, FALSE), 0)</f>
        <v>0</v>
      </c>
      <c r="O112" s="52">
        <f>IFERROR(VLOOKUP($D112, V職域接種!$C:$G, O$4, FALSE), 0)</f>
        <v>0</v>
      </c>
    </row>
    <row r="113" spans="1:15" x14ac:dyDescent="0.55000000000000004">
      <c r="A113" s="100">
        <f t="shared" si="3"/>
        <v>44404</v>
      </c>
      <c r="B113" s="53">
        <f t="shared" si="4"/>
        <v>482450</v>
      </c>
      <c r="C113" s="53">
        <f t="shared" si="5"/>
        <v>768607</v>
      </c>
      <c r="D113" s="82">
        <v>44404</v>
      </c>
      <c r="E113" s="51" t="str">
        <f>IFERROR(VLOOKUP($D113, V医療従事者等!$A:$J, $E$4, FALSE), TEXT(D113, "aaa"))</f>
        <v>(火)</v>
      </c>
      <c r="F113" s="51">
        <f>IFERROR(VLOOKUP($D113, V医療従事者等!$A:$J, $F$4, FALSE), 0)</f>
        <v>7285</v>
      </c>
      <c r="G113" s="51">
        <f>IFERROR(VLOOKUP($D113, V医療従事者等!$A:$J, $G$4, FALSE), 0)</f>
        <v>9238</v>
      </c>
      <c r="H113" s="51">
        <f>IFERROR(VLOOKUP($D113, V医療従事者等!$A:$J, $H$4, FALSE), 0)</f>
        <v>19283</v>
      </c>
      <c r="I113" s="51">
        <f>IFERROR(VLOOKUP($D113, V医療従事者等!$A:$J, $I$4, FALSE), 0)</f>
        <v>6915</v>
      </c>
      <c r="J113" s="52">
        <f>IFERROR(VLOOKUP($D113, V一般接種!$A:$G, J$4, FALSE), 0)</f>
        <v>393723</v>
      </c>
      <c r="K113" s="52">
        <f>IFERROR(VLOOKUP($D113, V一般接種!$A:$G, K$4, FALSE), 0)</f>
        <v>72204</v>
      </c>
      <c r="L113" s="52">
        <f>IFERROR(VLOOKUP($D113, V一般接種!$A:$G, L$4, FALSE), 0)</f>
        <v>673360</v>
      </c>
      <c r="M113" s="52">
        <f>IFERROR(VLOOKUP($D113, V一般接種!$A:$G, M$4, FALSE), 0)</f>
        <v>69049</v>
      </c>
      <c r="N113" s="52">
        <f>IFERROR(VLOOKUP($D113, V職域接種!$C:$G, N$4, FALSE), 0)</f>
        <v>0</v>
      </c>
      <c r="O113" s="52">
        <f>IFERROR(VLOOKUP($D113, V職域接種!$C:$G, O$4, FALSE), 0)</f>
        <v>0</v>
      </c>
    </row>
    <row r="114" spans="1:15" x14ac:dyDescent="0.55000000000000004">
      <c r="A114" s="100">
        <f t="shared" si="3"/>
        <v>44405</v>
      </c>
      <c r="B114" s="53">
        <f t="shared" si="4"/>
        <v>476721</v>
      </c>
      <c r="C114" s="53">
        <f t="shared" si="5"/>
        <v>778392</v>
      </c>
      <c r="D114" s="82">
        <v>44405</v>
      </c>
      <c r="E114" s="51" t="str">
        <f>IFERROR(VLOOKUP($D114, V医療従事者等!$A:$J, $E$4, FALSE), TEXT(D114, "aaa"))</f>
        <v>(水)</v>
      </c>
      <c r="F114" s="51">
        <f>IFERROR(VLOOKUP($D114, V医療従事者等!$A:$J, $F$4, FALSE), 0)</f>
        <v>11517</v>
      </c>
      <c r="G114" s="51">
        <f>IFERROR(VLOOKUP($D114, V医療従事者等!$A:$J, $G$4, FALSE), 0)</f>
        <v>283</v>
      </c>
      <c r="H114" s="51">
        <f>IFERROR(VLOOKUP($D114, V医療従事者等!$A:$J, $H$4, FALSE), 0)</f>
        <v>18441</v>
      </c>
      <c r="I114" s="51">
        <f>IFERROR(VLOOKUP($D114, V医療従事者等!$A:$J, $I$4, FALSE), 0)</f>
        <v>6</v>
      </c>
      <c r="J114" s="52">
        <f>IFERROR(VLOOKUP($D114, V一般接種!$A:$G, J$4, FALSE), 0)</f>
        <v>387888</v>
      </c>
      <c r="K114" s="52">
        <f>IFERROR(VLOOKUP($D114, V一般接種!$A:$G, K$4, FALSE), 0)</f>
        <v>77033</v>
      </c>
      <c r="L114" s="52">
        <f>IFERROR(VLOOKUP($D114, V一般接種!$A:$G, L$4, FALSE), 0)</f>
        <v>690404</v>
      </c>
      <c r="M114" s="52">
        <f>IFERROR(VLOOKUP($D114, V一般接種!$A:$G, M$4, FALSE), 0)</f>
        <v>69541</v>
      </c>
      <c r="N114" s="52">
        <f>IFERROR(VLOOKUP($D114, V職域接種!$C:$G, N$4, FALSE), 0)</f>
        <v>0</v>
      </c>
      <c r="O114" s="52">
        <f>IFERROR(VLOOKUP($D114, V職域接種!$C:$G, O$4, FALSE), 0)</f>
        <v>0</v>
      </c>
    </row>
    <row r="115" spans="1:15" x14ac:dyDescent="0.55000000000000004">
      <c r="A115" s="100">
        <f t="shared" si="3"/>
        <v>44406</v>
      </c>
      <c r="B115" s="53">
        <f t="shared" si="4"/>
        <v>473610</v>
      </c>
      <c r="C115" s="53">
        <f t="shared" si="5"/>
        <v>752455</v>
      </c>
      <c r="D115" s="82">
        <v>44406</v>
      </c>
      <c r="E115" s="51" t="str">
        <f>IFERROR(VLOOKUP($D115, V医療従事者等!$A:$J, $E$4, FALSE), TEXT(D115, "aaa"))</f>
        <v>(木)</v>
      </c>
      <c r="F115" s="51">
        <f>IFERROR(VLOOKUP($D115, V医療従事者等!$A:$J, $F$4, FALSE), 0)</f>
        <v>9074</v>
      </c>
      <c r="G115" s="51">
        <f>IFERROR(VLOOKUP($D115, V医療従事者等!$A:$J, $G$4, FALSE), 0)</f>
        <v>23</v>
      </c>
      <c r="H115" s="51">
        <f>IFERROR(VLOOKUP($D115, V医療従事者等!$A:$J, $H$4, FALSE), 0)</f>
        <v>21242</v>
      </c>
      <c r="I115" s="51">
        <f>IFERROR(VLOOKUP($D115, V医療従事者等!$A:$J, $I$4, FALSE), 0)</f>
        <v>33</v>
      </c>
      <c r="J115" s="52">
        <f>IFERROR(VLOOKUP($D115, V一般接種!$A:$G, J$4, FALSE), 0)</f>
        <v>382695</v>
      </c>
      <c r="K115" s="52">
        <f>IFERROR(VLOOKUP($D115, V一般接種!$A:$G, K$4, FALSE), 0)</f>
        <v>81818</v>
      </c>
      <c r="L115" s="52">
        <f>IFERROR(VLOOKUP($D115, V一般接種!$A:$G, L$4, FALSE), 0)</f>
        <v>666352</v>
      </c>
      <c r="M115" s="52">
        <f>IFERROR(VLOOKUP($D115, V一般接種!$A:$G, M$4, FALSE), 0)</f>
        <v>64828</v>
      </c>
      <c r="N115" s="52">
        <f>IFERROR(VLOOKUP($D115, V職域接種!$C:$G, N$4, FALSE), 0)</f>
        <v>0</v>
      </c>
      <c r="O115" s="52">
        <f>IFERROR(VLOOKUP($D115, V職域接種!$C:$G, O$4, FALSE), 0)</f>
        <v>0</v>
      </c>
    </row>
    <row r="116" spans="1:15" x14ac:dyDescent="0.55000000000000004">
      <c r="A116" s="100">
        <f t="shared" si="3"/>
        <v>44407</v>
      </c>
      <c r="B116" s="53">
        <f t="shared" si="4"/>
        <v>488782</v>
      </c>
      <c r="C116" s="53">
        <f t="shared" si="5"/>
        <v>744008</v>
      </c>
      <c r="D116" s="82">
        <v>44407</v>
      </c>
      <c r="E116" s="51" t="str">
        <f>IFERROR(VLOOKUP($D116, V医療従事者等!$A:$J, $E$4, FALSE), TEXT(D116, "aaa"))</f>
        <v>(金)</v>
      </c>
      <c r="F116" s="51">
        <f>IFERROR(VLOOKUP($D116, V医療従事者等!$A:$J, $F$4, FALSE), 0)</f>
        <v>11403</v>
      </c>
      <c r="G116" s="51">
        <f>IFERROR(VLOOKUP($D116, V医療従事者等!$A:$J, $G$4, FALSE), 0)</f>
        <v>57</v>
      </c>
      <c r="H116" s="51">
        <f>IFERROR(VLOOKUP($D116, V医療従事者等!$A:$J, $H$4, FALSE), 0)</f>
        <v>23694</v>
      </c>
      <c r="I116" s="51">
        <f>IFERROR(VLOOKUP($D116, V医療従事者等!$A:$J, $I$4, FALSE), 0)</f>
        <v>5434</v>
      </c>
      <c r="J116" s="52">
        <f>IFERROR(VLOOKUP($D116, V一般接種!$A:$G, J$4, FALSE), 0)</f>
        <v>400484</v>
      </c>
      <c r="K116" s="52">
        <f>IFERROR(VLOOKUP($D116, V一般接種!$A:$G, K$4, FALSE), 0)</f>
        <v>76838</v>
      </c>
      <c r="L116" s="52">
        <f>IFERROR(VLOOKUP($D116, V一般接種!$A:$G, L$4, FALSE), 0)</f>
        <v>643231</v>
      </c>
      <c r="M116" s="52">
        <f>IFERROR(VLOOKUP($D116, V一般接種!$A:$G, M$4, FALSE), 0)</f>
        <v>71649</v>
      </c>
      <c r="N116" s="52">
        <f>IFERROR(VLOOKUP($D116, V職域接種!$C:$G, N$4, FALSE), 0)</f>
        <v>0</v>
      </c>
      <c r="O116" s="52">
        <f>IFERROR(VLOOKUP($D116, V職域接種!$C:$G, O$4, FALSE), 0)</f>
        <v>0</v>
      </c>
    </row>
    <row r="117" spans="1:15" x14ac:dyDescent="0.55000000000000004">
      <c r="A117" s="100">
        <f t="shared" si="3"/>
        <v>44408</v>
      </c>
      <c r="B117" s="53">
        <f t="shared" si="4"/>
        <v>525475</v>
      </c>
      <c r="C117" s="53">
        <f t="shared" si="5"/>
        <v>768807</v>
      </c>
      <c r="D117" s="82">
        <v>44408</v>
      </c>
      <c r="E117" s="51" t="str">
        <f>IFERROR(VLOOKUP($D117, V医療従事者等!$A:$J, $E$4, FALSE), TEXT(D117, "aaa"))</f>
        <v>土</v>
      </c>
      <c r="F117" s="51">
        <f>IFERROR(VLOOKUP($D117, V医療従事者等!$A:$J, $F$4, FALSE), 0)</f>
        <v>0</v>
      </c>
      <c r="G117" s="51">
        <f>IFERROR(VLOOKUP($D117, V医療従事者等!$A:$J, $G$4, FALSE), 0)</f>
        <v>0</v>
      </c>
      <c r="H117" s="51">
        <f>IFERROR(VLOOKUP($D117, V医療従事者等!$A:$J, $H$4, FALSE), 0)</f>
        <v>0</v>
      </c>
      <c r="I117" s="51">
        <f>IFERROR(VLOOKUP($D117, V医療従事者等!$A:$J, $I$4, FALSE), 0)</f>
        <v>0</v>
      </c>
      <c r="J117" s="52">
        <f>IFERROR(VLOOKUP($D117, V一般接種!$A:$G, J$4, FALSE), 0)</f>
        <v>444521</v>
      </c>
      <c r="K117" s="52">
        <f>IFERROR(VLOOKUP($D117, V一般接種!$A:$G, K$4, FALSE), 0)</f>
        <v>80954</v>
      </c>
      <c r="L117" s="52">
        <f>IFERROR(VLOOKUP($D117, V一般接種!$A:$G, L$4, FALSE), 0)</f>
        <v>697609</v>
      </c>
      <c r="M117" s="52">
        <f>IFERROR(VLOOKUP($D117, V一般接種!$A:$G, M$4, FALSE), 0)</f>
        <v>71198</v>
      </c>
      <c r="N117" s="52">
        <f>IFERROR(VLOOKUP($D117, V職域接種!$C:$G, N$4, FALSE), 0)</f>
        <v>0</v>
      </c>
      <c r="O117" s="52">
        <f>IFERROR(VLOOKUP($D117, V職域接種!$C:$G, O$4, FALSE), 0)</f>
        <v>0</v>
      </c>
    </row>
    <row r="118" spans="1:15" x14ac:dyDescent="0.55000000000000004">
      <c r="A118" s="100">
        <f t="shared" si="3"/>
        <v>44409</v>
      </c>
      <c r="B118" s="53">
        <f t="shared" si="4"/>
        <v>6724996</v>
      </c>
      <c r="C118" s="53">
        <f t="shared" si="5"/>
        <v>1982098</v>
      </c>
      <c r="D118" s="82">
        <v>44409</v>
      </c>
      <c r="E118" s="51" t="str">
        <f>IFERROR(VLOOKUP($D118, V医療従事者等!$A:$J, $E$4, FALSE), TEXT(D118, "aaa"))</f>
        <v>日</v>
      </c>
      <c r="F118" s="51">
        <f>IFERROR(VLOOKUP($D118, V医療従事者等!$A:$J, $F$4, FALSE), 0)</f>
        <v>0</v>
      </c>
      <c r="G118" s="51">
        <f>IFERROR(VLOOKUP($D118, V医療従事者等!$A:$J, $G$4, FALSE), 0)</f>
        <v>0</v>
      </c>
      <c r="H118" s="51">
        <f>IFERROR(VLOOKUP($D118, V医療従事者等!$A:$J, $H$4, FALSE), 0)</f>
        <v>0</v>
      </c>
      <c r="I118" s="51">
        <f>IFERROR(VLOOKUP($D118, V医療従事者等!$A:$J, $I$4, FALSE), 0)</f>
        <v>0</v>
      </c>
      <c r="J118" s="52">
        <f>IFERROR(VLOOKUP($D118, V一般接種!$A:$G, J$4, FALSE), 0)</f>
        <v>379384</v>
      </c>
      <c r="K118" s="52">
        <f>IFERROR(VLOOKUP($D118, V一般接種!$A:$G, K$4, FALSE), 0)</f>
        <v>76366</v>
      </c>
      <c r="L118" s="52">
        <f>IFERROR(VLOOKUP($D118, V一般接種!$A:$G, L$4, FALSE), 0)</f>
        <v>476412</v>
      </c>
      <c r="M118" s="52">
        <f>IFERROR(VLOOKUP($D118, V一般接種!$A:$G, M$4, FALSE), 0)</f>
        <v>51552</v>
      </c>
      <c r="N118" s="52">
        <f>IFERROR(VLOOKUP($D118, V職域接種!$C:$G, N$4, FALSE), 0)</f>
        <v>6269246</v>
      </c>
      <c r="O118" s="52">
        <f>IFERROR(VLOOKUP($D118, V職域接種!$C:$G, O$4, FALSE), 0)</f>
        <v>1454134</v>
      </c>
    </row>
    <row r="119" spans="1:15" x14ac:dyDescent="0.55000000000000004">
      <c r="A119" s="100">
        <f t="shared" si="3"/>
        <v>44410</v>
      </c>
      <c r="B119" s="53">
        <f t="shared" si="4"/>
        <v>409153</v>
      </c>
      <c r="C119" s="53">
        <f t="shared" si="5"/>
        <v>494278</v>
      </c>
      <c r="D119" s="82">
        <v>44410</v>
      </c>
      <c r="E119" s="51" t="str">
        <f>IFERROR(VLOOKUP($D119, V医療従事者等!$A:$J, $E$4, FALSE), TEXT(D119, "aaa"))</f>
        <v>月</v>
      </c>
      <c r="F119" s="51">
        <f>IFERROR(VLOOKUP($D119, V医療従事者等!$A:$J, $F$4, FALSE), 0)</f>
        <v>0</v>
      </c>
      <c r="G119" s="51">
        <f>IFERROR(VLOOKUP($D119, V医療従事者等!$A:$J, $G$4, FALSE), 0)</f>
        <v>0</v>
      </c>
      <c r="H119" s="51">
        <f>IFERROR(VLOOKUP($D119, V医療従事者等!$A:$J, $H$4, FALSE), 0)</f>
        <v>0</v>
      </c>
      <c r="I119" s="51">
        <f>IFERROR(VLOOKUP($D119, V医療従事者等!$A:$J, $I$4, FALSE), 0)</f>
        <v>0</v>
      </c>
      <c r="J119" s="52">
        <f>IFERROR(VLOOKUP($D119, V一般接種!$A:$G, J$4, FALSE), 0)</f>
        <v>342333</v>
      </c>
      <c r="K119" s="52">
        <f>IFERROR(VLOOKUP($D119, V一般接種!$A:$G, K$4, FALSE), 0)</f>
        <v>66820</v>
      </c>
      <c r="L119" s="52">
        <f>IFERROR(VLOOKUP($D119, V一般接種!$A:$G, L$4, FALSE), 0)</f>
        <v>440591</v>
      </c>
      <c r="M119" s="52">
        <f>IFERROR(VLOOKUP($D119, V一般接種!$A:$G, M$4, FALSE), 0)</f>
        <v>53687</v>
      </c>
      <c r="N119" s="52">
        <f>IFERROR(VLOOKUP($D119, V職域接種!$C:$G, N$4, FALSE), 0)</f>
        <v>0</v>
      </c>
      <c r="O119" s="52">
        <f>IFERROR(VLOOKUP($D119, V職域接種!$C:$G, O$4, FALSE), 0)</f>
        <v>0</v>
      </c>
    </row>
    <row r="120" spans="1:15" x14ac:dyDescent="0.55000000000000004">
      <c r="A120" s="100">
        <f t="shared" si="3"/>
        <v>44411</v>
      </c>
      <c r="B120" s="53">
        <f t="shared" si="4"/>
        <v>401510</v>
      </c>
      <c r="C120" s="53">
        <f t="shared" si="5"/>
        <v>490534</v>
      </c>
      <c r="D120" s="82">
        <v>44411</v>
      </c>
      <c r="E120" s="51" t="str">
        <f>IFERROR(VLOOKUP($D120, V医療従事者等!$A:$J, $E$4, FALSE), TEXT(D120, "aaa"))</f>
        <v>火</v>
      </c>
      <c r="F120" s="51">
        <f>IFERROR(VLOOKUP($D120, V医療従事者等!$A:$J, $F$4, FALSE), 0)</f>
        <v>0</v>
      </c>
      <c r="G120" s="51">
        <f>IFERROR(VLOOKUP($D120, V医療従事者等!$A:$J, $G$4, FALSE), 0)</f>
        <v>0</v>
      </c>
      <c r="H120" s="51">
        <f>IFERROR(VLOOKUP($D120, V医療従事者等!$A:$J, $H$4, FALSE), 0)</f>
        <v>0</v>
      </c>
      <c r="I120" s="51">
        <f>IFERROR(VLOOKUP($D120, V医療従事者等!$A:$J, $I$4, FALSE), 0)</f>
        <v>0</v>
      </c>
      <c r="J120" s="52">
        <f>IFERROR(VLOOKUP($D120, V一般接種!$A:$G, J$4, FALSE), 0)</f>
        <v>337713</v>
      </c>
      <c r="K120" s="52">
        <f>IFERROR(VLOOKUP($D120, V一般接種!$A:$G, K$4, FALSE), 0)</f>
        <v>63797</v>
      </c>
      <c r="L120" s="52">
        <f>IFERROR(VLOOKUP($D120, V一般接種!$A:$G, L$4, FALSE), 0)</f>
        <v>438427</v>
      </c>
      <c r="M120" s="52">
        <f>IFERROR(VLOOKUP($D120, V一般接種!$A:$G, M$4, FALSE), 0)</f>
        <v>52107</v>
      </c>
      <c r="N120" s="52">
        <f>IFERROR(VLOOKUP($D120, V職域接種!$C:$G, N$4, FALSE), 0)</f>
        <v>0</v>
      </c>
      <c r="O120" s="52">
        <f>IFERROR(VLOOKUP($D120, V職域接種!$C:$G, O$4, FALSE), 0)</f>
        <v>0</v>
      </c>
    </row>
    <row r="121" spans="1:15" x14ac:dyDescent="0.55000000000000004">
      <c r="A121" s="100">
        <f t="shared" si="3"/>
        <v>44412</v>
      </c>
      <c r="B121" s="53">
        <f t="shared" si="4"/>
        <v>370505</v>
      </c>
      <c r="C121" s="53">
        <f t="shared" si="5"/>
        <v>449146</v>
      </c>
      <c r="D121" s="82">
        <v>44412</v>
      </c>
      <c r="E121" s="51" t="str">
        <f>IFERROR(VLOOKUP($D121, V医療従事者等!$A:$J, $E$4, FALSE), TEXT(D121, "aaa"))</f>
        <v>水</v>
      </c>
      <c r="F121" s="51">
        <f>IFERROR(VLOOKUP($D121, V医療従事者等!$A:$J, $F$4, FALSE), 0)</f>
        <v>0</v>
      </c>
      <c r="G121" s="51">
        <f>IFERROR(VLOOKUP($D121, V医療従事者等!$A:$J, $G$4, FALSE), 0)</f>
        <v>0</v>
      </c>
      <c r="H121" s="51">
        <f>IFERROR(VLOOKUP($D121, V医療従事者等!$A:$J, $H$4, FALSE), 0)</f>
        <v>0</v>
      </c>
      <c r="I121" s="51">
        <f>IFERROR(VLOOKUP($D121, V医療従事者等!$A:$J, $I$4, FALSE), 0)</f>
        <v>0</v>
      </c>
      <c r="J121" s="52">
        <f>IFERROR(VLOOKUP($D121, V一般接種!$A:$G, J$4, FALSE), 0)</f>
        <v>311762</v>
      </c>
      <c r="K121" s="52">
        <f>IFERROR(VLOOKUP($D121, V一般接種!$A:$G, K$4, FALSE), 0)</f>
        <v>58743</v>
      </c>
      <c r="L121" s="52">
        <f>IFERROR(VLOOKUP($D121, V一般接種!$A:$G, L$4, FALSE), 0)</f>
        <v>401190</v>
      </c>
      <c r="M121" s="52">
        <f>IFERROR(VLOOKUP($D121, V一般接種!$A:$G, M$4, FALSE), 0)</f>
        <v>47956</v>
      </c>
      <c r="N121" s="52">
        <f>IFERROR(VLOOKUP($D121, V職域接種!$C:$G, N$4, FALSE), 0)</f>
        <v>0</v>
      </c>
      <c r="O121" s="52">
        <f>IFERROR(VLOOKUP($D121, V職域接種!$C:$G, O$4, FALSE), 0)</f>
        <v>0</v>
      </c>
    </row>
    <row r="122" spans="1:15" x14ac:dyDescent="0.55000000000000004">
      <c r="A122" s="100">
        <f t="shared" si="3"/>
        <v>44413</v>
      </c>
      <c r="B122" s="53">
        <f t="shared" si="4"/>
        <v>275301</v>
      </c>
      <c r="C122" s="53">
        <f t="shared" si="5"/>
        <v>340657</v>
      </c>
      <c r="D122" s="82">
        <v>44413</v>
      </c>
      <c r="E122" s="51" t="str">
        <f>IFERROR(VLOOKUP($D122, V医療従事者等!$A:$J, $E$4, FALSE), TEXT(D122, "aaa"))</f>
        <v>木</v>
      </c>
      <c r="F122" s="51">
        <f>IFERROR(VLOOKUP($D122, V医療従事者等!$A:$J, $F$4, FALSE), 0)</f>
        <v>0</v>
      </c>
      <c r="G122" s="51">
        <f>IFERROR(VLOOKUP($D122, V医療従事者等!$A:$J, $G$4, FALSE), 0)</f>
        <v>0</v>
      </c>
      <c r="H122" s="51">
        <f>IFERROR(VLOOKUP($D122, V医療従事者等!$A:$J, $H$4, FALSE), 0)</f>
        <v>0</v>
      </c>
      <c r="I122" s="51">
        <f>IFERROR(VLOOKUP($D122, V医療従事者等!$A:$J, $I$4, FALSE), 0)</f>
        <v>0</v>
      </c>
      <c r="J122" s="52">
        <f>IFERROR(VLOOKUP($D122, V一般接種!$A:$G, J$4, FALSE), 0)</f>
        <v>225752</v>
      </c>
      <c r="K122" s="52">
        <f>IFERROR(VLOOKUP($D122, V一般接種!$A:$G, K$4, FALSE), 0)</f>
        <v>49549</v>
      </c>
      <c r="L122" s="52">
        <f>IFERROR(VLOOKUP($D122, V一般接種!$A:$G, L$4, FALSE), 0)</f>
        <v>307650</v>
      </c>
      <c r="M122" s="52">
        <f>IFERROR(VLOOKUP($D122, V一般接種!$A:$G, M$4, FALSE), 0)</f>
        <v>33007</v>
      </c>
      <c r="N122" s="52">
        <f>IFERROR(VLOOKUP($D122, V職域接種!$C:$G, N$4, FALSE), 0)</f>
        <v>0</v>
      </c>
      <c r="O122" s="52">
        <f>IFERROR(VLOOKUP($D122, V職域接種!$C:$G, O$4, FALSE), 0)</f>
        <v>0</v>
      </c>
    </row>
    <row r="123" spans="1:15" x14ac:dyDescent="0.55000000000000004">
      <c r="A123" s="100">
        <f t="shared" si="3"/>
        <v>44414</v>
      </c>
      <c r="B123" s="53">
        <f t="shared" si="4"/>
        <v>0</v>
      </c>
      <c r="C123" s="53">
        <f t="shared" si="5"/>
        <v>0</v>
      </c>
      <c r="D123" s="82">
        <v>44414</v>
      </c>
      <c r="E123" s="51" t="str">
        <f>IFERROR(VLOOKUP($D123, V医療従事者等!$A:$J, $E$4, FALSE), TEXT(D123, "aaa"))</f>
        <v>金</v>
      </c>
      <c r="F123" s="51">
        <f>IFERROR(VLOOKUP($D123, V医療従事者等!$A:$J, $F$4, FALSE), 0)</f>
        <v>0</v>
      </c>
      <c r="G123" s="51">
        <f>IFERROR(VLOOKUP($D123, V医療従事者等!$A:$J, $G$4, FALSE), 0)</f>
        <v>0</v>
      </c>
      <c r="H123" s="51">
        <f>IFERROR(VLOOKUP($D123, V医療従事者等!$A:$J, $H$4, FALSE), 0)</f>
        <v>0</v>
      </c>
      <c r="I123" s="51">
        <f>IFERROR(VLOOKUP($D123, V医療従事者等!$A:$J, $I$4, FALSE), 0)</f>
        <v>0</v>
      </c>
      <c r="J123" s="52">
        <f>IFERROR(VLOOKUP($D123, V一般接種!$A:$G, J$4, FALSE), 0)</f>
        <v>0</v>
      </c>
      <c r="K123" s="52">
        <f>IFERROR(VLOOKUP($D123, V一般接種!$A:$G, K$4, FALSE), 0)</f>
        <v>0</v>
      </c>
      <c r="L123" s="52">
        <f>IFERROR(VLOOKUP($D123, V一般接種!$A:$G, L$4, FALSE), 0)</f>
        <v>0</v>
      </c>
      <c r="M123" s="52">
        <f>IFERROR(VLOOKUP($D123, V一般接種!$A:$G, M$4, FALSE), 0)</f>
        <v>0</v>
      </c>
      <c r="N123" s="52">
        <f>IFERROR(VLOOKUP($D123, V職域接種!$C:$G, N$4, FALSE), 0)</f>
        <v>0</v>
      </c>
      <c r="O123" s="52">
        <f>IFERROR(VLOOKUP($D123, V職域接種!$C:$G, O$4, FALSE), 0)</f>
        <v>0</v>
      </c>
    </row>
    <row r="124" spans="1:15" x14ac:dyDescent="0.55000000000000004">
      <c r="A124" s="100">
        <f t="shared" si="3"/>
        <v>44415</v>
      </c>
      <c r="B124" s="53">
        <f t="shared" si="4"/>
        <v>0</v>
      </c>
      <c r="C124" s="53">
        <f t="shared" si="5"/>
        <v>0</v>
      </c>
      <c r="D124" s="82">
        <v>44415</v>
      </c>
      <c r="E124" s="51" t="str">
        <f>IFERROR(VLOOKUP($D124, V医療従事者等!$A:$J, $E$4, FALSE), TEXT(D124, "aaa"))</f>
        <v>土</v>
      </c>
      <c r="F124" s="51">
        <f>IFERROR(VLOOKUP($D124, V医療従事者等!$A:$J, $F$4, FALSE), 0)</f>
        <v>0</v>
      </c>
      <c r="G124" s="51">
        <f>IFERROR(VLOOKUP($D124, V医療従事者等!$A:$J, $G$4, FALSE), 0)</f>
        <v>0</v>
      </c>
      <c r="H124" s="51">
        <f>IFERROR(VLOOKUP($D124, V医療従事者等!$A:$J, $H$4, FALSE), 0)</f>
        <v>0</v>
      </c>
      <c r="I124" s="51">
        <f>IFERROR(VLOOKUP($D124, V医療従事者等!$A:$J, $I$4, FALSE), 0)</f>
        <v>0</v>
      </c>
      <c r="J124" s="52">
        <f>IFERROR(VLOOKUP($D124, V一般接種!$A:$G, J$4, FALSE), 0)</f>
        <v>0</v>
      </c>
      <c r="K124" s="52">
        <f>IFERROR(VLOOKUP($D124, V一般接種!$A:$G, K$4, FALSE), 0)</f>
        <v>0</v>
      </c>
      <c r="L124" s="52">
        <f>IFERROR(VLOOKUP($D124, V一般接種!$A:$G, L$4, FALSE), 0)</f>
        <v>0</v>
      </c>
      <c r="M124" s="52">
        <f>IFERROR(VLOOKUP($D124, V一般接種!$A:$G, M$4, FALSE), 0)</f>
        <v>0</v>
      </c>
      <c r="N124" s="52">
        <f>IFERROR(VLOOKUP($D124, V職域接種!$C:$G, N$4, FALSE), 0)</f>
        <v>0</v>
      </c>
      <c r="O124" s="52">
        <f>IFERROR(VLOOKUP($D124, V職域接種!$C:$G, O$4, FALSE), 0)</f>
        <v>0</v>
      </c>
    </row>
    <row r="125" spans="1:15" x14ac:dyDescent="0.55000000000000004">
      <c r="A125" s="100">
        <f t="shared" si="3"/>
        <v>44416</v>
      </c>
      <c r="B125" s="53">
        <f t="shared" si="4"/>
        <v>0</v>
      </c>
      <c r="C125" s="53">
        <f t="shared" si="5"/>
        <v>0</v>
      </c>
      <c r="D125" s="82">
        <v>44416</v>
      </c>
      <c r="E125" s="51" t="str">
        <f>IFERROR(VLOOKUP($D125, V医療従事者等!$A:$J, $E$4, FALSE), TEXT(D125, "aaa"))</f>
        <v>日</v>
      </c>
      <c r="F125" s="51">
        <f>IFERROR(VLOOKUP($D125, V医療従事者等!$A:$J, $F$4, FALSE), 0)</f>
        <v>0</v>
      </c>
      <c r="G125" s="51">
        <f>IFERROR(VLOOKUP($D125, V医療従事者等!$A:$J, $G$4, FALSE), 0)</f>
        <v>0</v>
      </c>
      <c r="H125" s="51">
        <f>IFERROR(VLOOKUP($D125, V医療従事者等!$A:$J, $H$4, FALSE), 0)</f>
        <v>0</v>
      </c>
      <c r="I125" s="51">
        <f>IFERROR(VLOOKUP($D125, V医療従事者等!$A:$J, $I$4, FALSE), 0)</f>
        <v>0</v>
      </c>
      <c r="J125" s="52">
        <f>IFERROR(VLOOKUP($D125, V一般接種!$A:$G, J$4, FALSE), 0)</f>
        <v>0</v>
      </c>
      <c r="K125" s="52">
        <f>IFERROR(VLOOKUP($D125, V一般接種!$A:$G, K$4, FALSE), 0)</f>
        <v>0</v>
      </c>
      <c r="L125" s="52">
        <f>IFERROR(VLOOKUP($D125, V一般接種!$A:$G, L$4, FALSE), 0)</f>
        <v>0</v>
      </c>
      <c r="M125" s="52">
        <f>IFERROR(VLOOKUP($D125, V一般接種!$A:$G, M$4, FALSE), 0)</f>
        <v>0</v>
      </c>
      <c r="N125" s="52">
        <f>IFERROR(VLOOKUP($D125, V職域接種!$C:$G, N$4, FALSE), 0)</f>
        <v>0</v>
      </c>
      <c r="O125" s="52">
        <f>IFERROR(VLOOKUP($D125, V職域接種!$C:$G, O$4, FALSE), 0)</f>
        <v>0</v>
      </c>
    </row>
    <row r="126" spans="1:15" x14ac:dyDescent="0.55000000000000004">
      <c r="A126" s="100">
        <f t="shared" si="3"/>
        <v>44417</v>
      </c>
      <c r="B126" s="53">
        <f t="shared" si="4"/>
        <v>0</v>
      </c>
      <c r="C126" s="53">
        <f t="shared" si="5"/>
        <v>0</v>
      </c>
      <c r="D126" s="82">
        <v>44417</v>
      </c>
      <c r="E126" s="51" t="str">
        <f>IFERROR(VLOOKUP($D126, V医療従事者等!$A:$J, $E$4, FALSE), TEXT(D126, "aaa"))</f>
        <v>月</v>
      </c>
      <c r="F126" s="51">
        <f>IFERROR(VLOOKUP($D126, V医療従事者等!$A:$J, $F$4, FALSE), 0)</f>
        <v>0</v>
      </c>
      <c r="G126" s="51">
        <f>IFERROR(VLOOKUP($D126, V医療従事者等!$A:$J, $G$4, FALSE), 0)</f>
        <v>0</v>
      </c>
      <c r="H126" s="51">
        <f>IFERROR(VLOOKUP($D126, V医療従事者等!$A:$J, $H$4, FALSE), 0)</f>
        <v>0</v>
      </c>
      <c r="I126" s="51">
        <f>IFERROR(VLOOKUP($D126, V医療従事者等!$A:$J, $I$4, FALSE), 0)</f>
        <v>0</v>
      </c>
      <c r="J126" s="52">
        <f>IFERROR(VLOOKUP($D126, V一般接種!$A:$G, J$4, FALSE), 0)</f>
        <v>0</v>
      </c>
      <c r="K126" s="52">
        <f>IFERROR(VLOOKUP($D126, V一般接種!$A:$G, K$4, FALSE), 0)</f>
        <v>0</v>
      </c>
      <c r="L126" s="52">
        <f>IFERROR(VLOOKUP($D126, V一般接種!$A:$G, L$4, FALSE), 0)</f>
        <v>0</v>
      </c>
      <c r="M126" s="52">
        <f>IFERROR(VLOOKUP($D126, V一般接種!$A:$G, M$4, FALSE), 0)</f>
        <v>0</v>
      </c>
      <c r="N126" s="52">
        <f>IFERROR(VLOOKUP($D126, V職域接種!$C:$G, N$4, FALSE), 0)</f>
        <v>0</v>
      </c>
      <c r="O126" s="52">
        <f>IFERROR(VLOOKUP($D126, V職域接種!$C:$G, O$4, FALSE), 0)</f>
        <v>0</v>
      </c>
    </row>
    <row r="127" spans="1:15" x14ac:dyDescent="0.55000000000000004">
      <c r="A127" s="100">
        <f t="shared" si="3"/>
        <v>44418</v>
      </c>
      <c r="B127" s="53">
        <f t="shared" si="4"/>
        <v>0</v>
      </c>
      <c r="C127" s="53">
        <f t="shared" si="5"/>
        <v>0</v>
      </c>
      <c r="D127" s="82">
        <v>44418</v>
      </c>
      <c r="E127" s="51" t="str">
        <f>IFERROR(VLOOKUP($D127, V医療従事者等!$A:$J, $E$4, FALSE), TEXT(D127, "aaa"))</f>
        <v>火</v>
      </c>
      <c r="F127" s="51">
        <f>IFERROR(VLOOKUP($D127, V医療従事者等!$A:$J, $F$4, FALSE), 0)</f>
        <v>0</v>
      </c>
      <c r="G127" s="51">
        <f>IFERROR(VLOOKUP($D127, V医療従事者等!$A:$J, $G$4, FALSE), 0)</f>
        <v>0</v>
      </c>
      <c r="H127" s="51">
        <f>IFERROR(VLOOKUP($D127, V医療従事者等!$A:$J, $H$4, FALSE), 0)</f>
        <v>0</v>
      </c>
      <c r="I127" s="51">
        <f>IFERROR(VLOOKUP($D127, V医療従事者等!$A:$J, $I$4, FALSE), 0)</f>
        <v>0</v>
      </c>
      <c r="J127" s="52">
        <f>IFERROR(VLOOKUP($D127, V一般接種!$A:$G, J$4, FALSE), 0)</f>
        <v>0</v>
      </c>
      <c r="K127" s="52">
        <f>IFERROR(VLOOKUP($D127, V一般接種!$A:$G, K$4, FALSE), 0)</f>
        <v>0</v>
      </c>
      <c r="L127" s="52">
        <f>IFERROR(VLOOKUP($D127, V一般接種!$A:$G, L$4, FALSE), 0)</f>
        <v>0</v>
      </c>
      <c r="M127" s="52">
        <f>IFERROR(VLOOKUP($D127, V一般接種!$A:$G, M$4, FALSE), 0)</f>
        <v>0</v>
      </c>
      <c r="N127" s="52">
        <f>IFERROR(VLOOKUP($D127, V職域接種!$C:$G, N$4, FALSE), 0)</f>
        <v>0</v>
      </c>
      <c r="O127" s="52">
        <f>IFERROR(VLOOKUP($D127, V職域接種!$C:$G, O$4, FALSE), 0)</f>
        <v>0</v>
      </c>
    </row>
    <row r="128" spans="1:15" x14ac:dyDescent="0.55000000000000004">
      <c r="A128" s="100">
        <f t="shared" si="3"/>
        <v>44419</v>
      </c>
      <c r="B128" s="53">
        <f t="shared" si="4"/>
        <v>0</v>
      </c>
      <c r="C128" s="53">
        <f t="shared" si="5"/>
        <v>0</v>
      </c>
      <c r="D128" s="82">
        <v>44419</v>
      </c>
      <c r="E128" s="51" t="str">
        <f>IFERROR(VLOOKUP($D128, V医療従事者等!$A:$J, $E$4, FALSE), TEXT(D128, "aaa"))</f>
        <v>水</v>
      </c>
      <c r="F128" s="51">
        <f>IFERROR(VLOOKUP($D128, V医療従事者等!$A:$J, $F$4, FALSE), 0)</f>
        <v>0</v>
      </c>
      <c r="G128" s="51">
        <f>IFERROR(VLOOKUP($D128, V医療従事者等!$A:$J, $G$4, FALSE), 0)</f>
        <v>0</v>
      </c>
      <c r="H128" s="51">
        <f>IFERROR(VLOOKUP($D128, V医療従事者等!$A:$J, $H$4, FALSE), 0)</f>
        <v>0</v>
      </c>
      <c r="I128" s="51">
        <f>IFERROR(VLOOKUP($D128, V医療従事者等!$A:$J, $I$4, FALSE), 0)</f>
        <v>0</v>
      </c>
      <c r="J128" s="52">
        <f>IFERROR(VLOOKUP($D128, V一般接種!$A:$G, J$4, FALSE), 0)</f>
        <v>0</v>
      </c>
      <c r="K128" s="52">
        <f>IFERROR(VLOOKUP($D128, V一般接種!$A:$G, K$4, FALSE), 0)</f>
        <v>0</v>
      </c>
      <c r="L128" s="52">
        <f>IFERROR(VLOOKUP($D128, V一般接種!$A:$G, L$4, FALSE), 0)</f>
        <v>0</v>
      </c>
      <c r="M128" s="52">
        <f>IFERROR(VLOOKUP($D128, V一般接種!$A:$G, M$4, FALSE), 0)</f>
        <v>0</v>
      </c>
      <c r="N128" s="52">
        <f>IFERROR(VLOOKUP($D128, V職域接種!$C:$G, N$4, FALSE), 0)</f>
        <v>0</v>
      </c>
      <c r="O128" s="52">
        <f>IFERROR(VLOOKUP($D128, V職域接種!$C:$G, O$4, FALSE), 0)</f>
        <v>0</v>
      </c>
    </row>
    <row r="129" spans="1:15" x14ac:dyDescent="0.55000000000000004">
      <c r="A129" s="100">
        <f t="shared" si="3"/>
        <v>44420</v>
      </c>
      <c r="B129" s="53">
        <f t="shared" si="4"/>
        <v>0</v>
      </c>
      <c r="C129" s="53">
        <f t="shared" si="5"/>
        <v>0</v>
      </c>
      <c r="D129" s="82">
        <v>44420</v>
      </c>
      <c r="E129" s="51" t="str">
        <f>IFERROR(VLOOKUP($D129, V医療従事者等!$A:$J, $E$4, FALSE), TEXT(D129, "aaa"))</f>
        <v>木</v>
      </c>
      <c r="F129" s="51">
        <f>IFERROR(VLOOKUP($D129, V医療従事者等!$A:$J, $F$4, FALSE), 0)</f>
        <v>0</v>
      </c>
      <c r="G129" s="51">
        <f>IFERROR(VLOOKUP($D129, V医療従事者等!$A:$J, $G$4, FALSE), 0)</f>
        <v>0</v>
      </c>
      <c r="H129" s="51">
        <f>IFERROR(VLOOKUP($D129, V医療従事者等!$A:$J, $H$4, FALSE), 0)</f>
        <v>0</v>
      </c>
      <c r="I129" s="51">
        <f>IFERROR(VLOOKUP($D129, V医療従事者等!$A:$J, $I$4, FALSE), 0)</f>
        <v>0</v>
      </c>
      <c r="J129" s="52">
        <f>IFERROR(VLOOKUP($D129, V一般接種!$A:$G, J$4, FALSE), 0)</f>
        <v>0</v>
      </c>
      <c r="K129" s="52">
        <f>IFERROR(VLOOKUP($D129, V一般接種!$A:$G, K$4, FALSE), 0)</f>
        <v>0</v>
      </c>
      <c r="L129" s="52">
        <f>IFERROR(VLOOKUP($D129, V一般接種!$A:$G, L$4, FALSE), 0)</f>
        <v>0</v>
      </c>
      <c r="M129" s="52">
        <f>IFERROR(VLOOKUP($D129, V一般接種!$A:$G, M$4, FALSE), 0)</f>
        <v>0</v>
      </c>
      <c r="N129" s="52">
        <f>IFERROR(VLOOKUP($D129, V職域接種!$C:$G, N$4, FALSE), 0)</f>
        <v>0</v>
      </c>
      <c r="O129" s="52">
        <f>IFERROR(VLOOKUP($D129, V職域接種!$C:$G, O$4, FALSE), 0)</f>
        <v>0</v>
      </c>
    </row>
    <row r="130" spans="1:15" x14ac:dyDescent="0.55000000000000004">
      <c r="A130" s="100">
        <f t="shared" si="3"/>
        <v>44421</v>
      </c>
      <c r="B130" s="53">
        <f t="shared" si="4"/>
        <v>0</v>
      </c>
      <c r="C130" s="53">
        <f t="shared" si="5"/>
        <v>0</v>
      </c>
      <c r="D130" s="82">
        <v>44421</v>
      </c>
      <c r="E130" s="51" t="str">
        <f>IFERROR(VLOOKUP($D130, V医療従事者等!$A:$J, $E$4, FALSE), TEXT(D130, "aaa"))</f>
        <v>金</v>
      </c>
      <c r="F130" s="51">
        <f>IFERROR(VLOOKUP($D130, V医療従事者等!$A:$J, $F$4, FALSE), 0)</f>
        <v>0</v>
      </c>
      <c r="G130" s="51">
        <f>IFERROR(VLOOKUP($D130, V医療従事者等!$A:$J, $G$4, FALSE), 0)</f>
        <v>0</v>
      </c>
      <c r="H130" s="51">
        <f>IFERROR(VLOOKUP($D130, V医療従事者等!$A:$J, $H$4, FALSE), 0)</f>
        <v>0</v>
      </c>
      <c r="I130" s="51">
        <f>IFERROR(VLOOKUP($D130, V医療従事者等!$A:$J, $I$4, FALSE), 0)</f>
        <v>0</v>
      </c>
      <c r="J130" s="52">
        <f>IFERROR(VLOOKUP($D130, V一般接種!$A:$G, J$4, FALSE), 0)</f>
        <v>0</v>
      </c>
      <c r="K130" s="52">
        <f>IFERROR(VLOOKUP($D130, V一般接種!$A:$G, K$4, FALSE), 0)</f>
        <v>0</v>
      </c>
      <c r="L130" s="52">
        <f>IFERROR(VLOOKUP($D130, V一般接種!$A:$G, L$4, FALSE), 0)</f>
        <v>0</v>
      </c>
      <c r="M130" s="52">
        <f>IFERROR(VLOOKUP($D130, V一般接種!$A:$G, M$4, FALSE), 0)</f>
        <v>0</v>
      </c>
      <c r="N130" s="52">
        <f>IFERROR(VLOOKUP($D130, V職域接種!$C:$G, N$4, FALSE), 0)</f>
        <v>0</v>
      </c>
      <c r="O130" s="52">
        <f>IFERROR(VLOOKUP($D130, V職域接種!$C:$G, O$4, FALSE), 0)</f>
        <v>0</v>
      </c>
    </row>
    <row r="131" spans="1:15" x14ac:dyDescent="0.55000000000000004">
      <c r="A131" s="100">
        <f t="shared" si="3"/>
        <v>44422</v>
      </c>
      <c r="B131" s="53">
        <f t="shared" si="4"/>
        <v>0</v>
      </c>
      <c r="C131" s="53">
        <f t="shared" si="5"/>
        <v>0</v>
      </c>
      <c r="D131" s="82">
        <v>44422</v>
      </c>
      <c r="E131" s="51" t="str">
        <f>IFERROR(VLOOKUP($D131, V医療従事者等!$A:$J, $E$4, FALSE), TEXT(D131, "aaa"))</f>
        <v>土</v>
      </c>
      <c r="F131" s="51">
        <f>IFERROR(VLOOKUP($D131, V医療従事者等!$A:$J, $F$4, FALSE), 0)</f>
        <v>0</v>
      </c>
      <c r="G131" s="51">
        <f>IFERROR(VLOOKUP($D131, V医療従事者等!$A:$J, $G$4, FALSE), 0)</f>
        <v>0</v>
      </c>
      <c r="H131" s="51">
        <f>IFERROR(VLOOKUP($D131, V医療従事者等!$A:$J, $H$4, FALSE), 0)</f>
        <v>0</v>
      </c>
      <c r="I131" s="51">
        <f>IFERROR(VLOOKUP($D131, V医療従事者等!$A:$J, $I$4, FALSE), 0)</f>
        <v>0</v>
      </c>
      <c r="J131" s="52">
        <f>IFERROR(VLOOKUP($D131, V一般接種!$A:$G, J$4, FALSE), 0)</f>
        <v>0</v>
      </c>
      <c r="K131" s="52">
        <f>IFERROR(VLOOKUP($D131, V一般接種!$A:$G, K$4, FALSE), 0)</f>
        <v>0</v>
      </c>
      <c r="L131" s="52">
        <f>IFERROR(VLOOKUP($D131, V一般接種!$A:$G, L$4, FALSE), 0)</f>
        <v>0</v>
      </c>
      <c r="M131" s="52">
        <f>IFERROR(VLOOKUP($D131, V一般接種!$A:$G, M$4, FALSE), 0)</f>
        <v>0</v>
      </c>
      <c r="N131" s="52">
        <f>IFERROR(VLOOKUP($D131, V職域接種!$C:$G, N$4, FALSE), 0)</f>
        <v>0</v>
      </c>
      <c r="O131" s="52">
        <f>IFERROR(VLOOKUP($D131, V職域接種!$C:$G, O$4, FALSE), 0)</f>
        <v>0</v>
      </c>
    </row>
    <row r="132" spans="1:15" x14ac:dyDescent="0.55000000000000004">
      <c r="A132" s="100">
        <f t="shared" si="3"/>
        <v>44423</v>
      </c>
      <c r="B132" s="53">
        <f t="shared" si="4"/>
        <v>0</v>
      </c>
      <c r="C132" s="53">
        <f t="shared" si="5"/>
        <v>0</v>
      </c>
      <c r="D132" s="82">
        <v>44423</v>
      </c>
      <c r="E132" s="51" t="str">
        <f>IFERROR(VLOOKUP($D132, V医療従事者等!$A:$J, $E$4, FALSE), TEXT(D132, "aaa"))</f>
        <v>日</v>
      </c>
      <c r="F132" s="51">
        <f>IFERROR(VLOOKUP($D132, V医療従事者等!$A:$J, $F$4, FALSE), 0)</f>
        <v>0</v>
      </c>
      <c r="G132" s="51">
        <f>IFERROR(VLOOKUP($D132, V医療従事者等!$A:$J, $G$4, FALSE), 0)</f>
        <v>0</v>
      </c>
      <c r="H132" s="51">
        <f>IFERROR(VLOOKUP($D132, V医療従事者等!$A:$J, $H$4, FALSE), 0)</f>
        <v>0</v>
      </c>
      <c r="I132" s="51">
        <f>IFERROR(VLOOKUP($D132, V医療従事者等!$A:$J, $I$4, FALSE), 0)</f>
        <v>0</v>
      </c>
      <c r="J132" s="52">
        <f>IFERROR(VLOOKUP($D132, V一般接種!$A:$G, J$4, FALSE), 0)</f>
        <v>0</v>
      </c>
      <c r="K132" s="52">
        <f>IFERROR(VLOOKUP($D132, V一般接種!$A:$G, K$4, FALSE), 0)</f>
        <v>0</v>
      </c>
      <c r="L132" s="52">
        <f>IFERROR(VLOOKUP($D132, V一般接種!$A:$G, L$4, FALSE), 0)</f>
        <v>0</v>
      </c>
      <c r="M132" s="52">
        <f>IFERROR(VLOOKUP($D132, V一般接種!$A:$G, M$4, FALSE), 0)</f>
        <v>0</v>
      </c>
      <c r="N132" s="52">
        <f>IFERROR(VLOOKUP($D132, V職域接種!$C:$G, N$4, FALSE), 0)</f>
        <v>0</v>
      </c>
      <c r="O132" s="52">
        <f>IFERROR(VLOOKUP($D132, V職域接種!$C:$G, O$4, FALSE), 0)</f>
        <v>0</v>
      </c>
    </row>
    <row r="133" spans="1:15" x14ac:dyDescent="0.55000000000000004">
      <c r="A133" s="100">
        <f t="shared" si="3"/>
        <v>44424</v>
      </c>
      <c r="B133" s="53">
        <f t="shared" si="4"/>
        <v>0</v>
      </c>
      <c r="C133" s="53">
        <f t="shared" si="5"/>
        <v>0</v>
      </c>
      <c r="D133" s="82">
        <v>44424</v>
      </c>
      <c r="E133" s="51" t="str">
        <f>IFERROR(VLOOKUP($D133, V医療従事者等!$A:$J, $E$4, FALSE), TEXT(D133, "aaa"))</f>
        <v>月</v>
      </c>
      <c r="F133" s="51">
        <f>IFERROR(VLOOKUP($D133, V医療従事者等!$A:$J, $F$4, FALSE), 0)</f>
        <v>0</v>
      </c>
      <c r="G133" s="51">
        <f>IFERROR(VLOOKUP($D133, V医療従事者等!$A:$J, $G$4, FALSE), 0)</f>
        <v>0</v>
      </c>
      <c r="H133" s="51">
        <f>IFERROR(VLOOKUP($D133, V医療従事者等!$A:$J, $H$4, FALSE), 0)</f>
        <v>0</v>
      </c>
      <c r="I133" s="51">
        <f>IFERROR(VLOOKUP($D133, V医療従事者等!$A:$J, $I$4, FALSE), 0)</f>
        <v>0</v>
      </c>
      <c r="J133" s="52">
        <f>IFERROR(VLOOKUP($D133, V一般接種!$A:$G, J$4, FALSE), 0)</f>
        <v>0</v>
      </c>
      <c r="K133" s="52">
        <f>IFERROR(VLOOKUP($D133, V一般接種!$A:$G, K$4, FALSE), 0)</f>
        <v>0</v>
      </c>
      <c r="L133" s="52">
        <f>IFERROR(VLOOKUP($D133, V一般接種!$A:$G, L$4, FALSE), 0)</f>
        <v>0</v>
      </c>
      <c r="M133" s="52">
        <f>IFERROR(VLOOKUP($D133, V一般接種!$A:$G, M$4, FALSE), 0)</f>
        <v>0</v>
      </c>
      <c r="N133" s="52">
        <f>IFERROR(VLOOKUP($D133, V職域接種!$C:$G, N$4, FALSE), 0)</f>
        <v>0</v>
      </c>
      <c r="O133" s="52">
        <f>IFERROR(VLOOKUP($D133, V職域接種!$C:$G, O$4, FALSE), 0)</f>
        <v>0</v>
      </c>
    </row>
    <row r="134" spans="1:15" x14ac:dyDescent="0.55000000000000004">
      <c r="A134" s="100">
        <f t="shared" si="3"/>
        <v>44425</v>
      </c>
      <c r="B134" s="53">
        <f t="shared" si="4"/>
        <v>0</v>
      </c>
      <c r="C134" s="53">
        <f t="shared" si="5"/>
        <v>0</v>
      </c>
      <c r="D134" s="82">
        <v>44425</v>
      </c>
      <c r="E134" s="51" t="str">
        <f>IFERROR(VLOOKUP($D134, V医療従事者等!$A:$J, $E$4, FALSE), TEXT(D134, "aaa"))</f>
        <v>火</v>
      </c>
      <c r="F134" s="51">
        <f>IFERROR(VLOOKUP($D134, V医療従事者等!$A:$J, $F$4, FALSE), 0)</f>
        <v>0</v>
      </c>
      <c r="G134" s="51">
        <f>IFERROR(VLOOKUP($D134, V医療従事者等!$A:$J, $G$4, FALSE), 0)</f>
        <v>0</v>
      </c>
      <c r="H134" s="51">
        <f>IFERROR(VLOOKUP($D134, V医療従事者等!$A:$J, $H$4, FALSE), 0)</f>
        <v>0</v>
      </c>
      <c r="I134" s="51">
        <f>IFERROR(VLOOKUP($D134, V医療従事者等!$A:$J, $I$4, FALSE), 0)</f>
        <v>0</v>
      </c>
      <c r="J134" s="52">
        <f>IFERROR(VLOOKUP($D134, V一般接種!$A:$G, J$4, FALSE), 0)</f>
        <v>0</v>
      </c>
      <c r="K134" s="52">
        <f>IFERROR(VLOOKUP($D134, V一般接種!$A:$G, K$4, FALSE), 0)</f>
        <v>0</v>
      </c>
      <c r="L134" s="52">
        <f>IFERROR(VLOOKUP($D134, V一般接種!$A:$G, L$4, FALSE), 0)</f>
        <v>0</v>
      </c>
      <c r="M134" s="52">
        <f>IFERROR(VLOOKUP($D134, V一般接種!$A:$G, M$4, FALSE), 0)</f>
        <v>0</v>
      </c>
      <c r="N134" s="52">
        <f>IFERROR(VLOOKUP($D134, V職域接種!$C:$G, N$4, FALSE), 0)</f>
        <v>0</v>
      </c>
      <c r="O134" s="52">
        <f>IFERROR(VLOOKUP($D134, V職域接種!$C:$G, O$4, FALSE), 0)</f>
        <v>0</v>
      </c>
    </row>
    <row r="135" spans="1:15" x14ac:dyDescent="0.55000000000000004">
      <c r="A135" s="100">
        <f t="shared" ref="A135:A198" si="6">D135</f>
        <v>44426</v>
      </c>
      <c r="B135" s="53">
        <f t="shared" ref="B135:B198" si="7">IF($D135="","",IF(F135+G135+J135+K135+N135=0, 0, F135+G135+J135+K135+N135))</f>
        <v>0</v>
      </c>
      <c r="C135" s="53">
        <f t="shared" ref="C135:C198" si="8">IF($D135="", "", IF(H135+I135+L135+M135+O135=0, 0, H135+I135+L135+M135+O135))</f>
        <v>0</v>
      </c>
      <c r="D135" s="82">
        <v>44426</v>
      </c>
      <c r="E135" s="51" t="str">
        <f>IFERROR(VLOOKUP($D135, V医療従事者等!$A:$J, $E$4, FALSE), TEXT(D135, "aaa"))</f>
        <v>水</v>
      </c>
      <c r="F135" s="51">
        <f>IFERROR(VLOOKUP($D135, V医療従事者等!$A:$J, $F$4, FALSE), 0)</f>
        <v>0</v>
      </c>
      <c r="G135" s="51">
        <f>IFERROR(VLOOKUP($D135, V医療従事者等!$A:$J, $G$4, FALSE), 0)</f>
        <v>0</v>
      </c>
      <c r="H135" s="51">
        <f>IFERROR(VLOOKUP($D135, V医療従事者等!$A:$J, $H$4, FALSE), 0)</f>
        <v>0</v>
      </c>
      <c r="I135" s="51">
        <f>IFERROR(VLOOKUP($D135, V医療従事者等!$A:$J, $I$4, FALSE), 0)</f>
        <v>0</v>
      </c>
      <c r="J135" s="52">
        <f>IFERROR(VLOOKUP($D135, V一般接種!$A:$G, J$4, FALSE), 0)</f>
        <v>0</v>
      </c>
      <c r="K135" s="52">
        <f>IFERROR(VLOOKUP($D135, V一般接種!$A:$G, K$4, FALSE), 0)</f>
        <v>0</v>
      </c>
      <c r="L135" s="52">
        <f>IFERROR(VLOOKUP($D135, V一般接種!$A:$G, L$4, FALSE), 0)</f>
        <v>0</v>
      </c>
      <c r="M135" s="52">
        <f>IFERROR(VLOOKUP($D135, V一般接種!$A:$G, M$4, FALSE), 0)</f>
        <v>0</v>
      </c>
      <c r="N135" s="52">
        <f>IFERROR(VLOOKUP($D135, V職域接種!$C:$G, N$4, FALSE), 0)</f>
        <v>0</v>
      </c>
      <c r="O135" s="52">
        <f>IFERROR(VLOOKUP($D135, V職域接種!$C:$G, O$4, FALSE), 0)</f>
        <v>0</v>
      </c>
    </row>
    <row r="136" spans="1:15" x14ac:dyDescent="0.55000000000000004">
      <c r="A136" s="100">
        <f t="shared" si="6"/>
        <v>44427</v>
      </c>
      <c r="B136" s="53">
        <f t="shared" si="7"/>
        <v>0</v>
      </c>
      <c r="C136" s="53">
        <f t="shared" si="8"/>
        <v>0</v>
      </c>
      <c r="D136" s="82">
        <v>44427</v>
      </c>
      <c r="E136" s="51" t="str">
        <f>IFERROR(VLOOKUP($D136, V医療従事者等!$A:$J, $E$4, FALSE), TEXT(D136, "aaa"))</f>
        <v>木</v>
      </c>
      <c r="F136" s="51">
        <f>IFERROR(VLOOKUP($D136, V医療従事者等!$A:$J, $F$4, FALSE), 0)</f>
        <v>0</v>
      </c>
      <c r="G136" s="51">
        <f>IFERROR(VLOOKUP($D136, V医療従事者等!$A:$J, $G$4, FALSE), 0)</f>
        <v>0</v>
      </c>
      <c r="H136" s="51">
        <f>IFERROR(VLOOKUP($D136, V医療従事者等!$A:$J, $H$4, FALSE), 0)</f>
        <v>0</v>
      </c>
      <c r="I136" s="51">
        <f>IFERROR(VLOOKUP($D136, V医療従事者等!$A:$J, $I$4, FALSE), 0)</f>
        <v>0</v>
      </c>
      <c r="J136" s="52">
        <f>IFERROR(VLOOKUP($D136, V一般接種!$A:$G, J$4, FALSE), 0)</f>
        <v>0</v>
      </c>
      <c r="K136" s="52">
        <f>IFERROR(VLOOKUP($D136, V一般接種!$A:$G, K$4, FALSE), 0)</f>
        <v>0</v>
      </c>
      <c r="L136" s="52">
        <f>IFERROR(VLOOKUP($D136, V一般接種!$A:$G, L$4, FALSE), 0)</f>
        <v>0</v>
      </c>
      <c r="M136" s="52">
        <f>IFERROR(VLOOKUP($D136, V一般接種!$A:$G, M$4, FALSE), 0)</f>
        <v>0</v>
      </c>
      <c r="N136" s="52">
        <f>IFERROR(VLOOKUP($D136, V職域接種!$C:$G, N$4, FALSE), 0)</f>
        <v>0</v>
      </c>
      <c r="O136" s="52">
        <f>IFERROR(VLOOKUP($D136, V職域接種!$C:$G, O$4, FALSE), 0)</f>
        <v>0</v>
      </c>
    </row>
    <row r="137" spans="1:15" x14ac:dyDescent="0.55000000000000004">
      <c r="A137" s="100">
        <f t="shared" si="6"/>
        <v>44428</v>
      </c>
      <c r="B137" s="53">
        <f t="shared" si="7"/>
        <v>0</v>
      </c>
      <c r="C137" s="53">
        <f t="shared" si="8"/>
        <v>0</v>
      </c>
      <c r="D137" s="82">
        <v>44428</v>
      </c>
      <c r="E137" s="51" t="str">
        <f>IFERROR(VLOOKUP($D137, V医療従事者等!$A:$J, $E$4, FALSE), TEXT(D137, "aaa"))</f>
        <v>金</v>
      </c>
      <c r="F137" s="51">
        <f>IFERROR(VLOOKUP($D137, V医療従事者等!$A:$J, $F$4, FALSE), 0)</f>
        <v>0</v>
      </c>
      <c r="G137" s="51">
        <f>IFERROR(VLOOKUP($D137, V医療従事者等!$A:$J, $G$4, FALSE), 0)</f>
        <v>0</v>
      </c>
      <c r="H137" s="51">
        <f>IFERROR(VLOOKUP($D137, V医療従事者等!$A:$J, $H$4, FALSE), 0)</f>
        <v>0</v>
      </c>
      <c r="I137" s="51">
        <f>IFERROR(VLOOKUP($D137, V医療従事者等!$A:$J, $I$4, FALSE), 0)</f>
        <v>0</v>
      </c>
      <c r="J137" s="52">
        <f>IFERROR(VLOOKUP($D137, V一般接種!$A:$G, J$4, FALSE), 0)</f>
        <v>0</v>
      </c>
      <c r="K137" s="52">
        <f>IFERROR(VLOOKUP($D137, V一般接種!$A:$G, K$4, FALSE), 0)</f>
        <v>0</v>
      </c>
      <c r="L137" s="52">
        <f>IFERROR(VLOOKUP($D137, V一般接種!$A:$G, L$4, FALSE), 0)</f>
        <v>0</v>
      </c>
      <c r="M137" s="52">
        <f>IFERROR(VLOOKUP($D137, V一般接種!$A:$G, M$4, FALSE), 0)</f>
        <v>0</v>
      </c>
      <c r="N137" s="52">
        <f>IFERROR(VLOOKUP($D137, V職域接種!$C:$G, N$4, FALSE), 0)</f>
        <v>0</v>
      </c>
      <c r="O137" s="52">
        <f>IFERROR(VLOOKUP($D137, V職域接種!$C:$G, O$4, FALSE), 0)</f>
        <v>0</v>
      </c>
    </row>
    <row r="138" spans="1:15" x14ac:dyDescent="0.55000000000000004">
      <c r="A138" s="100">
        <f t="shared" si="6"/>
        <v>44429</v>
      </c>
      <c r="B138" s="53">
        <f t="shared" si="7"/>
        <v>0</v>
      </c>
      <c r="C138" s="53">
        <f t="shared" si="8"/>
        <v>0</v>
      </c>
      <c r="D138" s="82">
        <v>44429</v>
      </c>
      <c r="E138" s="51" t="str">
        <f>IFERROR(VLOOKUP($D138, V医療従事者等!$A:$J, $E$4, FALSE), TEXT(D138, "aaa"))</f>
        <v>土</v>
      </c>
      <c r="F138" s="51">
        <f>IFERROR(VLOOKUP($D138, V医療従事者等!$A:$J, $F$4, FALSE), 0)</f>
        <v>0</v>
      </c>
      <c r="G138" s="51">
        <f>IFERROR(VLOOKUP($D138, V医療従事者等!$A:$J, $G$4, FALSE), 0)</f>
        <v>0</v>
      </c>
      <c r="H138" s="51">
        <f>IFERROR(VLOOKUP($D138, V医療従事者等!$A:$J, $H$4, FALSE), 0)</f>
        <v>0</v>
      </c>
      <c r="I138" s="51">
        <f>IFERROR(VLOOKUP($D138, V医療従事者等!$A:$J, $I$4, FALSE), 0)</f>
        <v>0</v>
      </c>
      <c r="J138" s="52">
        <f>IFERROR(VLOOKUP($D138, V一般接種!$A:$G, J$4, FALSE), 0)</f>
        <v>0</v>
      </c>
      <c r="K138" s="52">
        <f>IFERROR(VLOOKUP($D138, V一般接種!$A:$G, K$4, FALSE), 0)</f>
        <v>0</v>
      </c>
      <c r="L138" s="52">
        <f>IFERROR(VLOOKUP($D138, V一般接種!$A:$G, L$4, FALSE), 0)</f>
        <v>0</v>
      </c>
      <c r="M138" s="52">
        <f>IFERROR(VLOOKUP($D138, V一般接種!$A:$G, M$4, FALSE), 0)</f>
        <v>0</v>
      </c>
      <c r="N138" s="52">
        <f>IFERROR(VLOOKUP($D138, V職域接種!$C:$G, N$4, FALSE), 0)</f>
        <v>0</v>
      </c>
      <c r="O138" s="52">
        <f>IFERROR(VLOOKUP($D138, V職域接種!$C:$G, O$4, FALSE), 0)</f>
        <v>0</v>
      </c>
    </row>
    <row r="139" spans="1:15" x14ac:dyDescent="0.55000000000000004">
      <c r="A139" s="100">
        <f t="shared" si="6"/>
        <v>44430</v>
      </c>
      <c r="B139" s="53">
        <f t="shared" si="7"/>
        <v>0</v>
      </c>
      <c r="C139" s="53">
        <f t="shared" si="8"/>
        <v>0</v>
      </c>
      <c r="D139" s="82">
        <v>44430</v>
      </c>
      <c r="E139" s="51" t="str">
        <f>IFERROR(VLOOKUP($D139, V医療従事者等!$A:$J, $E$4, FALSE), TEXT(D139, "aaa"))</f>
        <v>日</v>
      </c>
      <c r="F139" s="51">
        <f>IFERROR(VLOOKUP($D139, V医療従事者等!$A:$J, $F$4, FALSE), 0)</f>
        <v>0</v>
      </c>
      <c r="G139" s="51">
        <f>IFERROR(VLOOKUP($D139, V医療従事者等!$A:$J, $G$4, FALSE), 0)</f>
        <v>0</v>
      </c>
      <c r="H139" s="51">
        <f>IFERROR(VLOOKUP($D139, V医療従事者等!$A:$J, $H$4, FALSE), 0)</f>
        <v>0</v>
      </c>
      <c r="I139" s="51">
        <f>IFERROR(VLOOKUP($D139, V医療従事者等!$A:$J, $I$4, FALSE), 0)</f>
        <v>0</v>
      </c>
      <c r="J139" s="52">
        <f>IFERROR(VLOOKUP($D139, V一般接種!$A:$G, J$4, FALSE), 0)</f>
        <v>0</v>
      </c>
      <c r="K139" s="52">
        <f>IFERROR(VLOOKUP($D139, V一般接種!$A:$G, K$4, FALSE), 0)</f>
        <v>0</v>
      </c>
      <c r="L139" s="52">
        <f>IFERROR(VLOOKUP($D139, V一般接種!$A:$G, L$4, FALSE), 0)</f>
        <v>0</v>
      </c>
      <c r="M139" s="52">
        <f>IFERROR(VLOOKUP($D139, V一般接種!$A:$G, M$4, FALSE), 0)</f>
        <v>0</v>
      </c>
      <c r="N139" s="52">
        <f>IFERROR(VLOOKUP($D139, V職域接種!$C:$G, N$4, FALSE), 0)</f>
        <v>0</v>
      </c>
      <c r="O139" s="52">
        <f>IFERROR(VLOOKUP($D139, V職域接種!$C:$G, O$4, FALSE), 0)</f>
        <v>0</v>
      </c>
    </row>
    <row r="140" spans="1:15" x14ac:dyDescent="0.55000000000000004">
      <c r="A140" s="100">
        <f t="shared" si="6"/>
        <v>44431</v>
      </c>
      <c r="B140" s="53">
        <f t="shared" si="7"/>
        <v>0</v>
      </c>
      <c r="C140" s="53">
        <f t="shared" si="8"/>
        <v>0</v>
      </c>
      <c r="D140" s="82">
        <v>44431</v>
      </c>
      <c r="E140" s="51" t="str">
        <f>IFERROR(VLOOKUP($D140, V医療従事者等!$A:$J, $E$4, FALSE), TEXT(D140, "aaa"))</f>
        <v>月</v>
      </c>
      <c r="F140" s="51">
        <f>IFERROR(VLOOKUP($D140, V医療従事者等!$A:$J, $F$4, FALSE), 0)</f>
        <v>0</v>
      </c>
      <c r="G140" s="51">
        <f>IFERROR(VLOOKUP($D140, V医療従事者等!$A:$J, $G$4, FALSE), 0)</f>
        <v>0</v>
      </c>
      <c r="H140" s="51">
        <f>IFERROR(VLOOKUP($D140, V医療従事者等!$A:$J, $H$4, FALSE), 0)</f>
        <v>0</v>
      </c>
      <c r="I140" s="51">
        <f>IFERROR(VLOOKUP($D140, V医療従事者等!$A:$J, $I$4, FALSE), 0)</f>
        <v>0</v>
      </c>
      <c r="J140" s="52">
        <f>IFERROR(VLOOKUP($D140, V一般接種!$A:$G, J$4, FALSE), 0)</f>
        <v>0</v>
      </c>
      <c r="K140" s="52">
        <f>IFERROR(VLOOKUP($D140, V一般接種!$A:$G, K$4, FALSE), 0)</f>
        <v>0</v>
      </c>
      <c r="L140" s="52">
        <f>IFERROR(VLOOKUP($D140, V一般接種!$A:$G, L$4, FALSE), 0)</f>
        <v>0</v>
      </c>
      <c r="M140" s="52">
        <f>IFERROR(VLOOKUP($D140, V一般接種!$A:$G, M$4, FALSE), 0)</f>
        <v>0</v>
      </c>
      <c r="N140" s="52">
        <f>IFERROR(VLOOKUP($D140, V職域接種!$C:$G, N$4, FALSE), 0)</f>
        <v>0</v>
      </c>
      <c r="O140" s="52">
        <f>IFERROR(VLOOKUP($D140, V職域接種!$C:$G, O$4, FALSE), 0)</f>
        <v>0</v>
      </c>
    </row>
    <row r="141" spans="1:15" x14ac:dyDescent="0.55000000000000004">
      <c r="A141" s="100">
        <f t="shared" si="6"/>
        <v>44432</v>
      </c>
      <c r="B141" s="53">
        <f t="shared" si="7"/>
        <v>0</v>
      </c>
      <c r="C141" s="53">
        <f t="shared" si="8"/>
        <v>0</v>
      </c>
      <c r="D141" s="82">
        <v>44432</v>
      </c>
      <c r="E141" s="51" t="str">
        <f>IFERROR(VLOOKUP($D141, V医療従事者等!$A:$J, $E$4, FALSE), TEXT(D141, "aaa"))</f>
        <v>火</v>
      </c>
      <c r="F141" s="51">
        <f>IFERROR(VLOOKUP($D141, V医療従事者等!$A:$J, $F$4, FALSE), 0)</f>
        <v>0</v>
      </c>
      <c r="G141" s="51">
        <f>IFERROR(VLOOKUP($D141, V医療従事者等!$A:$J, $G$4, FALSE), 0)</f>
        <v>0</v>
      </c>
      <c r="H141" s="51">
        <f>IFERROR(VLOOKUP($D141, V医療従事者等!$A:$J, $H$4, FALSE), 0)</f>
        <v>0</v>
      </c>
      <c r="I141" s="51">
        <f>IFERROR(VLOOKUP($D141, V医療従事者等!$A:$J, $I$4, FALSE), 0)</f>
        <v>0</v>
      </c>
      <c r="J141" s="52">
        <f>IFERROR(VLOOKUP($D141, V一般接種!$A:$G, J$4, FALSE), 0)</f>
        <v>0</v>
      </c>
      <c r="K141" s="52">
        <f>IFERROR(VLOOKUP($D141, V一般接種!$A:$G, K$4, FALSE), 0)</f>
        <v>0</v>
      </c>
      <c r="L141" s="52">
        <f>IFERROR(VLOOKUP($D141, V一般接種!$A:$G, L$4, FALSE), 0)</f>
        <v>0</v>
      </c>
      <c r="M141" s="52">
        <f>IFERROR(VLOOKUP($D141, V一般接種!$A:$G, M$4, FALSE), 0)</f>
        <v>0</v>
      </c>
      <c r="N141" s="52">
        <f>IFERROR(VLOOKUP($D141, V職域接種!$C:$G, N$4, FALSE), 0)</f>
        <v>0</v>
      </c>
      <c r="O141" s="52">
        <f>IFERROR(VLOOKUP($D141, V職域接種!$C:$G, O$4, FALSE), 0)</f>
        <v>0</v>
      </c>
    </row>
    <row r="142" spans="1:15" x14ac:dyDescent="0.55000000000000004">
      <c r="A142" s="100">
        <f t="shared" si="6"/>
        <v>44433</v>
      </c>
      <c r="B142" s="53">
        <f t="shared" si="7"/>
        <v>0</v>
      </c>
      <c r="C142" s="53">
        <f t="shared" si="8"/>
        <v>0</v>
      </c>
      <c r="D142" s="82">
        <v>44433</v>
      </c>
      <c r="E142" s="51" t="str">
        <f>IFERROR(VLOOKUP($D142, V医療従事者等!$A:$J, $E$4, FALSE), TEXT(D142, "aaa"))</f>
        <v>水</v>
      </c>
      <c r="F142" s="51">
        <f>IFERROR(VLOOKUP($D142, V医療従事者等!$A:$J, $F$4, FALSE), 0)</f>
        <v>0</v>
      </c>
      <c r="G142" s="51">
        <f>IFERROR(VLOOKUP($D142, V医療従事者等!$A:$J, $G$4, FALSE), 0)</f>
        <v>0</v>
      </c>
      <c r="H142" s="51">
        <f>IFERROR(VLOOKUP($D142, V医療従事者等!$A:$J, $H$4, FALSE), 0)</f>
        <v>0</v>
      </c>
      <c r="I142" s="51">
        <f>IFERROR(VLOOKUP($D142, V医療従事者等!$A:$J, $I$4, FALSE), 0)</f>
        <v>0</v>
      </c>
      <c r="J142" s="52">
        <f>IFERROR(VLOOKUP($D142, V一般接種!$A:$G, J$4, FALSE), 0)</f>
        <v>0</v>
      </c>
      <c r="K142" s="52">
        <f>IFERROR(VLOOKUP($D142, V一般接種!$A:$G, K$4, FALSE), 0)</f>
        <v>0</v>
      </c>
      <c r="L142" s="52">
        <f>IFERROR(VLOOKUP($D142, V一般接種!$A:$G, L$4, FALSE), 0)</f>
        <v>0</v>
      </c>
      <c r="M142" s="52">
        <f>IFERROR(VLOOKUP($D142, V一般接種!$A:$G, M$4, FALSE), 0)</f>
        <v>0</v>
      </c>
      <c r="N142" s="52">
        <f>IFERROR(VLOOKUP($D142, V職域接種!$C:$G, N$4, FALSE), 0)</f>
        <v>0</v>
      </c>
      <c r="O142" s="52">
        <f>IFERROR(VLOOKUP($D142, V職域接種!$C:$G, O$4, FALSE), 0)</f>
        <v>0</v>
      </c>
    </row>
    <row r="143" spans="1:15" x14ac:dyDescent="0.55000000000000004">
      <c r="A143" s="100">
        <f t="shared" si="6"/>
        <v>44434</v>
      </c>
      <c r="B143" s="53">
        <f t="shared" si="7"/>
        <v>0</v>
      </c>
      <c r="C143" s="53">
        <f t="shared" si="8"/>
        <v>0</v>
      </c>
      <c r="D143" s="82">
        <v>44434</v>
      </c>
      <c r="E143" s="51" t="str">
        <f>IFERROR(VLOOKUP($D143, V医療従事者等!$A:$J, $E$4, FALSE), TEXT(D143, "aaa"))</f>
        <v>木</v>
      </c>
      <c r="F143" s="51">
        <f>IFERROR(VLOOKUP($D143, V医療従事者等!$A:$J, $F$4, FALSE), 0)</f>
        <v>0</v>
      </c>
      <c r="G143" s="51">
        <f>IFERROR(VLOOKUP($D143, V医療従事者等!$A:$J, $G$4, FALSE), 0)</f>
        <v>0</v>
      </c>
      <c r="H143" s="51">
        <f>IFERROR(VLOOKUP($D143, V医療従事者等!$A:$J, $H$4, FALSE), 0)</f>
        <v>0</v>
      </c>
      <c r="I143" s="51">
        <f>IFERROR(VLOOKUP($D143, V医療従事者等!$A:$J, $I$4, FALSE), 0)</f>
        <v>0</v>
      </c>
      <c r="J143" s="52">
        <f>IFERROR(VLOOKUP($D143, V一般接種!$A:$G, J$4, FALSE), 0)</f>
        <v>0</v>
      </c>
      <c r="K143" s="52">
        <f>IFERROR(VLOOKUP($D143, V一般接種!$A:$G, K$4, FALSE), 0)</f>
        <v>0</v>
      </c>
      <c r="L143" s="52">
        <f>IFERROR(VLOOKUP($D143, V一般接種!$A:$G, L$4, FALSE), 0)</f>
        <v>0</v>
      </c>
      <c r="M143" s="52">
        <f>IFERROR(VLOOKUP($D143, V一般接種!$A:$G, M$4, FALSE), 0)</f>
        <v>0</v>
      </c>
      <c r="N143" s="52">
        <f>IFERROR(VLOOKUP($D143, V職域接種!$C:$G, N$4, FALSE), 0)</f>
        <v>0</v>
      </c>
      <c r="O143" s="52">
        <f>IFERROR(VLOOKUP($D143, V職域接種!$C:$G, O$4, FALSE), 0)</f>
        <v>0</v>
      </c>
    </row>
    <row r="144" spans="1:15" x14ac:dyDescent="0.55000000000000004">
      <c r="A144" s="100">
        <f t="shared" si="6"/>
        <v>44435</v>
      </c>
      <c r="B144" s="53">
        <f t="shared" si="7"/>
        <v>0</v>
      </c>
      <c r="C144" s="53">
        <f t="shared" si="8"/>
        <v>0</v>
      </c>
      <c r="D144" s="82">
        <v>44435</v>
      </c>
      <c r="E144" s="51" t="str">
        <f>IFERROR(VLOOKUP($D144, V医療従事者等!$A:$J, $E$4, FALSE), TEXT(D144, "aaa"))</f>
        <v>金</v>
      </c>
      <c r="F144" s="51">
        <f>IFERROR(VLOOKUP($D144, V医療従事者等!$A:$J, $F$4, FALSE), 0)</f>
        <v>0</v>
      </c>
      <c r="G144" s="51">
        <f>IFERROR(VLOOKUP($D144, V医療従事者等!$A:$J, $G$4, FALSE), 0)</f>
        <v>0</v>
      </c>
      <c r="H144" s="51">
        <f>IFERROR(VLOOKUP($D144, V医療従事者等!$A:$J, $H$4, FALSE), 0)</f>
        <v>0</v>
      </c>
      <c r="I144" s="51">
        <f>IFERROR(VLOOKUP($D144, V医療従事者等!$A:$J, $I$4, FALSE), 0)</f>
        <v>0</v>
      </c>
      <c r="J144" s="52">
        <f>IFERROR(VLOOKUP($D144, V一般接種!$A:$G, J$4, FALSE), 0)</f>
        <v>0</v>
      </c>
      <c r="K144" s="52">
        <f>IFERROR(VLOOKUP($D144, V一般接種!$A:$G, K$4, FALSE), 0)</f>
        <v>0</v>
      </c>
      <c r="L144" s="52">
        <f>IFERROR(VLOOKUP($D144, V一般接種!$A:$G, L$4, FALSE), 0)</f>
        <v>0</v>
      </c>
      <c r="M144" s="52">
        <f>IFERROR(VLOOKUP($D144, V一般接種!$A:$G, M$4, FALSE), 0)</f>
        <v>0</v>
      </c>
      <c r="N144" s="52">
        <f>IFERROR(VLOOKUP($D144, V職域接種!$C:$G, N$4, FALSE), 0)</f>
        <v>0</v>
      </c>
      <c r="O144" s="52">
        <f>IFERROR(VLOOKUP($D144, V職域接種!$C:$G, O$4, FALSE), 0)</f>
        <v>0</v>
      </c>
    </row>
    <row r="145" spans="1:15" x14ac:dyDescent="0.55000000000000004">
      <c r="A145" s="100">
        <f t="shared" si="6"/>
        <v>44436</v>
      </c>
      <c r="B145" s="53">
        <f t="shared" si="7"/>
        <v>0</v>
      </c>
      <c r="C145" s="53">
        <f t="shared" si="8"/>
        <v>0</v>
      </c>
      <c r="D145" s="82">
        <v>44436</v>
      </c>
      <c r="E145" s="51" t="str">
        <f>IFERROR(VLOOKUP($D145, V医療従事者等!$A:$J, $E$4, FALSE), TEXT(D145, "aaa"))</f>
        <v>土</v>
      </c>
      <c r="F145" s="51">
        <f>IFERROR(VLOOKUP($D145, V医療従事者等!$A:$J, $F$4, FALSE), 0)</f>
        <v>0</v>
      </c>
      <c r="G145" s="51">
        <f>IFERROR(VLOOKUP($D145, V医療従事者等!$A:$J, $G$4, FALSE), 0)</f>
        <v>0</v>
      </c>
      <c r="H145" s="51">
        <f>IFERROR(VLOOKUP($D145, V医療従事者等!$A:$J, $H$4, FALSE), 0)</f>
        <v>0</v>
      </c>
      <c r="I145" s="51">
        <f>IFERROR(VLOOKUP($D145, V医療従事者等!$A:$J, $I$4, FALSE), 0)</f>
        <v>0</v>
      </c>
      <c r="J145" s="52">
        <f>IFERROR(VLOOKUP($D145, V一般接種!$A:$G, J$4, FALSE), 0)</f>
        <v>0</v>
      </c>
      <c r="K145" s="52">
        <f>IFERROR(VLOOKUP($D145, V一般接種!$A:$G, K$4, FALSE), 0)</f>
        <v>0</v>
      </c>
      <c r="L145" s="52">
        <f>IFERROR(VLOOKUP($D145, V一般接種!$A:$G, L$4, FALSE), 0)</f>
        <v>0</v>
      </c>
      <c r="M145" s="52">
        <f>IFERROR(VLOOKUP($D145, V一般接種!$A:$G, M$4, FALSE), 0)</f>
        <v>0</v>
      </c>
      <c r="N145" s="52">
        <f>IFERROR(VLOOKUP($D145, V職域接種!$C:$G, N$4, FALSE), 0)</f>
        <v>0</v>
      </c>
      <c r="O145" s="52">
        <f>IFERROR(VLOOKUP($D145, V職域接種!$C:$G, O$4, FALSE), 0)</f>
        <v>0</v>
      </c>
    </row>
    <row r="146" spans="1:15" x14ac:dyDescent="0.55000000000000004">
      <c r="A146" s="100">
        <f t="shared" si="6"/>
        <v>44437</v>
      </c>
      <c r="B146" s="53">
        <f t="shared" si="7"/>
        <v>0</v>
      </c>
      <c r="C146" s="53">
        <f t="shared" si="8"/>
        <v>0</v>
      </c>
      <c r="D146" s="82">
        <v>44437</v>
      </c>
      <c r="E146" s="51" t="str">
        <f>IFERROR(VLOOKUP($D146, V医療従事者等!$A:$J, $E$4, FALSE), TEXT(D146, "aaa"))</f>
        <v>日</v>
      </c>
      <c r="F146" s="51">
        <f>IFERROR(VLOOKUP($D146, V医療従事者等!$A:$J, $F$4, FALSE), 0)</f>
        <v>0</v>
      </c>
      <c r="G146" s="51">
        <f>IFERROR(VLOOKUP($D146, V医療従事者等!$A:$J, $G$4, FALSE), 0)</f>
        <v>0</v>
      </c>
      <c r="H146" s="51">
        <f>IFERROR(VLOOKUP($D146, V医療従事者等!$A:$J, $H$4, FALSE), 0)</f>
        <v>0</v>
      </c>
      <c r="I146" s="51">
        <f>IFERROR(VLOOKUP($D146, V医療従事者等!$A:$J, $I$4, FALSE), 0)</f>
        <v>0</v>
      </c>
      <c r="J146" s="52">
        <f>IFERROR(VLOOKUP($D146, V一般接種!$A:$G, J$4, FALSE), 0)</f>
        <v>0</v>
      </c>
      <c r="K146" s="52">
        <f>IFERROR(VLOOKUP($D146, V一般接種!$A:$G, K$4, FALSE), 0)</f>
        <v>0</v>
      </c>
      <c r="L146" s="52">
        <f>IFERROR(VLOOKUP($D146, V一般接種!$A:$G, L$4, FALSE), 0)</f>
        <v>0</v>
      </c>
      <c r="M146" s="52">
        <f>IFERROR(VLOOKUP($D146, V一般接種!$A:$G, M$4, FALSE), 0)</f>
        <v>0</v>
      </c>
      <c r="N146" s="52">
        <f>IFERROR(VLOOKUP($D146, V職域接種!$C:$G, N$4, FALSE), 0)</f>
        <v>0</v>
      </c>
      <c r="O146" s="52">
        <f>IFERROR(VLOOKUP($D146, V職域接種!$C:$G, O$4, FALSE), 0)</f>
        <v>0</v>
      </c>
    </row>
    <row r="147" spans="1:15" x14ac:dyDescent="0.55000000000000004">
      <c r="A147" s="100">
        <f t="shared" si="6"/>
        <v>44438</v>
      </c>
      <c r="B147" s="53">
        <f t="shared" si="7"/>
        <v>0</v>
      </c>
      <c r="C147" s="53">
        <f t="shared" si="8"/>
        <v>0</v>
      </c>
      <c r="D147" s="82">
        <v>44438</v>
      </c>
      <c r="E147" s="51" t="str">
        <f>IFERROR(VLOOKUP($D147, V医療従事者等!$A:$J, $E$4, FALSE), TEXT(D147, "aaa"))</f>
        <v>月</v>
      </c>
      <c r="F147" s="51">
        <f>IFERROR(VLOOKUP($D147, V医療従事者等!$A:$J, $F$4, FALSE), 0)</f>
        <v>0</v>
      </c>
      <c r="G147" s="51">
        <f>IFERROR(VLOOKUP($D147, V医療従事者等!$A:$J, $G$4, FALSE), 0)</f>
        <v>0</v>
      </c>
      <c r="H147" s="51">
        <f>IFERROR(VLOOKUP($D147, V医療従事者等!$A:$J, $H$4, FALSE), 0)</f>
        <v>0</v>
      </c>
      <c r="I147" s="51">
        <f>IFERROR(VLOOKUP($D147, V医療従事者等!$A:$J, $I$4, FALSE), 0)</f>
        <v>0</v>
      </c>
      <c r="J147" s="52">
        <f>IFERROR(VLOOKUP($D147, V一般接種!$A:$G, J$4, FALSE), 0)</f>
        <v>0</v>
      </c>
      <c r="K147" s="52">
        <f>IFERROR(VLOOKUP($D147, V一般接種!$A:$G, K$4, FALSE), 0)</f>
        <v>0</v>
      </c>
      <c r="L147" s="52">
        <f>IFERROR(VLOOKUP($D147, V一般接種!$A:$G, L$4, FALSE), 0)</f>
        <v>0</v>
      </c>
      <c r="M147" s="52">
        <f>IFERROR(VLOOKUP($D147, V一般接種!$A:$G, M$4, FALSE), 0)</f>
        <v>0</v>
      </c>
      <c r="N147" s="52">
        <f>IFERROR(VLOOKUP($D147, V職域接種!$C:$G, N$4, FALSE), 0)</f>
        <v>0</v>
      </c>
      <c r="O147" s="52">
        <f>IFERROR(VLOOKUP($D147, V職域接種!$C:$G, O$4, FALSE), 0)</f>
        <v>0</v>
      </c>
    </row>
    <row r="148" spans="1:15" x14ac:dyDescent="0.55000000000000004">
      <c r="A148" s="100">
        <f t="shared" si="6"/>
        <v>44439</v>
      </c>
      <c r="B148" s="53">
        <f t="shared" si="7"/>
        <v>0</v>
      </c>
      <c r="C148" s="53">
        <f t="shared" si="8"/>
        <v>0</v>
      </c>
      <c r="D148" s="82">
        <v>44439</v>
      </c>
      <c r="E148" s="51" t="str">
        <f>IFERROR(VLOOKUP($D148, V医療従事者等!$A:$J, $E$4, FALSE), TEXT(D148, "aaa"))</f>
        <v>火</v>
      </c>
      <c r="F148" s="51">
        <f>IFERROR(VLOOKUP($D148, V医療従事者等!$A:$J, $F$4, FALSE), 0)</f>
        <v>0</v>
      </c>
      <c r="G148" s="51">
        <f>IFERROR(VLOOKUP($D148, V医療従事者等!$A:$J, $G$4, FALSE), 0)</f>
        <v>0</v>
      </c>
      <c r="H148" s="51">
        <f>IFERROR(VLOOKUP($D148, V医療従事者等!$A:$J, $H$4, FALSE), 0)</f>
        <v>0</v>
      </c>
      <c r="I148" s="51">
        <f>IFERROR(VLOOKUP($D148, V医療従事者等!$A:$J, $I$4, FALSE), 0)</f>
        <v>0</v>
      </c>
      <c r="J148" s="52">
        <f>IFERROR(VLOOKUP($D148, V一般接種!$A:$G, J$4, FALSE), 0)</f>
        <v>0</v>
      </c>
      <c r="K148" s="52">
        <f>IFERROR(VLOOKUP($D148, V一般接種!$A:$G, K$4, FALSE), 0)</f>
        <v>0</v>
      </c>
      <c r="L148" s="52">
        <f>IFERROR(VLOOKUP($D148, V一般接種!$A:$G, L$4, FALSE), 0)</f>
        <v>0</v>
      </c>
      <c r="M148" s="52">
        <f>IFERROR(VLOOKUP($D148, V一般接種!$A:$G, M$4, FALSE), 0)</f>
        <v>0</v>
      </c>
      <c r="N148" s="52">
        <f>IFERROR(VLOOKUP($D148, V職域接種!$C:$G, N$4, FALSE), 0)</f>
        <v>0</v>
      </c>
      <c r="O148" s="52">
        <f>IFERROR(VLOOKUP($D148, V職域接種!$C:$G, O$4, FALSE), 0)</f>
        <v>0</v>
      </c>
    </row>
    <row r="149" spans="1:15" x14ac:dyDescent="0.55000000000000004">
      <c r="A149" s="100">
        <f t="shared" si="6"/>
        <v>44440</v>
      </c>
      <c r="B149" s="53">
        <f t="shared" si="7"/>
        <v>0</v>
      </c>
      <c r="C149" s="53">
        <f t="shared" si="8"/>
        <v>0</v>
      </c>
      <c r="D149" s="82">
        <v>44440</v>
      </c>
      <c r="E149" s="51" t="str">
        <f>IFERROR(VLOOKUP($D149, V医療従事者等!$A:$J, $E$4, FALSE), TEXT(D149, "aaa"))</f>
        <v>水</v>
      </c>
      <c r="F149" s="51">
        <f>IFERROR(VLOOKUP($D149, V医療従事者等!$A:$J, $F$4, FALSE), 0)</f>
        <v>0</v>
      </c>
      <c r="G149" s="51">
        <f>IFERROR(VLOOKUP($D149, V医療従事者等!$A:$J, $G$4, FALSE), 0)</f>
        <v>0</v>
      </c>
      <c r="H149" s="51">
        <f>IFERROR(VLOOKUP($D149, V医療従事者等!$A:$J, $H$4, FALSE), 0)</f>
        <v>0</v>
      </c>
      <c r="I149" s="51">
        <f>IFERROR(VLOOKUP($D149, V医療従事者等!$A:$J, $I$4, FALSE), 0)</f>
        <v>0</v>
      </c>
      <c r="J149" s="52">
        <f>IFERROR(VLOOKUP($D149, V一般接種!$A:$G, J$4, FALSE), 0)</f>
        <v>0</v>
      </c>
      <c r="K149" s="52">
        <f>IFERROR(VLOOKUP($D149, V一般接種!$A:$G, K$4, FALSE), 0)</f>
        <v>0</v>
      </c>
      <c r="L149" s="52">
        <f>IFERROR(VLOOKUP($D149, V一般接種!$A:$G, L$4, FALSE), 0)</f>
        <v>0</v>
      </c>
      <c r="M149" s="52">
        <f>IFERROR(VLOOKUP($D149, V一般接種!$A:$G, M$4, FALSE), 0)</f>
        <v>0</v>
      </c>
      <c r="N149" s="52">
        <f>IFERROR(VLOOKUP($D149, V職域接種!$C:$G, N$4, FALSE), 0)</f>
        <v>0</v>
      </c>
      <c r="O149" s="52">
        <f>IFERROR(VLOOKUP($D149, V職域接種!$C:$G, O$4, FALSE), 0)</f>
        <v>0</v>
      </c>
    </row>
    <row r="150" spans="1:15" x14ac:dyDescent="0.55000000000000004">
      <c r="A150" s="100">
        <f t="shared" si="6"/>
        <v>44441</v>
      </c>
      <c r="B150" s="53">
        <f t="shared" si="7"/>
        <v>0</v>
      </c>
      <c r="C150" s="53">
        <f t="shared" si="8"/>
        <v>0</v>
      </c>
      <c r="D150" s="82">
        <v>44441</v>
      </c>
      <c r="E150" s="51" t="str">
        <f>IFERROR(VLOOKUP($D150, V医療従事者等!$A:$J, $E$4, FALSE), TEXT(D150, "aaa"))</f>
        <v>木</v>
      </c>
      <c r="F150" s="51">
        <f>IFERROR(VLOOKUP($D150, V医療従事者等!$A:$J, $F$4, FALSE), 0)</f>
        <v>0</v>
      </c>
      <c r="G150" s="51">
        <f>IFERROR(VLOOKUP($D150, V医療従事者等!$A:$J, $G$4, FALSE), 0)</f>
        <v>0</v>
      </c>
      <c r="H150" s="51">
        <f>IFERROR(VLOOKUP($D150, V医療従事者等!$A:$J, $H$4, FALSE), 0)</f>
        <v>0</v>
      </c>
      <c r="I150" s="51">
        <f>IFERROR(VLOOKUP($D150, V医療従事者等!$A:$J, $I$4, FALSE), 0)</f>
        <v>0</v>
      </c>
      <c r="J150" s="52">
        <f>IFERROR(VLOOKUP($D150, V一般接種!$A:$G, J$4, FALSE), 0)</f>
        <v>0</v>
      </c>
      <c r="K150" s="52">
        <f>IFERROR(VLOOKUP($D150, V一般接種!$A:$G, K$4, FALSE), 0)</f>
        <v>0</v>
      </c>
      <c r="L150" s="52">
        <f>IFERROR(VLOOKUP($D150, V一般接種!$A:$G, L$4, FALSE), 0)</f>
        <v>0</v>
      </c>
      <c r="M150" s="52">
        <f>IFERROR(VLOOKUP($D150, V一般接種!$A:$G, M$4, FALSE), 0)</f>
        <v>0</v>
      </c>
      <c r="N150" s="52">
        <f>IFERROR(VLOOKUP($D150, V職域接種!$C:$G, N$4, FALSE), 0)</f>
        <v>0</v>
      </c>
      <c r="O150" s="52">
        <f>IFERROR(VLOOKUP($D150, V職域接種!$C:$G, O$4, FALSE), 0)</f>
        <v>0</v>
      </c>
    </row>
    <row r="151" spans="1:15" x14ac:dyDescent="0.55000000000000004">
      <c r="A151" s="100">
        <f t="shared" si="6"/>
        <v>44442</v>
      </c>
      <c r="B151" s="53">
        <f t="shared" si="7"/>
        <v>0</v>
      </c>
      <c r="C151" s="53">
        <f t="shared" si="8"/>
        <v>0</v>
      </c>
      <c r="D151" s="82">
        <v>44442</v>
      </c>
      <c r="E151" s="51" t="str">
        <f>IFERROR(VLOOKUP($D151, V医療従事者等!$A:$J, $E$4, FALSE), TEXT(D151, "aaa"))</f>
        <v>金</v>
      </c>
      <c r="F151" s="51">
        <f>IFERROR(VLOOKUP($D151, V医療従事者等!$A:$J, $F$4, FALSE), 0)</f>
        <v>0</v>
      </c>
      <c r="G151" s="51">
        <f>IFERROR(VLOOKUP($D151, V医療従事者等!$A:$J, $G$4, FALSE), 0)</f>
        <v>0</v>
      </c>
      <c r="H151" s="51">
        <f>IFERROR(VLOOKUP($D151, V医療従事者等!$A:$J, $H$4, FALSE), 0)</f>
        <v>0</v>
      </c>
      <c r="I151" s="51">
        <f>IFERROR(VLOOKUP($D151, V医療従事者等!$A:$J, $I$4, FALSE), 0)</f>
        <v>0</v>
      </c>
      <c r="J151" s="52">
        <f>IFERROR(VLOOKUP($D151, V一般接種!$A:$G, J$4, FALSE), 0)</f>
        <v>0</v>
      </c>
      <c r="K151" s="52">
        <f>IFERROR(VLOOKUP($D151, V一般接種!$A:$G, K$4, FALSE), 0)</f>
        <v>0</v>
      </c>
      <c r="L151" s="52">
        <f>IFERROR(VLOOKUP($D151, V一般接種!$A:$G, L$4, FALSE), 0)</f>
        <v>0</v>
      </c>
      <c r="M151" s="52">
        <f>IFERROR(VLOOKUP($D151, V一般接種!$A:$G, M$4, FALSE), 0)</f>
        <v>0</v>
      </c>
      <c r="N151" s="52">
        <f>IFERROR(VLOOKUP($D151, V職域接種!$C:$G, N$4, FALSE), 0)</f>
        <v>0</v>
      </c>
      <c r="O151" s="52">
        <f>IFERROR(VLOOKUP($D151, V職域接種!$C:$G, O$4, FALSE), 0)</f>
        <v>0</v>
      </c>
    </row>
    <row r="152" spans="1:15" x14ac:dyDescent="0.55000000000000004">
      <c r="A152" s="100">
        <f t="shared" si="6"/>
        <v>44443</v>
      </c>
      <c r="B152" s="53">
        <f t="shared" si="7"/>
        <v>0</v>
      </c>
      <c r="C152" s="53">
        <f t="shared" si="8"/>
        <v>0</v>
      </c>
      <c r="D152" s="82">
        <v>44443</v>
      </c>
      <c r="E152" s="51" t="str">
        <f>IFERROR(VLOOKUP($D152, V医療従事者等!$A:$J, $E$4, FALSE), TEXT(D152, "aaa"))</f>
        <v>土</v>
      </c>
      <c r="F152" s="51">
        <f>IFERROR(VLOOKUP($D152, V医療従事者等!$A:$J, $F$4, FALSE), 0)</f>
        <v>0</v>
      </c>
      <c r="G152" s="51">
        <f>IFERROR(VLOOKUP($D152, V医療従事者等!$A:$J, $G$4, FALSE), 0)</f>
        <v>0</v>
      </c>
      <c r="H152" s="51">
        <f>IFERROR(VLOOKUP($D152, V医療従事者等!$A:$J, $H$4, FALSE), 0)</f>
        <v>0</v>
      </c>
      <c r="I152" s="51">
        <f>IFERROR(VLOOKUP($D152, V医療従事者等!$A:$J, $I$4, FALSE), 0)</f>
        <v>0</v>
      </c>
      <c r="J152" s="52">
        <f>IFERROR(VLOOKUP($D152, V一般接種!$A:$G, J$4, FALSE), 0)</f>
        <v>0</v>
      </c>
      <c r="K152" s="52">
        <f>IFERROR(VLOOKUP($D152, V一般接種!$A:$G, K$4, FALSE), 0)</f>
        <v>0</v>
      </c>
      <c r="L152" s="52">
        <f>IFERROR(VLOOKUP($D152, V一般接種!$A:$G, L$4, FALSE), 0)</f>
        <v>0</v>
      </c>
      <c r="M152" s="52">
        <f>IFERROR(VLOOKUP($D152, V一般接種!$A:$G, M$4, FALSE), 0)</f>
        <v>0</v>
      </c>
      <c r="N152" s="52">
        <f>IFERROR(VLOOKUP($D152, V職域接種!$C:$G, N$4, FALSE), 0)</f>
        <v>0</v>
      </c>
      <c r="O152" s="52">
        <f>IFERROR(VLOOKUP($D152, V職域接種!$C:$G, O$4, FALSE), 0)</f>
        <v>0</v>
      </c>
    </row>
    <row r="153" spans="1:15" x14ac:dyDescent="0.55000000000000004">
      <c r="A153" s="100">
        <f t="shared" si="6"/>
        <v>44444</v>
      </c>
      <c r="B153" s="53">
        <f t="shared" si="7"/>
        <v>0</v>
      </c>
      <c r="C153" s="53">
        <f t="shared" si="8"/>
        <v>0</v>
      </c>
      <c r="D153" s="82">
        <v>44444</v>
      </c>
      <c r="E153" s="51" t="str">
        <f>IFERROR(VLOOKUP($D153, V医療従事者等!$A:$J, $E$4, FALSE), TEXT(D153, "aaa"))</f>
        <v>日</v>
      </c>
      <c r="F153" s="51">
        <f>IFERROR(VLOOKUP($D153, V医療従事者等!$A:$J, $F$4, FALSE), 0)</f>
        <v>0</v>
      </c>
      <c r="G153" s="51">
        <f>IFERROR(VLOOKUP($D153, V医療従事者等!$A:$J, $G$4, FALSE), 0)</f>
        <v>0</v>
      </c>
      <c r="H153" s="51">
        <f>IFERROR(VLOOKUP($D153, V医療従事者等!$A:$J, $H$4, FALSE), 0)</f>
        <v>0</v>
      </c>
      <c r="I153" s="51">
        <f>IFERROR(VLOOKUP($D153, V医療従事者等!$A:$J, $I$4, FALSE), 0)</f>
        <v>0</v>
      </c>
      <c r="J153" s="52">
        <f>IFERROR(VLOOKUP($D153, V一般接種!$A:$G, J$4, FALSE), 0)</f>
        <v>0</v>
      </c>
      <c r="K153" s="52">
        <f>IFERROR(VLOOKUP($D153, V一般接種!$A:$G, K$4, FALSE), 0)</f>
        <v>0</v>
      </c>
      <c r="L153" s="52">
        <f>IFERROR(VLOOKUP($D153, V一般接種!$A:$G, L$4, FALSE), 0)</f>
        <v>0</v>
      </c>
      <c r="M153" s="52">
        <f>IFERROR(VLOOKUP($D153, V一般接種!$A:$G, M$4, FALSE), 0)</f>
        <v>0</v>
      </c>
      <c r="N153" s="52">
        <f>IFERROR(VLOOKUP($D153, V職域接種!$C:$G, N$4, FALSE), 0)</f>
        <v>0</v>
      </c>
      <c r="O153" s="52">
        <f>IFERROR(VLOOKUP($D153, V職域接種!$C:$G, O$4, FALSE), 0)</f>
        <v>0</v>
      </c>
    </row>
    <row r="154" spans="1:15" x14ac:dyDescent="0.55000000000000004">
      <c r="A154" s="100">
        <f t="shared" si="6"/>
        <v>44445</v>
      </c>
      <c r="B154" s="53">
        <f t="shared" si="7"/>
        <v>0</v>
      </c>
      <c r="C154" s="53">
        <f t="shared" si="8"/>
        <v>0</v>
      </c>
      <c r="D154" s="82">
        <v>44445</v>
      </c>
      <c r="E154" s="51" t="str">
        <f>IFERROR(VLOOKUP($D154, V医療従事者等!$A:$J, $E$4, FALSE), TEXT(D154, "aaa"))</f>
        <v>月</v>
      </c>
      <c r="F154" s="51">
        <f>IFERROR(VLOOKUP($D154, V医療従事者等!$A:$J, $F$4, FALSE), 0)</f>
        <v>0</v>
      </c>
      <c r="G154" s="51">
        <f>IFERROR(VLOOKUP($D154, V医療従事者等!$A:$J, $G$4, FALSE), 0)</f>
        <v>0</v>
      </c>
      <c r="H154" s="51">
        <f>IFERROR(VLOOKUP($D154, V医療従事者等!$A:$J, $H$4, FALSE), 0)</f>
        <v>0</v>
      </c>
      <c r="I154" s="51">
        <f>IFERROR(VLOOKUP($D154, V医療従事者等!$A:$J, $I$4, FALSE), 0)</f>
        <v>0</v>
      </c>
      <c r="J154" s="52">
        <f>IFERROR(VLOOKUP($D154, V一般接種!$A:$G, J$4, FALSE), 0)</f>
        <v>0</v>
      </c>
      <c r="K154" s="52">
        <f>IFERROR(VLOOKUP($D154, V一般接種!$A:$G, K$4, FALSE), 0)</f>
        <v>0</v>
      </c>
      <c r="L154" s="52">
        <f>IFERROR(VLOOKUP($D154, V一般接種!$A:$G, L$4, FALSE), 0)</f>
        <v>0</v>
      </c>
      <c r="M154" s="52">
        <f>IFERROR(VLOOKUP($D154, V一般接種!$A:$G, M$4, FALSE), 0)</f>
        <v>0</v>
      </c>
      <c r="N154" s="52">
        <f>IFERROR(VLOOKUP($D154, V職域接種!$C:$G, N$4, FALSE), 0)</f>
        <v>0</v>
      </c>
      <c r="O154" s="52">
        <f>IFERROR(VLOOKUP($D154, V職域接種!$C:$G, O$4, FALSE), 0)</f>
        <v>0</v>
      </c>
    </row>
    <row r="155" spans="1:15" x14ac:dyDescent="0.55000000000000004">
      <c r="A155" s="100">
        <f t="shared" si="6"/>
        <v>44446</v>
      </c>
      <c r="B155" s="53">
        <f t="shared" si="7"/>
        <v>0</v>
      </c>
      <c r="C155" s="53">
        <f t="shared" si="8"/>
        <v>0</v>
      </c>
      <c r="D155" s="82">
        <v>44446</v>
      </c>
      <c r="E155" s="51" t="str">
        <f>IFERROR(VLOOKUP($D155, V医療従事者等!$A:$J, $E$4, FALSE), TEXT(D155, "aaa"))</f>
        <v>火</v>
      </c>
      <c r="F155" s="51">
        <f>IFERROR(VLOOKUP($D155, V医療従事者等!$A:$J, $F$4, FALSE), 0)</f>
        <v>0</v>
      </c>
      <c r="G155" s="51">
        <f>IFERROR(VLOOKUP($D155, V医療従事者等!$A:$J, $G$4, FALSE), 0)</f>
        <v>0</v>
      </c>
      <c r="H155" s="51">
        <f>IFERROR(VLOOKUP($D155, V医療従事者等!$A:$J, $H$4, FALSE), 0)</f>
        <v>0</v>
      </c>
      <c r="I155" s="51">
        <f>IFERROR(VLOOKUP($D155, V医療従事者等!$A:$J, $I$4, FALSE), 0)</f>
        <v>0</v>
      </c>
      <c r="J155" s="52">
        <f>IFERROR(VLOOKUP($D155, V一般接種!$A:$G, J$4, FALSE), 0)</f>
        <v>0</v>
      </c>
      <c r="K155" s="52">
        <f>IFERROR(VLOOKUP($D155, V一般接種!$A:$G, K$4, FALSE), 0)</f>
        <v>0</v>
      </c>
      <c r="L155" s="52">
        <f>IFERROR(VLOOKUP($D155, V一般接種!$A:$G, L$4, FALSE), 0)</f>
        <v>0</v>
      </c>
      <c r="M155" s="52">
        <f>IFERROR(VLOOKUP($D155, V一般接種!$A:$G, M$4, FALSE), 0)</f>
        <v>0</v>
      </c>
      <c r="N155" s="52">
        <f>IFERROR(VLOOKUP($D155, V職域接種!$C:$G, N$4, FALSE), 0)</f>
        <v>0</v>
      </c>
      <c r="O155" s="52">
        <f>IFERROR(VLOOKUP($D155, V職域接種!$C:$G, O$4, FALSE), 0)</f>
        <v>0</v>
      </c>
    </row>
    <row r="156" spans="1:15" x14ac:dyDescent="0.55000000000000004">
      <c r="A156" s="100">
        <f t="shared" si="6"/>
        <v>44447</v>
      </c>
      <c r="B156" s="53">
        <f t="shared" si="7"/>
        <v>0</v>
      </c>
      <c r="C156" s="53">
        <f t="shared" si="8"/>
        <v>0</v>
      </c>
      <c r="D156" s="82">
        <v>44447</v>
      </c>
      <c r="E156" s="51" t="str">
        <f>IFERROR(VLOOKUP($D156, V医療従事者等!$A:$J, $E$4, FALSE), TEXT(D156, "aaa"))</f>
        <v>水</v>
      </c>
      <c r="F156" s="51">
        <f>IFERROR(VLOOKUP($D156, V医療従事者等!$A:$J, $F$4, FALSE), 0)</f>
        <v>0</v>
      </c>
      <c r="G156" s="51">
        <f>IFERROR(VLOOKUP($D156, V医療従事者等!$A:$J, $G$4, FALSE), 0)</f>
        <v>0</v>
      </c>
      <c r="H156" s="51">
        <f>IFERROR(VLOOKUP($D156, V医療従事者等!$A:$J, $H$4, FALSE), 0)</f>
        <v>0</v>
      </c>
      <c r="I156" s="51">
        <f>IFERROR(VLOOKUP($D156, V医療従事者等!$A:$J, $I$4, FALSE), 0)</f>
        <v>0</v>
      </c>
      <c r="J156" s="52">
        <f>IFERROR(VLOOKUP($D156, V一般接種!$A:$G, J$4, FALSE), 0)</f>
        <v>0</v>
      </c>
      <c r="K156" s="52">
        <f>IFERROR(VLOOKUP($D156, V一般接種!$A:$G, K$4, FALSE), 0)</f>
        <v>0</v>
      </c>
      <c r="L156" s="52">
        <f>IFERROR(VLOOKUP($D156, V一般接種!$A:$G, L$4, FALSE), 0)</f>
        <v>0</v>
      </c>
      <c r="M156" s="52">
        <f>IFERROR(VLOOKUP($D156, V一般接種!$A:$G, M$4, FALSE), 0)</f>
        <v>0</v>
      </c>
      <c r="N156" s="52">
        <f>IFERROR(VLOOKUP($D156, V職域接種!$C:$G, N$4, FALSE), 0)</f>
        <v>0</v>
      </c>
      <c r="O156" s="52">
        <f>IFERROR(VLOOKUP($D156, V職域接種!$C:$G, O$4, FALSE), 0)</f>
        <v>0</v>
      </c>
    </row>
    <row r="157" spans="1:15" x14ac:dyDescent="0.55000000000000004">
      <c r="A157" s="100">
        <f t="shared" si="6"/>
        <v>44448</v>
      </c>
      <c r="B157" s="53">
        <f t="shared" si="7"/>
        <v>0</v>
      </c>
      <c r="C157" s="53">
        <f t="shared" si="8"/>
        <v>0</v>
      </c>
      <c r="D157" s="82">
        <v>44448</v>
      </c>
      <c r="E157" s="51" t="str">
        <f>IFERROR(VLOOKUP($D157, V医療従事者等!$A:$J, $E$4, FALSE), TEXT(D157, "aaa"))</f>
        <v>木</v>
      </c>
      <c r="F157" s="51">
        <f>IFERROR(VLOOKUP($D157, V医療従事者等!$A:$J, $F$4, FALSE), 0)</f>
        <v>0</v>
      </c>
      <c r="G157" s="51">
        <f>IFERROR(VLOOKUP($D157, V医療従事者等!$A:$J, $G$4, FALSE), 0)</f>
        <v>0</v>
      </c>
      <c r="H157" s="51">
        <f>IFERROR(VLOOKUP($D157, V医療従事者等!$A:$J, $H$4, FALSE), 0)</f>
        <v>0</v>
      </c>
      <c r="I157" s="51">
        <f>IFERROR(VLOOKUP($D157, V医療従事者等!$A:$J, $I$4, FALSE), 0)</f>
        <v>0</v>
      </c>
      <c r="J157" s="52">
        <f>IFERROR(VLOOKUP($D157, V一般接種!$A:$G, J$4, FALSE), 0)</f>
        <v>0</v>
      </c>
      <c r="K157" s="52">
        <f>IFERROR(VLOOKUP($D157, V一般接種!$A:$G, K$4, FALSE), 0)</f>
        <v>0</v>
      </c>
      <c r="L157" s="52">
        <f>IFERROR(VLOOKUP($D157, V一般接種!$A:$G, L$4, FALSE), 0)</f>
        <v>0</v>
      </c>
      <c r="M157" s="52">
        <f>IFERROR(VLOOKUP($D157, V一般接種!$A:$G, M$4, FALSE), 0)</f>
        <v>0</v>
      </c>
      <c r="N157" s="52">
        <f>IFERROR(VLOOKUP($D157, V職域接種!$C:$G, N$4, FALSE), 0)</f>
        <v>0</v>
      </c>
      <c r="O157" s="52">
        <f>IFERROR(VLOOKUP($D157, V職域接種!$C:$G, O$4, FALSE), 0)</f>
        <v>0</v>
      </c>
    </row>
    <row r="158" spans="1:15" x14ac:dyDescent="0.55000000000000004">
      <c r="A158" s="100">
        <f t="shared" si="6"/>
        <v>44449</v>
      </c>
      <c r="B158" s="53">
        <f t="shared" si="7"/>
        <v>0</v>
      </c>
      <c r="C158" s="53">
        <f t="shared" si="8"/>
        <v>0</v>
      </c>
      <c r="D158" s="82">
        <v>44449</v>
      </c>
      <c r="E158" s="51" t="str">
        <f>IFERROR(VLOOKUP($D158, V医療従事者等!$A:$J, $E$4, FALSE), TEXT(D158, "aaa"))</f>
        <v>金</v>
      </c>
      <c r="F158" s="51">
        <f>IFERROR(VLOOKUP($D158, V医療従事者等!$A:$J, $F$4, FALSE), 0)</f>
        <v>0</v>
      </c>
      <c r="G158" s="51">
        <f>IFERROR(VLOOKUP($D158, V医療従事者等!$A:$J, $G$4, FALSE), 0)</f>
        <v>0</v>
      </c>
      <c r="H158" s="51">
        <f>IFERROR(VLOOKUP($D158, V医療従事者等!$A:$J, $H$4, FALSE), 0)</f>
        <v>0</v>
      </c>
      <c r="I158" s="51">
        <f>IFERROR(VLOOKUP($D158, V医療従事者等!$A:$J, $I$4, FALSE), 0)</f>
        <v>0</v>
      </c>
      <c r="J158" s="52">
        <f>IFERROR(VLOOKUP($D158, V一般接種!$A:$G, J$4, FALSE), 0)</f>
        <v>0</v>
      </c>
      <c r="K158" s="52">
        <f>IFERROR(VLOOKUP($D158, V一般接種!$A:$G, K$4, FALSE), 0)</f>
        <v>0</v>
      </c>
      <c r="L158" s="52">
        <f>IFERROR(VLOOKUP($D158, V一般接種!$A:$G, L$4, FALSE), 0)</f>
        <v>0</v>
      </c>
      <c r="M158" s="52">
        <f>IFERROR(VLOOKUP($D158, V一般接種!$A:$G, M$4, FALSE), 0)</f>
        <v>0</v>
      </c>
      <c r="N158" s="52">
        <f>IFERROR(VLOOKUP($D158, V職域接種!$C:$G, N$4, FALSE), 0)</f>
        <v>0</v>
      </c>
      <c r="O158" s="52">
        <f>IFERROR(VLOOKUP($D158, V職域接種!$C:$G, O$4, FALSE), 0)</f>
        <v>0</v>
      </c>
    </row>
    <row r="159" spans="1:15" x14ac:dyDescent="0.55000000000000004">
      <c r="A159" s="100">
        <f t="shared" si="6"/>
        <v>44450</v>
      </c>
      <c r="B159" s="53">
        <f t="shared" si="7"/>
        <v>0</v>
      </c>
      <c r="C159" s="53">
        <f t="shared" si="8"/>
        <v>0</v>
      </c>
      <c r="D159" s="82">
        <v>44450</v>
      </c>
      <c r="E159" s="51" t="str">
        <f>IFERROR(VLOOKUP($D159, V医療従事者等!$A:$J, $E$4, FALSE), TEXT(D159, "aaa"))</f>
        <v>土</v>
      </c>
      <c r="F159" s="51">
        <f>IFERROR(VLOOKUP($D159, V医療従事者等!$A:$J, $F$4, FALSE), 0)</f>
        <v>0</v>
      </c>
      <c r="G159" s="51">
        <f>IFERROR(VLOOKUP($D159, V医療従事者等!$A:$J, $G$4, FALSE), 0)</f>
        <v>0</v>
      </c>
      <c r="H159" s="51">
        <f>IFERROR(VLOOKUP($D159, V医療従事者等!$A:$J, $H$4, FALSE), 0)</f>
        <v>0</v>
      </c>
      <c r="I159" s="51">
        <f>IFERROR(VLOOKUP($D159, V医療従事者等!$A:$J, $I$4, FALSE), 0)</f>
        <v>0</v>
      </c>
      <c r="J159" s="52">
        <f>IFERROR(VLOOKUP($D159, V一般接種!$A:$G, J$4, FALSE), 0)</f>
        <v>0</v>
      </c>
      <c r="K159" s="52">
        <f>IFERROR(VLOOKUP($D159, V一般接種!$A:$G, K$4, FALSE), 0)</f>
        <v>0</v>
      </c>
      <c r="L159" s="52">
        <f>IFERROR(VLOOKUP($D159, V一般接種!$A:$G, L$4, FALSE), 0)</f>
        <v>0</v>
      </c>
      <c r="M159" s="52">
        <f>IFERROR(VLOOKUP($D159, V一般接種!$A:$G, M$4, FALSE), 0)</f>
        <v>0</v>
      </c>
      <c r="N159" s="52">
        <f>IFERROR(VLOOKUP($D159, V職域接種!$C:$G, N$4, FALSE), 0)</f>
        <v>0</v>
      </c>
      <c r="O159" s="52">
        <f>IFERROR(VLOOKUP($D159, V職域接種!$C:$G, O$4, FALSE), 0)</f>
        <v>0</v>
      </c>
    </row>
    <row r="160" spans="1:15" x14ac:dyDescent="0.55000000000000004">
      <c r="A160" s="100">
        <f t="shared" si="6"/>
        <v>44451</v>
      </c>
      <c r="B160" s="53">
        <f t="shared" si="7"/>
        <v>0</v>
      </c>
      <c r="C160" s="53">
        <f t="shared" si="8"/>
        <v>0</v>
      </c>
      <c r="D160" s="82">
        <v>44451</v>
      </c>
      <c r="E160" s="51" t="str">
        <f>IFERROR(VLOOKUP($D160, V医療従事者等!$A:$J, $E$4, FALSE), TEXT(D160, "aaa"))</f>
        <v>日</v>
      </c>
      <c r="F160" s="51">
        <f>IFERROR(VLOOKUP($D160, V医療従事者等!$A:$J, $F$4, FALSE), 0)</f>
        <v>0</v>
      </c>
      <c r="G160" s="51">
        <f>IFERROR(VLOOKUP($D160, V医療従事者等!$A:$J, $G$4, FALSE), 0)</f>
        <v>0</v>
      </c>
      <c r="H160" s="51">
        <f>IFERROR(VLOOKUP($D160, V医療従事者等!$A:$J, $H$4, FALSE), 0)</f>
        <v>0</v>
      </c>
      <c r="I160" s="51">
        <f>IFERROR(VLOOKUP($D160, V医療従事者等!$A:$J, $I$4, FALSE), 0)</f>
        <v>0</v>
      </c>
      <c r="J160" s="52">
        <f>IFERROR(VLOOKUP($D160, V一般接種!$A:$G, J$4, FALSE), 0)</f>
        <v>0</v>
      </c>
      <c r="K160" s="52">
        <f>IFERROR(VLOOKUP($D160, V一般接種!$A:$G, K$4, FALSE), 0)</f>
        <v>0</v>
      </c>
      <c r="L160" s="52">
        <f>IFERROR(VLOOKUP($D160, V一般接種!$A:$G, L$4, FALSE), 0)</f>
        <v>0</v>
      </c>
      <c r="M160" s="52">
        <f>IFERROR(VLOOKUP($D160, V一般接種!$A:$G, M$4, FALSE), 0)</f>
        <v>0</v>
      </c>
      <c r="N160" s="52">
        <f>IFERROR(VLOOKUP($D160, V職域接種!$C:$G, N$4, FALSE), 0)</f>
        <v>0</v>
      </c>
      <c r="O160" s="52">
        <f>IFERROR(VLOOKUP($D160, V職域接種!$C:$G, O$4, FALSE), 0)</f>
        <v>0</v>
      </c>
    </row>
    <row r="161" spans="1:15" x14ac:dyDescent="0.55000000000000004">
      <c r="A161" s="100">
        <f t="shared" si="6"/>
        <v>44452</v>
      </c>
      <c r="B161" s="53">
        <f t="shared" si="7"/>
        <v>0</v>
      </c>
      <c r="C161" s="53">
        <f t="shared" si="8"/>
        <v>0</v>
      </c>
      <c r="D161" s="82">
        <v>44452</v>
      </c>
      <c r="E161" s="51" t="str">
        <f>IFERROR(VLOOKUP($D161, V医療従事者等!$A:$J, $E$4, FALSE), TEXT(D161, "aaa"))</f>
        <v>月</v>
      </c>
      <c r="F161" s="51">
        <f>IFERROR(VLOOKUP($D161, V医療従事者等!$A:$J, $F$4, FALSE), 0)</f>
        <v>0</v>
      </c>
      <c r="G161" s="51">
        <f>IFERROR(VLOOKUP($D161, V医療従事者等!$A:$J, $G$4, FALSE), 0)</f>
        <v>0</v>
      </c>
      <c r="H161" s="51">
        <f>IFERROR(VLOOKUP($D161, V医療従事者等!$A:$J, $H$4, FALSE), 0)</f>
        <v>0</v>
      </c>
      <c r="I161" s="51">
        <f>IFERROR(VLOOKUP($D161, V医療従事者等!$A:$J, $I$4, FALSE), 0)</f>
        <v>0</v>
      </c>
      <c r="J161" s="52">
        <f>IFERROR(VLOOKUP($D161, V一般接種!$A:$G, J$4, FALSE), 0)</f>
        <v>0</v>
      </c>
      <c r="K161" s="52">
        <f>IFERROR(VLOOKUP($D161, V一般接種!$A:$G, K$4, FALSE), 0)</f>
        <v>0</v>
      </c>
      <c r="L161" s="52">
        <f>IFERROR(VLOOKUP($D161, V一般接種!$A:$G, L$4, FALSE), 0)</f>
        <v>0</v>
      </c>
      <c r="M161" s="52">
        <f>IFERROR(VLOOKUP($D161, V一般接種!$A:$G, M$4, FALSE), 0)</f>
        <v>0</v>
      </c>
      <c r="N161" s="52">
        <f>IFERROR(VLOOKUP($D161, V職域接種!$C:$G, N$4, FALSE), 0)</f>
        <v>0</v>
      </c>
      <c r="O161" s="52">
        <f>IFERROR(VLOOKUP($D161, V職域接種!$C:$G, O$4, FALSE), 0)</f>
        <v>0</v>
      </c>
    </row>
    <row r="162" spans="1:15" x14ac:dyDescent="0.55000000000000004">
      <c r="A162" s="100">
        <f t="shared" si="6"/>
        <v>44453</v>
      </c>
      <c r="B162" s="53">
        <f t="shared" si="7"/>
        <v>0</v>
      </c>
      <c r="C162" s="53">
        <f t="shared" si="8"/>
        <v>0</v>
      </c>
      <c r="D162" s="82">
        <v>44453</v>
      </c>
      <c r="E162" s="51" t="str">
        <f>IFERROR(VLOOKUP($D162, V医療従事者等!$A:$J, $E$4, FALSE), TEXT(D162, "aaa"))</f>
        <v>火</v>
      </c>
      <c r="F162" s="51">
        <f>IFERROR(VLOOKUP($D162, V医療従事者等!$A:$J, $F$4, FALSE), 0)</f>
        <v>0</v>
      </c>
      <c r="G162" s="51">
        <f>IFERROR(VLOOKUP($D162, V医療従事者等!$A:$J, $G$4, FALSE), 0)</f>
        <v>0</v>
      </c>
      <c r="H162" s="51">
        <f>IFERROR(VLOOKUP($D162, V医療従事者等!$A:$J, $H$4, FALSE), 0)</f>
        <v>0</v>
      </c>
      <c r="I162" s="51">
        <f>IFERROR(VLOOKUP($D162, V医療従事者等!$A:$J, $I$4, FALSE), 0)</f>
        <v>0</v>
      </c>
      <c r="J162" s="52">
        <f>IFERROR(VLOOKUP($D162, V一般接種!$A:$G, J$4, FALSE), 0)</f>
        <v>0</v>
      </c>
      <c r="K162" s="52">
        <f>IFERROR(VLOOKUP($D162, V一般接種!$A:$G, K$4, FALSE), 0)</f>
        <v>0</v>
      </c>
      <c r="L162" s="52">
        <f>IFERROR(VLOOKUP($D162, V一般接種!$A:$G, L$4, FALSE), 0)</f>
        <v>0</v>
      </c>
      <c r="M162" s="52">
        <f>IFERROR(VLOOKUP($D162, V一般接種!$A:$G, M$4, FALSE), 0)</f>
        <v>0</v>
      </c>
      <c r="N162" s="52">
        <f>IFERROR(VLOOKUP($D162, V職域接種!$C:$G, N$4, FALSE), 0)</f>
        <v>0</v>
      </c>
      <c r="O162" s="52">
        <f>IFERROR(VLOOKUP($D162, V職域接種!$C:$G, O$4, FALSE), 0)</f>
        <v>0</v>
      </c>
    </row>
    <row r="163" spans="1:15" x14ac:dyDescent="0.55000000000000004">
      <c r="A163" s="100">
        <f t="shared" si="6"/>
        <v>44454</v>
      </c>
      <c r="B163" s="53">
        <f t="shared" si="7"/>
        <v>0</v>
      </c>
      <c r="C163" s="53">
        <f t="shared" si="8"/>
        <v>0</v>
      </c>
      <c r="D163" s="82">
        <v>44454</v>
      </c>
      <c r="E163" s="51" t="str">
        <f>IFERROR(VLOOKUP($D163, V医療従事者等!$A:$J, $E$4, FALSE), TEXT(D163, "aaa"))</f>
        <v>水</v>
      </c>
      <c r="F163" s="51">
        <f>IFERROR(VLOOKUP($D163, V医療従事者等!$A:$J, $F$4, FALSE), 0)</f>
        <v>0</v>
      </c>
      <c r="G163" s="51">
        <f>IFERROR(VLOOKUP($D163, V医療従事者等!$A:$J, $G$4, FALSE), 0)</f>
        <v>0</v>
      </c>
      <c r="H163" s="51">
        <f>IFERROR(VLOOKUP($D163, V医療従事者等!$A:$J, $H$4, FALSE), 0)</f>
        <v>0</v>
      </c>
      <c r="I163" s="51">
        <f>IFERROR(VLOOKUP($D163, V医療従事者等!$A:$J, $I$4, FALSE), 0)</f>
        <v>0</v>
      </c>
      <c r="J163" s="52">
        <f>IFERROR(VLOOKUP($D163, V一般接種!$A:$G, J$4, FALSE), 0)</f>
        <v>0</v>
      </c>
      <c r="K163" s="52">
        <f>IFERROR(VLOOKUP($D163, V一般接種!$A:$G, K$4, FALSE), 0)</f>
        <v>0</v>
      </c>
      <c r="L163" s="52">
        <f>IFERROR(VLOOKUP($D163, V一般接種!$A:$G, L$4, FALSE), 0)</f>
        <v>0</v>
      </c>
      <c r="M163" s="52">
        <f>IFERROR(VLOOKUP($D163, V一般接種!$A:$G, M$4, FALSE), 0)</f>
        <v>0</v>
      </c>
      <c r="N163" s="52">
        <f>IFERROR(VLOOKUP($D163, V職域接種!$C:$G, N$4, FALSE), 0)</f>
        <v>0</v>
      </c>
      <c r="O163" s="52">
        <f>IFERROR(VLOOKUP($D163, V職域接種!$C:$G, O$4, FALSE), 0)</f>
        <v>0</v>
      </c>
    </row>
    <row r="164" spans="1:15" x14ac:dyDescent="0.55000000000000004">
      <c r="A164" s="100">
        <f t="shared" si="6"/>
        <v>44455</v>
      </c>
      <c r="B164" s="53">
        <f t="shared" si="7"/>
        <v>0</v>
      </c>
      <c r="C164" s="53">
        <f t="shared" si="8"/>
        <v>0</v>
      </c>
      <c r="D164" s="82">
        <v>44455</v>
      </c>
      <c r="E164" s="51" t="str">
        <f>IFERROR(VLOOKUP($D164, V医療従事者等!$A:$J, $E$4, FALSE), TEXT(D164, "aaa"))</f>
        <v>木</v>
      </c>
      <c r="F164" s="51">
        <f>IFERROR(VLOOKUP($D164, V医療従事者等!$A:$J, $F$4, FALSE), 0)</f>
        <v>0</v>
      </c>
      <c r="G164" s="51">
        <f>IFERROR(VLOOKUP($D164, V医療従事者等!$A:$J, $G$4, FALSE), 0)</f>
        <v>0</v>
      </c>
      <c r="H164" s="51">
        <f>IFERROR(VLOOKUP($D164, V医療従事者等!$A:$J, $H$4, FALSE), 0)</f>
        <v>0</v>
      </c>
      <c r="I164" s="51">
        <f>IFERROR(VLOOKUP($D164, V医療従事者等!$A:$J, $I$4, FALSE), 0)</f>
        <v>0</v>
      </c>
      <c r="J164" s="52">
        <f>IFERROR(VLOOKUP($D164, V一般接種!$A:$G, J$4, FALSE), 0)</f>
        <v>0</v>
      </c>
      <c r="K164" s="52">
        <f>IFERROR(VLOOKUP($D164, V一般接種!$A:$G, K$4, FALSE), 0)</f>
        <v>0</v>
      </c>
      <c r="L164" s="52">
        <f>IFERROR(VLOOKUP($D164, V一般接種!$A:$G, L$4, FALSE), 0)</f>
        <v>0</v>
      </c>
      <c r="M164" s="52">
        <f>IFERROR(VLOOKUP($D164, V一般接種!$A:$G, M$4, FALSE), 0)</f>
        <v>0</v>
      </c>
      <c r="N164" s="52">
        <f>IFERROR(VLOOKUP($D164, V職域接種!$C:$G, N$4, FALSE), 0)</f>
        <v>0</v>
      </c>
      <c r="O164" s="52">
        <f>IFERROR(VLOOKUP($D164, V職域接種!$C:$G, O$4, FALSE), 0)</f>
        <v>0</v>
      </c>
    </row>
    <row r="165" spans="1:15" x14ac:dyDescent="0.55000000000000004">
      <c r="A165" s="100">
        <f t="shared" si="6"/>
        <v>44456</v>
      </c>
      <c r="B165" s="53">
        <f t="shared" si="7"/>
        <v>0</v>
      </c>
      <c r="C165" s="53">
        <f t="shared" si="8"/>
        <v>0</v>
      </c>
      <c r="D165" s="82">
        <v>44456</v>
      </c>
      <c r="E165" s="51" t="str">
        <f>IFERROR(VLOOKUP($D165, V医療従事者等!$A:$J, $E$4, FALSE), TEXT(D165, "aaa"))</f>
        <v>金</v>
      </c>
      <c r="F165" s="51">
        <f>IFERROR(VLOOKUP($D165, V医療従事者等!$A:$J, $F$4, FALSE), 0)</f>
        <v>0</v>
      </c>
      <c r="G165" s="51">
        <f>IFERROR(VLOOKUP($D165, V医療従事者等!$A:$J, $G$4, FALSE), 0)</f>
        <v>0</v>
      </c>
      <c r="H165" s="51">
        <f>IFERROR(VLOOKUP($D165, V医療従事者等!$A:$J, $H$4, FALSE), 0)</f>
        <v>0</v>
      </c>
      <c r="I165" s="51">
        <f>IFERROR(VLOOKUP($D165, V医療従事者等!$A:$J, $I$4, FALSE), 0)</f>
        <v>0</v>
      </c>
      <c r="J165" s="52">
        <f>IFERROR(VLOOKUP($D165, V一般接種!$A:$G, J$4, FALSE), 0)</f>
        <v>0</v>
      </c>
      <c r="K165" s="52">
        <f>IFERROR(VLOOKUP($D165, V一般接種!$A:$G, K$4, FALSE), 0)</f>
        <v>0</v>
      </c>
      <c r="L165" s="52">
        <f>IFERROR(VLOOKUP($D165, V一般接種!$A:$G, L$4, FALSE), 0)</f>
        <v>0</v>
      </c>
      <c r="M165" s="52">
        <f>IFERROR(VLOOKUP($D165, V一般接種!$A:$G, M$4, FALSE), 0)</f>
        <v>0</v>
      </c>
      <c r="N165" s="52">
        <f>IFERROR(VLOOKUP($D165, V職域接種!$C:$G, N$4, FALSE), 0)</f>
        <v>0</v>
      </c>
      <c r="O165" s="52">
        <f>IFERROR(VLOOKUP($D165, V職域接種!$C:$G, O$4, FALSE), 0)</f>
        <v>0</v>
      </c>
    </row>
    <row r="166" spans="1:15" x14ac:dyDescent="0.55000000000000004">
      <c r="A166" s="100">
        <f t="shared" si="6"/>
        <v>44457</v>
      </c>
      <c r="B166" s="53">
        <f t="shared" si="7"/>
        <v>0</v>
      </c>
      <c r="C166" s="53">
        <f t="shared" si="8"/>
        <v>0</v>
      </c>
      <c r="D166" s="82">
        <v>44457</v>
      </c>
      <c r="E166" s="51" t="str">
        <f>IFERROR(VLOOKUP($D166, V医療従事者等!$A:$J, $E$4, FALSE), TEXT(D166, "aaa"))</f>
        <v>土</v>
      </c>
      <c r="F166" s="51">
        <f>IFERROR(VLOOKUP($D166, V医療従事者等!$A:$J, $F$4, FALSE), 0)</f>
        <v>0</v>
      </c>
      <c r="G166" s="51">
        <f>IFERROR(VLOOKUP($D166, V医療従事者等!$A:$J, $G$4, FALSE), 0)</f>
        <v>0</v>
      </c>
      <c r="H166" s="51">
        <f>IFERROR(VLOOKUP($D166, V医療従事者等!$A:$J, $H$4, FALSE), 0)</f>
        <v>0</v>
      </c>
      <c r="I166" s="51">
        <f>IFERROR(VLOOKUP($D166, V医療従事者等!$A:$J, $I$4, FALSE), 0)</f>
        <v>0</v>
      </c>
      <c r="J166" s="52">
        <f>IFERROR(VLOOKUP($D166, V一般接種!$A:$G, J$4, FALSE), 0)</f>
        <v>0</v>
      </c>
      <c r="K166" s="52">
        <f>IFERROR(VLOOKUP($D166, V一般接種!$A:$G, K$4, FALSE), 0)</f>
        <v>0</v>
      </c>
      <c r="L166" s="52">
        <f>IFERROR(VLOOKUP($D166, V一般接種!$A:$G, L$4, FALSE), 0)</f>
        <v>0</v>
      </c>
      <c r="M166" s="52">
        <f>IFERROR(VLOOKUP($D166, V一般接種!$A:$G, M$4, FALSE), 0)</f>
        <v>0</v>
      </c>
      <c r="N166" s="52">
        <f>IFERROR(VLOOKUP($D166, V職域接種!$C:$G, N$4, FALSE), 0)</f>
        <v>0</v>
      </c>
      <c r="O166" s="52">
        <f>IFERROR(VLOOKUP($D166, V職域接種!$C:$G, O$4, FALSE), 0)</f>
        <v>0</v>
      </c>
    </row>
    <row r="167" spans="1:15" x14ac:dyDescent="0.55000000000000004">
      <c r="A167" s="100">
        <f t="shared" si="6"/>
        <v>44458</v>
      </c>
      <c r="B167" s="53">
        <f t="shared" si="7"/>
        <v>0</v>
      </c>
      <c r="C167" s="53">
        <f t="shared" si="8"/>
        <v>0</v>
      </c>
      <c r="D167" s="82">
        <v>44458</v>
      </c>
      <c r="E167" s="51" t="str">
        <f>IFERROR(VLOOKUP($D167, V医療従事者等!$A:$J, $E$4, FALSE), TEXT(D167, "aaa"))</f>
        <v>日</v>
      </c>
      <c r="F167" s="51">
        <f>IFERROR(VLOOKUP($D167, V医療従事者等!$A:$J, $F$4, FALSE), 0)</f>
        <v>0</v>
      </c>
      <c r="G167" s="51">
        <f>IFERROR(VLOOKUP($D167, V医療従事者等!$A:$J, $G$4, FALSE), 0)</f>
        <v>0</v>
      </c>
      <c r="H167" s="51">
        <f>IFERROR(VLOOKUP($D167, V医療従事者等!$A:$J, $H$4, FALSE), 0)</f>
        <v>0</v>
      </c>
      <c r="I167" s="51">
        <f>IFERROR(VLOOKUP($D167, V医療従事者等!$A:$J, $I$4, FALSE), 0)</f>
        <v>0</v>
      </c>
      <c r="J167" s="52">
        <f>IFERROR(VLOOKUP($D167, V一般接種!$A:$G, J$4, FALSE), 0)</f>
        <v>0</v>
      </c>
      <c r="K167" s="52">
        <f>IFERROR(VLOOKUP($D167, V一般接種!$A:$G, K$4, FALSE), 0)</f>
        <v>0</v>
      </c>
      <c r="L167" s="52">
        <f>IFERROR(VLOOKUP($D167, V一般接種!$A:$G, L$4, FALSE), 0)</f>
        <v>0</v>
      </c>
      <c r="M167" s="52">
        <f>IFERROR(VLOOKUP($D167, V一般接種!$A:$G, M$4, FALSE), 0)</f>
        <v>0</v>
      </c>
      <c r="N167" s="52">
        <f>IFERROR(VLOOKUP($D167, V職域接種!$C:$G, N$4, FALSE), 0)</f>
        <v>0</v>
      </c>
      <c r="O167" s="52">
        <f>IFERROR(VLOOKUP($D167, V職域接種!$C:$G, O$4, FALSE), 0)</f>
        <v>0</v>
      </c>
    </row>
    <row r="168" spans="1:15" x14ac:dyDescent="0.55000000000000004">
      <c r="A168" s="100">
        <f t="shared" si="6"/>
        <v>44459</v>
      </c>
      <c r="B168" s="53">
        <f t="shared" si="7"/>
        <v>0</v>
      </c>
      <c r="C168" s="53">
        <f t="shared" si="8"/>
        <v>0</v>
      </c>
      <c r="D168" s="82">
        <v>44459</v>
      </c>
      <c r="E168" s="51" t="str">
        <f>IFERROR(VLOOKUP($D168, V医療従事者等!$A:$J, $E$4, FALSE), TEXT(D168, "aaa"))</f>
        <v>月</v>
      </c>
      <c r="F168" s="51">
        <f>IFERROR(VLOOKUP($D168, V医療従事者等!$A:$J, $F$4, FALSE), 0)</f>
        <v>0</v>
      </c>
      <c r="G168" s="51">
        <f>IFERROR(VLOOKUP($D168, V医療従事者等!$A:$J, $G$4, FALSE), 0)</f>
        <v>0</v>
      </c>
      <c r="H168" s="51">
        <f>IFERROR(VLOOKUP($D168, V医療従事者等!$A:$J, $H$4, FALSE), 0)</f>
        <v>0</v>
      </c>
      <c r="I168" s="51">
        <f>IFERROR(VLOOKUP($D168, V医療従事者等!$A:$J, $I$4, FALSE), 0)</f>
        <v>0</v>
      </c>
      <c r="J168" s="52">
        <f>IFERROR(VLOOKUP($D168, V一般接種!$A:$G, J$4, FALSE), 0)</f>
        <v>0</v>
      </c>
      <c r="K168" s="52">
        <f>IFERROR(VLOOKUP($D168, V一般接種!$A:$G, K$4, FALSE), 0)</f>
        <v>0</v>
      </c>
      <c r="L168" s="52">
        <f>IFERROR(VLOOKUP($D168, V一般接種!$A:$G, L$4, FALSE), 0)</f>
        <v>0</v>
      </c>
      <c r="M168" s="52">
        <f>IFERROR(VLOOKUP($D168, V一般接種!$A:$G, M$4, FALSE), 0)</f>
        <v>0</v>
      </c>
      <c r="N168" s="52">
        <f>IFERROR(VLOOKUP($D168, V職域接種!$C:$G, N$4, FALSE), 0)</f>
        <v>0</v>
      </c>
      <c r="O168" s="52">
        <f>IFERROR(VLOOKUP($D168, V職域接種!$C:$G, O$4, FALSE), 0)</f>
        <v>0</v>
      </c>
    </row>
    <row r="169" spans="1:15" x14ac:dyDescent="0.55000000000000004">
      <c r="A169" s="100">
        <f t="shared" si="6"/>
        <v>44460</v>
      </c>
      <c r="B169" s="53">
        <f t="shared" si="7"/>
        <v>0</v>
      </c>
      <c r="C169" s="53">
        <f t="shared" si="8"/>
        <v>0</v>
      </c>
      <c r="D169" s="82">
        <v>44460</v>
      </c>
      <c r="E169" s="51" t="str">
        <f>IFERROR(VLOOKUP($D169, V医療従事者等!$A:$J, $E$4, FALSE), TEXT(D169, "aaa"))</f>
        <v>火</v>
      </c>
      <c r="F169" s="51">
        <f>IFERROR(VLOOKUP($D169, V医療従事者等!$A:$J, $F$4, FALSE), 0)</f>
        <v>0</v>
      </c>
      <c r="G169" s="51">
        <f>IFERROR(VLOOKUP($D169, V医療従事者等!$A:$J, $G$4, FALSE), 0)</f>
        <v>0</v>
      </c>
      <c r="H169" s="51">
        <f>IFERROR(VLOOKUP($D169, V医療従事者等!$A:$J, $H$4, FALSE), 0)</f>
        <v>0</v>
      </c>
      <c r="I169" s="51">
        <f>IFERROR(VLOOKUP($D169, V医療従事者等!$A:$J, $I$4, FALSE), 0)</f>
        <v>0</v>
      </c>
      <c r="J169" s="52">
        <f>IFERROR(VLOOKUP($D169, V一般接種!$A:$G, J$4, FALSE), 0)</f>
        <v>0</v>
      </c>
      <c r="K169" s="52">
        <f>IFERROR(VLOOKUP($D169, V一般接種!$A:$G, K$4, FALSE), 0)</f>
        <v>0</v>
      </c>
      <c r="L169" s="52">
        <f>IFERROR(VLOOKUP($D169, V一般接種!$A:$G, L$4, FALSE), 0)</f>
        <v>0</v>
      </c>
      <c r="M169" s="52">
        <f>IFERROR(VLOOKUP($D169, V一般接種!$A:$G, M$4, FALSE), 0)</f>
        <v>0</v>
      </c>
      <c r="N169" s="52">
        <f>IFERROR(VLOOKUP($D169, V職域接種!$C:$G, N$4, FALSE), 0)</f>
        <v>0</v>
      </c>
      <c r="O169" s="52">
        <f>IFERROR(VLOOKUP($D169, V職域接種!$C:$G, O$4, FALSE), 0)</f>
        <v>0</v>
      </c>
    </row>
    <row r="170" spans="1:15" x14ac:dyDescent="0.55000000000000004">
      <c r="A170" s="100">
        <f t="shared" si="6"/>
        <v>44461</v>
      </c>
      <c r="B170" s="53">
        <f t="shared" si="7"/>
        <v>0</v>
      </c>
      <c r="C170" s="53">
        <f t="shared" si="8"/>
        <v>0</v>
      </c>
      <c r="D170" s="82">
        <v>44461</v>
      </c>
      <c r="E170" s="51" t="str">
        <f>IFERROR(VLOOKUP($D170, V医療従事者等!$A:$J, $E$4, FALSE), TEXT(D170, "aaa"))</f>
        <v>水</v>
      </c>
      <c r="F170" s="51">
        <f>IFERROR(VLOOKUP($D170, V医療従事者等!$A:$J, $F$4, FALSE), 0)</f>
        <v>0</v>
      </c>
      <c r="G170" s="51">
        <f>IFERROR(VLOOKUP($D170, V医療従事者等!$A:$J, $G$4, FALSE), 0)</f>
        <v>0</v>
      </c>
      <c r="H170" s="51">
        <f>IFERROR(VLOOKUP($D170, V医療従事者等!$A:$J, $H$4, FALSE), 0)</f>
        <v>0</v>
      </c>
      <c r="I170" s="51">
        <f>IFERROR(VLOOKUP($D170, V医療従事者等!$A:$J, $I$4, FALSE), 0)</f>
        <v>0</v>
      </c>
      <c r="J170" s="52">
        <f>IFERROR(VLOOKUP($D170, V一般接種!$A:$G, J$4, FALSE), 0)</f>
        <v>0</v>
      </c>
      <c r="K170" s="52">
        <f>IFERROR(VLOOKUP($D170, V一般接種!$A:$G, K$4, FALSE), 0)</f>
        <v>0</v>
      </c>
      <c r="L170" s="52">
        <f>IFERROR(VLOOKUP($D170, V一般接種!$A:$G, L$4, FALSE), 0)</f>
        <v>0</v>
      </c>
      <c r="M170" s="52">
        <f>IFERROR(VLOOKUP($D170, V一般接種!$A:$G, M$4, FALSE), 0)</f>
        <v>0</v>
      </c>
      <c r="N170" s="52">
        <f>IFERROR(VLOOKUP($D170, V職域接種!$C:$G, N$4, FALSE), 0)</f>
        <v>0</v>
      </c>
      <c r="O170" s="52">
        <f>IFERROR(VLOOKUP($D170, V職域接種!$C:$G, O$4, FALSE), 0)</f>
        <v>0</v>
      </c>
    </row>
    <row r="171" spans="1:15" x14ac:dyDescent="0.55000000000000004">
      <c r="A171" s="100">
        <f t="shared" si="6"/>
        <v>44462</v>
      </c>
      <c r="B171" s="53">
        <f t="shared" si="7"/>
        <v>0</v>
      </c>
      <c r="C171" s="53">
        <f t="shared" si="8"/>
        <v>0</v>
      </c>
      <c r="D171" s="82">
        <v>44462</v>
      </c>
      <c r="E171" s="51" t="str">
        <f>IFERROR(VLOOKUP($D171, V医療従事者等!$A:$J, $E$4, FALSE), TEXT(D171, "aaa"))</f>
        <v>木</v>
      </c>
      <c r="F171" s="51">
        <f>IFERROR(VLOOKUP($D171, V医療従事者等!$A:$J, $F$4, FALSE), 0)</f>
        <v>0</v>
      </c>
      <c r="G171" s="51">
        <f>IFERROR(VLOOKUP($D171, V医療従事者等!$A:$J, $G$4, FALSE), 0)</f>
        <v>0</v>
      </c>
      <c r="H171" s="51">
        <f>IFERROR(VLOOKUP($D171, V医療従事者等!$A:$J, $H$4, FALSE), 0)</f>
        <v>0</v>
      </c>
      <c r="I171" s="51">
        <f>IFERROR(VLOOKUP($D171, V医療従事者等!$A:$J, $I$4, FALSE), 0)</f>
        <v>0</v>
      </c>
      <c r="J171" s="52">
        <f>IFERROR(VLOOKUP($D171, V一般接種!$A:$G, J$4, FALSE), 0)</f>
        <v>0</v>
      </c>
      <c r="K171" s="52">
        <f>IFERROR(VLOOKUP($D171, V一般接種!$A:$G, K$4, FALSE), 0)</f>
        <v>0</v>
      </c>
      <c r="L171" s="52">
        <f>IFERROR(VLOOKUP($D171, V一般接種!$A:$G, L$4, FALSE), 0)</f>
        <v>0</v>
      </c>
      <c r="M171" s="52">
        <f>IFERROR(VLOOKUP($D171, V一般接種!$A:$G, M$4, FALSE), 0)</f>
        <v>0</v>
      </c>
      <c r="N171" s="52">
        <f>IFERROR(VLOOKUP($D171, V職域接種!$C:$G, N$4, FALSE), 0)</f>
        <v>0</v>
      </c>
      <c r="O171" s="52">
        <f>IFERROR(VLOOKUP($D171, V職域接種!$C:$G, O$4, FALSE), 0)</f>
        <v>0</v>
      </c>
    </row>
    <row r="172" spans="1:15" x14ac:dyDescent="0.55000000000000004">
      <c r="A172" s="100">
        <f t="shared" si="6"/>
        <v>44463</v>
      </c>
      <c r="B172" s="53">
        <f t="shared" si="7"/>
        <v>0</v>
      </c>
      <c r="C172" s="53">
        <f t="shared" si="8"/>
        <v>0</v>
      </c>
      <c r="D172" s="82">
        <v>44463</v>
      </c>
      <c r="E172" s="51" t="str">
        <f>IFERROR(VLOOKUP($D172, V医療従事者等!$A:$J, $E$4, FALSE), TEXT(D172, "aaa"))</f>
        <v>金</v>
      </c>
      <c r="F172" s="51">
        <f>IFERROR(VLOOKUP($D172, V医療従事者等!$A:$J, $F$4, FALSE), 0)</f>
        <v>0</v>
      </c>
      <c r="G172" s="51">
        <f>IFERROR(VLOOKUP($D172, V医療従事者等!$A:$J, $G$4, FALSE), 0)</f>
        <v>0</v>
      </c>
      <c r="H172" s="51">
        <f>IFERROR(VLOOKUP($D172, V医療従事者等!$A:$J, $H$4, FALSE), 0)</f>
        <v>0</v>
      </c>
      <c r="I172" s="51">
        <f>IFERROR(VLOOKUP($D172, V医療従事者等!$A:$J, $I$4, FALSE), 0)</f>
        <v>0</v>
      </c>
      <c r="J172" s="52">
        <f>IFERROR(VLOOKUP($D172, V一般接種!$A:$G, J$4, FALSE), 0)</f>
        <v>0</v>
      </c>
      <c r="K172" s="52">
        <f>IFERROR(VLOOKUP($D172, V一般接種!$A:$G, K$4, FALSE), 0)</f>
        <v>0</v>
      </c>
      <c r="L172" s="52">
        <f>IFERROR(VLOOKUP($D172, V一般接種!$A:$G, L$4, FALSE), 0)</f>
        <v>0</v>
      </c>
      <c r="M172" s="52">
        <f>IFERROR(VLOOKUP($D172, V一般接種!$A:$G, M$4, FALSE), 0)</f>
        <v>0</v>
      </c>
      <c r="N172" s="52">
        <f>IFERROR(VLOOKUP($D172, V職域接種!$C:$G, N$4, FALSE), 0)</f>
        <v>0</v>
      </c>
      <c r="O172" s="52">
        <f>IFERROR(VLOOKUP($D172, V職域接種!$C:$G, O$4, FALSE), 0)</f>
        <v>0</v>
      </c>
    </row>
    <row r="173" spans="1:15" x14ac:dyDescent="0.55000000000000004">
      <c r="A173" s="100">
        <f t="shared" si="6"/>
        <v>44464</v>
      </c>
      <c r="B173" s="53">
        <f t="shared" si="7"/>
        <v>0</v>
      </c>
      <c r="C173" s="53">
        <f t="shared" si="8"/>
        <v>0</v>
      </c>
      <c r="D173" s="82">
        <v>44464</v>
      </c>
      <c r="E173" s="51" t="str">
        <f>IFERROR(VLOOKUP($D173, V医療従事者等!$A:$J, $E$4, FALSE), TEXT(D173, "aaa"))</f>
        <v>土</v>
      </c>
      <c r="F173" s="51">
        <f>IFERROR(VLOOKUP($D173, V医療従事者等!$A:$J, $F$4, FALSE), 0)</f>
        <v>0</v>
      </c>
      <c r="G173" s="51">
        <f>IFERROR(VLOOKUP($D173, V医療従事者等!$A:$J, $G$4, FALSE), 0)</f>
        <v>0</v>
      </c>
      <c r="H173" s="51">
        <f>IFERROR(VLOOKUP($D173, V医療従事者等!$A:$J, $H$4, FALSE), 0)</f>
        <v>0</v>
      </c>
      <c r="I173" s="51">
        <f>IFERROR(VLOOKUP($D173, V医療従事者等!$A:$J, $I$4, FALSE), 0)</f>
        <v>0</v>
      </c>
      <c r="J173" s="52">
        <f>IFERROR(VLOOKUP($D173, V一般接種!$A:$G, J$4, FALSE), 0)</f>
        <v>0</v>
      </c>
      <c r="K173" s="52">
        <f>IFERROR(VLOOKUP($D173, V一般接種!$A:$G, K$4, FALSE), 0)</f>
        <v>0</v>
      </c>
      <c r="L173" s="52">
        <f>IFERROR(VLOOKUP($D173, V一般接種!$A:$G, L$4, FALSE), 0)</f>
        <v>0</v>
      </c>
      <c r="M173" s="52">
        <f>IFERROR(VLOOKUP($D173, V一般接種!$A:$G, M$4, FALSE), 0)</f>
        <v>0</v>
      </c>
      <c r="N173" s="52">
        <f>IFERROR(VLOOKUP($D173, V職域接種!$C:$G, N$4, FALSE), 0)</f>
        <v>0</v>
      </c>
      <c r="O173" s="52">
        <f>IFERROR(VLOOKUP($D173, V職域接種!$C:$G, O$4, FALSE), 0)</f>
        <v>0</v>
      </c>
    </row>
    <row r="174" spans="1:15" x14ac:dyDescent="0.55000000000000004">
      <c r="A174" s="100">
        <f t="shared" si="6"/>
        <v>44465</v>
      </c>
      <c r="B174" s="53">
        <f t="shared" si="7"/>
        <v>0</v>
      </c>
      <c r="C174" s="53">
        <f t="shared" si="8"/>
        <v>0</v>
      </c>
      <c r="D174" s="82">
        <v>44465</v>
      </c>
      <c r="E174" s="51" t="str">
        <f>IFERROR(VLOOKUP($D174, V医療従事者等!$A:$J, $E$4, FALSE), TEXT(D174, "aaa"))</f>
        <v>日</v>
      </c>
      <c r="F174" s="51">
        <f>IFERROR(VLOOKUP($D174, V医療従事者等!$A:$J, $F$4, FALSE), 0)</f>
        <v>0</v>
      </c>
      <c r="G174" s="51">
        <f>IFERROR(VLOOKUP($D174, V医療従事者等!$A:$J, $G$4, FALSE), 0)</f>
        <v>0</v>
      </c>
      <c r="H174" s="51">
        <f>IFERROR(VLOOKUP($D174, V医療従事者等!$A:$J, $H$4, FALSE), 0)</f>
        <v>0</v>
      </c>
      <c r="I174" s="51">
        <f>IFERROR(VLOOKUP($D174, V医療従事者等!$A:$J, $I$4, FALSE), 0)</f>
        <v>0</v>
      </c>
      <c r="J174" s="52">
        <f>IFERROR(VLOOKUP($D174, V一般接種!$A:$G, J$4, FALSE), 0)</f>
        <v>0</v>
      </c>
      <c r="K174" s="52">
        <f>IFERROR(VLOOKUP($D174, V一般接種!$A:$G, K$4, FALSE), 0)</f>
        <v>0</v>
      </c>
      <c r="L174" s="52">
        <f>IFERROR(VLOOKUP($D174, V一般接種!$A:$G, L$4, FALSE), 0)</f>
        <v>0</v>
      </c>
      <c r="M174" s="52">
        <f>IFERROR(VLOOKUP($D174, V一般接種!$A:$G, M$4, FALSE), 0)</f>
        <v>0</v>
      </c>
      <c r="N174" s="52">
        <f>IFERROR(VLOOKUP($D174, V職域接種!$C:$G, N$4, FALSE), 0)</f>
        <v>0</v>
      </c>
      <c r="O174" s="52">
        <f>IFERROR(VLOOKUP($D174, V職域接種!$C:$G, O$4, FALSE), 0)</f>
        <v>0</v>
      </c>
    </row>
    <row r="175" spans="1:15" x14ac:dyDescent="0.55000000000000004">
      <c r="A175" s="100">
        <f t="shared" si="6"/>
        <v>44466</v>
      </c>
      <c r="B175" s="53">
        <f t="shared" si="7"/>
        <v>0</v>
      </c>
      <c r="C175" s="53">
        <f t="shared" si="8"/>
        <v>0</v>
      </c>
      <c r="D175" s="82">
        <v>44466</v>
      </c>
      <c r="E175" s="51" t="str">
        <f>IFERROR(VLOOKUP($D175, V医療従事者等!$A:$J, $E$4, FALSE), TEXT(D175, "aaa"))</f>
        <v>月</v>
      </c>
      <c r="F175" s="51">
        <f>IFERROR(VLOOKUP($D175, V医療従事者等!$A:$J, $F$4, FALSE), 0)</f>
        <v>0</v>
      </c>
      <c r="G175" s="51">
        <f>IFERROR(VLOOKUP($D175, V医療従事者等!$A:$J, $G$4, FALSE), 0)</f>
        <v>0</v>
      </c>
      <c r="H175" s="51">
        <f>IFERROR(VLOOKUP($D175, V医療従事者等!$A:$J, $H$4, FALSE), 0)</f>
        <v>0</v>
      </c>
      <c r="I175" s="51">
        <f>IFERROR(VLOOKUP($D175, V医療従事者等!$A:$J, $I$4, FALSE), 0)</f>
        <v>0</v>
      </c>
      <c r="J175" s="52">
        <f>IFERROR(VLOOKUP($D175, V一般接種!$A:$G, J$4, FALSE), 0)</f>
        <v>0</v>
      </c>
      <c r="K175" s="52">
        <f>IFERROR(VLOOKUP($D175, V一般接種!$A:$G, K$4, FALSE), 0)</f>
        <v>0</v>
      </c>
      <c r="L175" s="52">
        <f>IFERROR(VLOOKUP($D175, V一般接種!$A:$G, L$4, FALSE), 0)</f>
        <v>0</v>
      </c>
      <c r="M175" s="52">
        <f>IFERROR(VLOOKUP($D175, V一般接種!$A:$G, M$4, FALSE), 0)</f>
        <v>0</v>
      </c>
      <c r="N175" s="52">
        <f>IFERROR(VLOOKUP($D175, V職域接種!$C:$G, N$4, FALSE), 0)</f>
        <v>0</v>
      </c>
      <c r="O175" s="52">
        <f>IFERROR(VLOOKUP($D175, V職域接種!$C:$G, O$4, FALSE), 0)</f>
        <v>0</v>
      </c>
    </row>
    <row r="176" spans="1:15" x14ac:dyDescent="0.55000000000000004">
      <c r="A176" s="100">
        <f t="shared" si="6"/>
        <v>44467</v>
      </c>
      <c r="B176" s="53">
        <f t="shared" si="7"/>
        <v>0</v>
      </c>
      <c r="C176" s="53">
        <f t="shared" si="8"/>
        <v>0</v>
      </c>
      <c r="D176" s="82">
        <v>44467</v>
      </c>
      <c r="E176" s="51" t="str">
        <f>IFERROR(VLOOKUP($D176, V医療従事者等!$A:$J, $E$4, FALSE), TEXT(D176, "aaa"))</f>
        <v>火</v>
      </c>
      <c r="F176" s="51">
        <f>IFERROR(VLOOKUP($D176, V医療従事者等!$A:$J, $F$4, FALSE), 0)</f>
        <v>0</v>
      </c>
      <c r="G176" s="51">
        <f>IFERROR(VLOOKUP($D176, V医療従事者等!$A:$J, $G$4, FALSE), 0)</f>
        <v>0</v>
      </c>
      <c r="H176" s="51">
        <f>IFERROR(VLOOKUP($D176, V医療従事者等!$A:$J, $H$4, FALSE), 0)</f>
        <v>0</v>
      </c>
      <c r="I176" s="51">
        <f>IFERROR(VLOOKUP($D176, V医療従事者等!$A:$J, $I$4, FALSE), 0)</f>
        <v>0</v>
      </c>
      <c r="J176" s="52">
        <f>IFERROR(VLOOKUP($D176, V一般接種!$A:$G, J$4, FALSE), 0)</f>
        <v>0</v>
      </c>
      <c r="K176" s="52">
        <f>IFERROR(VLOOKUP($D176, V一般接種!$A:$G, K$4, FALSE), 0)</f>
        <v>0</v>
      </c>
      <c r="L176" s="52">
        <f>IFERROR(VLOOKUP($D176, V一般接種!$A:$G, L$4, FALSE), 0)</f>
        <v>0</v>
      </c>
      <c r="M176" s="52">
        <f>IFERROR(VLOOKUP($D176, V一般接種!$A:$G, M$4, FALSE), 0)</f>
        <v>0</v>
      </c>
      <c r="N176" s="52">
        <f>IFERROR(VLOOKUP($D176, V職域接種!$C:$G, N$4, FALSE), 0)</f>
        <v>0</v>
      </c>
      <c r="O176" s="52">
        <f>IFERROR(VLOOKUP($D176, V職域接種!$C:$G, O$4, FALSE), 0)</f>
        <v>0</v>
      </c>
    </row>
    <row r="177" spans="1:15" x14ac:dyDescent="0.55000000000000004">
      <c r="A177" s="100">
        <f t="shared" si="6"/>
        <v>44468</v>
      </c>
      <c r="B177" s="53">
        <f t="shared" si="7"/>
        <v>0</v>
      </c>
      <c r="C177" s="53">
        <f t="shared" si="8"/>
        <v>0</v>
      </c>
      <c r="D177" s="82">
        <v>44468</v>
      </c>
      <c r="E177" s="51" t="str">
        <f>IFERROR(VLOOKUP($D177, V医療従事者等!$A:$J, $E$4, FALSE), TEXT(D177, "aaa"))</f>
        <v>水</v>
      </c>
      <c r="F177" s="51">
        <f>IFERROR(VLOOKUP($D177, V医療従事者等!$A:$J, $F$4, FALSE), 0)</f>
        <v>0</v>
      </c>
      <c r="G177" s="51">
        <f>IFERROR(VLOOKUP($D177, V医療従事者等!$A:$J, $G$4, FALSE), 0)</f>
        <v>0</v>
      </c>
      <c r="H177" s="51">
        <f>IFERROR(VLOOKUP($D177, V医療従事者等!$A:$J, $H$4, FALSE), 0)</f>
        <v>0</v>
      </c>
      <c r="I177" s="51">
        <f>IFERROR(VLOOKUP($D177, V医療従事者等!$A:$J, $I$4, FALSE), 0)</f>
        <v>0</v>
      </c>
      <c r="J177" s="52">
        <f>IFERROR(VLOOKUP($D177, V一般接種!$A:$G, J$4, FALSE), 0)</f>
        <v>0</v>
      </c>
      <c r="K177" s="52">
        <f>IFERROR(VLOOKUP($D177, V一般接種!$A:$G, K$4, FALSE), 0)</f>
        <v>0</v>
      </c>
      <c r="L177" s="52">
        <f>IFERROR(VLOOKUP($D177, V一般接種!$A:$G, L$4, FALSE), 0)</f>
        <v>0</v>
      </c>
      <c r="M177" s="52">
        <f>IFERROR(VLOOKUP($D177, V一般接種!$A:$G, M$4, FALSE), 0)</f>
        <v>0</v>
      </c>
      <c r="N177" s="52">
        <f>IFERROR(VLOOKUP($D177, V職域接種!$C:$G, N$4, FALSE), 0)</f>
        <v>0</v>
      </c>
      <c r="O177" s="52">
        <f>IFERROR(VLOOKUP($D177, V職域接種!$C:$G, O$4, FALSE), 0)</f>
        <v>0</v>
      </c>
    </row>
    <row r="178" spans="1:15" x14ac:dyDescent="0.55000000000000004">
      <c r="A178" s="100">
        <f t="shared" si="6"/>
        <v>44469</v>
      </c>
      <c r="B178" s="53">
        <f t="shared" si="7"/>
        <v>0</v>
      </c>
      <c r="C178" s="53">
        <f t="shared" si="8"/>
        <v>0</v>
      </c>
      <c r="D178" s="82">
        <v>44469</v>
      </c>
      <c r="E178" s="51" t="str">
        <f>IFERROR(VLOOKUP($D178, V医療従事者等!$A:$J, $E$4, FALSE), TEXT(D178, "aaa"))</f>
        <v>木</v>
      </c>
      <c r="F178" s="51">
        <f>IFERROR(VLOOKUP($D178, V医療従事者等!$A:$J, $F$4, FALSE), 0)</f>
        <v>0</v>
      </c>
      <c r="G178" s="51">
        <f>IFERROR(VLOOKUP($D178, V医療従事者等!$A:$J, $G$4, FALSE), 0)</f>
        <v>0</v>
      </c>
      <c r="H178" s="51">
        <f>IFERROR(VLOOKUP($D178, V医療従事者等!$A:$J, $H$4, FALSE), 0)</f>
        <v>0</v>
      </c>
      <c r="I178" s="51">
        <f>IFERROR(VLOOKUP($D178, V医療従事者等!$A:$J, $I$4, FALSE), 0)</f>
        <v>0</v>
      </c>
      <c r="J178" s="52">
        <f>IFERROR(VLOOKUP($D178, V一般接種!$A:$G, J$4, FALSE), 0)</f>
        <v>0</v>
      </c>
      <c r="K178" s="52">
        <f>IFERROR(VLOOKUP($D178, V一般接種!$A:$G, K$4, FALSE), 0)</f>
        <v>0</v>
      </c>
      <c r="L178" s="52">
        <f>IFERROR(VLOOKUP($D178, V一般接種!$A:$G, L$4, FALSE), 0)</f>
        <v>0</v>
      </c>
      <c r="M178" s="52">
        <f>IFERROR(VLOOKUP($D178, V一般接種!$A:$G, M$4, FALSE), 0)</f>
        <v>0</v>
      </c>
      <c r="N178" s="52">
        <f>IFERROR(VLOOKUP($D178, V職域接種!$C:$G, N$4, FALSE), 0)</f>
        <v>0</v>
      </c>
      <c r="O178" s="52">
        <f>IFERROR(VLOOKUP($D178, V職域接種!$C:$G, O$4, FALSE), 0)</f>
        <v>0</v>
      </c>
    </row>
    <row r="179" spans="1:15" x14ac:dyDescent="0.55000000000000004">
      <c r="A179" s="100">
        <f t="shared" si="6"/>
        <v>44470</v>
      </c>
      <c r="B179" s="53">
        <f t="shared" si="7"/>
        <v>0</v>
      </c>
      <c r="C179" s="53">
        <f t="shared" si="8"/>
        <v>0</v>
      </c>
      <c r="D179" s="82">
        <v>44470</v>
      </c>
      <c r="E179" s="51" t="str">
        <f>IFERROR(VLOOKUP($D179, V医療従事者等!$A:$J, $E$4, FALSE), TEXT(D179, "aaa"))</f>
        <v>金</v>
      </c>
      <c r="F179" s="51">
        <f>IFERROR(VLOOKUP($D179, V医療従事者等!$A:$J, $F$4, FALSE), 0)</f>
        <v>0</v>
      </c>
      <c r="G179" s="51">
        <f>IFERROR(VLOOKUP($D179, V医療従事者等!$A:$J, $G$4, FALSE), 0)</f>
        <v>0</v>
      </c>
      <c r="H179" s="51">
        <f>IFERROR(VLOOKUP($D179, V医療従事者等!$A:$J, $H$4, FALSE), 0)</f>
        <v>0</v>
      </c>
      <c r="I179" s="51">
        <f>IFERROR(VLOOKUP($D179, V医療従事者等!$A:$J, $I$4, FALSE), 0)</f>
        <v>0</v>
      </c>
      <c r="J179" s="52">
        <f>IFERROR(VLOOKUP($D179, V一般接種!$A:$G, J$4, FALSE), 0)</f>
        <v>0</v>
      </c>
      <c r="K179" s="52">
        <f>IFERROR(VLOOKUP($D179, V一般接種!$A:$G, K$4, FALSE), 0)</f>
        <v>0</v>
      </c>
      <c r="L179" s="52">
        <f>IFERROR(VLOOKUP($D179, V一般接種!$A:$G, L$4, FALSE), 0)</f>
        <v>0</v>
      </c>
      <c r="M179" s="52">
        <f>IFERROR(VLOOKUP($D179, V一般接種!$A:$G, M$4, FALSE), 0)</f>
        <v>0</v>
      </c>
      <c r="N179" s="52">
        <f>IFERROR(VLOOKUP($D179, V職域接種!$C:$G, N$4, FALSE), 0)</f>
        <v>0</v>
      </c>
      <c r="O179" s="52">
        <f>IFERROR(VLOOKUP($D179, V職域接種!$C:$G, O$4, FALSE), 0)</f>
        <v>0</v>
      </c>
    </row>
    <row r="180" spans="1:15" x14ac:dyDescent="0.55000000000000004">
      <c r="A180" s="100">
        <f t="shared" si="6"/>
        <v>44471</v>
      </c>
      <c r="B180" s="53">
        <f t="shared" si="7"/>
        <v>0</v>
      </c>
      <c r="C180" s="53">
        <f t="shared" si="8"/>
        <v>0</v>
      </c>
      <c r="D180" s="82">
        <v>44471</v>
      </c>
      <c r="E180" s="51" t="str">
        <f>IFERROR(VLOOKUP($D180, V医療従事者等!$A:$J, $E$4, FALSE), TEXT(D180, "aaa"))</f>
        <v>土</v>
      </c>
      <c r="F180" s="51">
        <f>IFERROR(VLOOKUP($D180, V医療従事者等!$A:$J, $F$4, FALSE), 0)</f>
        <v>0</v>
      </c>
      <c r="G180" s="51">
        <f>IFERROR(VLOOKUP($D180, V医療従事者等!$A:$J, $G$4, FALSE), 0)</f>
        <v>0</v>
      </c>
      <c r="H180" s="51">
        <f>IFERROR(VLOOKUP($D180, V医療従事者等!$A:$J, $H$4, FALSE), 0)</f>
        <v>0</v>
      </c>
      <c r="I180" s="51">
        <f>IFERROR(VLOOKUP($D180, V医療従事者等!$A:$J, $I$4, FALSE), 0)</f>
        <v>0</v>
      </c>
      <c r="J180" s="52">
        <f>IFERROR(VLOOKUP($D180, V一般接種!$A:$G, J$4, FALSE), 0)</f>
        <v>0</v>
      </c>
      <c r="K180" s="52">
        <f>IFERROR(VLOOKUP($D180, V一般接種!$A:$G, K$4, FALSE), 0)</f>
        <v>0</v>
      </c>
      <c r="L180" s="52">
        <f>IFERROR(VLOOKUP($D180, V一般接種!$A:$G, L$4, FALSE), 0)</f>
        <v>0</v>
      </c>
      <c r="M180" s="52">
        <f>IFERROR(VLOOKUP($D180, V一般接種!$A:$G, M$4, FALSE), 0)</f>
        <v>0</v>
      </c>
      <c r="N180" s="52">
        <f>IFERROR(VLOOKUP($D180, V職域接種!$C:$G, N$4, FALSE), 0)</f>
        <v>0</v>
      </c>
      <c r="O180" s="52">
        <f>IFERROR(VLOOKUP($D180, V職域接種!$C:$G, O$4, FALSE), 0)</f>
        <v>0</v>
      </c>
    </row>
    <row r="181" spans="1:15" x14ac:dyDescent="0.55000000000000004">
      <c r="A181" s="100">
        <f t="shared" si="6"/>
        <v>44472</v>
      </c>
      <c r="B181" s="53">
        <f t="shared" si="7"/>
        <v>0</v>
      </c>
      <c r="C181" s="53">
        <f t="shared" si="8"/>
        <v>0</v>
      </c>
      <c r="D181" s="82">
        <v>44472</v>
      </c>
      <c r="E181" s="51" t="str">
        <f>IFERROR(VLOOKUP($D181, V医療従事者等!$A:$J, $E$4, FALSE), TEXT(D181, "aaa"))</f>
        <v>日</v>
      </c>
      <c r="F181" s="51">
        <f>IFERROR(VLOOKUP($D181, V医療従事者等!$A:$J, $F$4, FALSE), 0)</f>
        <v>0</v>
      </c>
      <c r="G181" s="51">
        <f>IFERROR(VLOOKUP($D181, V医療従事者等!$A:$J, $G$4, FALSE), 0)</f>
        <v>0</v>
      </c>
      <c r="H181" s="51">
        <f>IFERROR(VLOOKUP($D181, V医療従事者等!$A:$J, $H$4, FALSE), 0)</f>
        <v>0</v>
      </c>
      <c r="I181" s="51">
        <f>IFERROR(VLOOKUP($D181, V医療従事者等!$A:$J, $I$4, FALSE), 0)</f>
        <v>0</v>
      </c>
      <c r="J181" s="52">
        <f>IFERROR(VLOOKUP($D181, V一般接種!$A:$G, J$4, FALSE), 0)</f>
        <v>0</v>
      </c>
      <c r="K181" s="52">
        <f>IFERROR(VLOOKUP($D181, V一般接種!$A:$G, K$4, FALSE), 0)</f>
        <v>0</v>
      </c>
      <c r="L181" s="52">
        <f>IFERROR(VLOOKUP($D181, V一般接種!$A:$G, L$4, FALSE), 0)</f>
        <v>0</v>
      </c>
      <c r="M181" s="52">
        <f>IFERROR(VLOOKUP($D181, V一般接種!$A:$G, M$4, FALSE), 0)</f>
        <v>0</v>
      </c>
      <c r="N181" s="52">
        <f>IFERROR(VLOOKUP($D181, V職域接種!$C:$G, N$4, FALSE), 0)</f>
        <v>0</v>
      </c>
      <c r="O181" s="52">
        <f>IFERROR(VLOOKUP($D181, V職域接種!$C:$G, O$4, FALSE), 0)</f>
        <v>0</v>
      </c>
    </row>
    <row r="182" spans="1:15" x14ac:dyDescent="0.55000000000000004">
      <c r="A182" s="100">
        <f t="shared" si="6"/>
        <v>44473</v>
      </c>
      <c r="B182" s="53">
        <f t="shared" si="7"/>
        <v>0</v>
      </c>
      <c r="C182" s="53">
        <f t="shared" si="8"/>
        <v>0</v>
      </c>
      <c r="D182" s="82">
        <v>44473</v>
      </c>
      <c r="E182" s="51" t="str">
        <f>IFERROR(VLOOKUP($D182, V医療従事者等!$A:$J, $E$4, FALSE), TEXT(D182, "aaa"))</f>
        <v>月</v>
      </c>
      <c r="F182" s="51">
        <f>IFERROR(VLOOKUP($D182, V医療従事者等!$A:$J, $F$4, FALSE), 0)</f>
        <v>0</v>
      </c>
      <c r="G182" s="51">
        <f>IFERROR(VLOOKUP($D182, V医療従事者等!$A:$J, $G$4, FALSE), 0)</f>
        <v>0</v>
      </c>
      <c r="H182" s="51">
        <f>IFERROR(VLOOKUP($D182, V医療従事者等!$A:$J, $H$4, FALSE), 0)</f>
        <v>0</v>
      </c>
      <c r="I182" s="51">
        <f>IFERROR(VLOOKUP($D182, V医療従事者等!$A:$J, $I$4, FALSE), 0)</f>
        <v>0</v>
      </c>
      <c r="J182" s="52">
        <f>IFERROR(VLOOKUP($D182, V一般接種!$A:$G, J$4, FALSE), 0)</f>
        <v>0</v>
      </c>
      <c r="K182" s="52">
        <f>IFERROR(VLOOKUP($D182, V一般接種!$A:$G, K$4, FALSE), 0)</f>
        <v>0</v>
      </c>
      <c r="L182" s="52">
        <f>IFERROR(VLOOKUP($D182, V一般接種!$A:$G, L$4, FALSE), 0)</f>
        <v>0</v>
      </c>
      <c r="M182" s="52">
        <f>IFERROR(VLOOKUP($D182, V一般接種!$A:$G, M$4, FALSE), 0)</f>
        <v>0</v>
      </c>
      <c r="N182" s="52">
        <f>IFERROR(VLOOKUP($D182, V職域接種!$C:$G, N$4, FALSE), 0)</f>
        <v>0</v>
      </c>
      <c r="O182" s="52">
        <f>IFERROR(VLOOKUP($D182, V職域接種!$C:$G, O$4, FALSE), 0)</f>
        <v>0</v>
      </c>
    </row>
    <row r="183" spans="1:15" x14ac:dyDescent="0.55000000000000004">
      <c r="A183" s="100">
        <f t="shared" si="6"/>
        <v>44474</v>
      </c>
      <c r="B183" s="53">
        <f t="shared" si="7"/>
        <v>0</v>
      </c>
      <c r="C183" s="53">
        <f t="shared" si="8"/>
        <v>0</v>
      </c>
      <c r="D183" s="82">
        <v>44474</v>
      </c>
      <c r="E183" s="51" t="str">
        <f>IFERROR(VLOOKUP($D183, V医療従事者等!$A:$J, $E$4, FALSE), TEXT(D183, "aaa"))</f>
        <v>火</v>
      </c>
      <c r="F183" s="51">
        <f>IFERROR(VLOOKUP($D183, V医療従事者等!$A:$J, $F$4, FALSE), 0)</f>
        <v>0</v>
      </c>
      <c r="G183" s="51">
        <f>IFERROR(VLOOKUP($D183, V医療従事者等!$A:$J, $G$4, FALSE), 0)</f>
        <v>0</v>
      </c>
      <c r="H183" s="51">
        <f>IFERROR(VLOOKUP($D183, V医療従事者等!$A:$J, $H$4, FALSE), 0)</f>
        <v>0</v>
      </c>
      <c r="I183" s="51">
        <f>IFERROR(VLOOKUP($D183, V医療従事者等!$A:$J, $I$4, FALSE), 0)</f>
        <v>0</v>
      </c>
      <c r="J183" s="52">
        <f>IFERROR(VLOOKUP($D183, V一般接種!$A:$G, J$4, FALSE), 0)</f>
        <v>0</v>
      </c>
      <c r="K183" s="52">
        <f>IFERROR(VLOOKUP($D183, V一般接種!$A:$G, K$4, FALSE), 0)</f>
        <v>0</v>
      </c>
      <c r="L183" s="52">
        <f>IFERROR(VLOOKUP($D183, V一般接種!$A:$G, L$4, FALSE), 0)</f>
        <v>0</v>
      </c>
      <c r="M183" s="52">
        <f>IFERROR(VLOOKUP($D183, V一般接種!$A:$G, M$4, FALSE), 0)</f>
        <v>0</v>
      </c>
      <c r="N183" s="52">
        <f>IFERROR(VLOOKUP($D183, V職域接種!$C:$G, N$4, FALSE), 0)</f>
        <v>0</v>
      </c>
      <c r="O183" s="52">
        <f>IFERROR(VLOOKUP($D183, V職域接種!$C:$G, O$4, FALSE), 0)</f>
        <v>0</v>
      </c>
    </row>
    <row r="184" spans="1:15" x14ac:dyDescent="0.55000000000000004">
      <c r="A184" s="100">
        <f t="shared" si="6"/>
        <v>44475</v>
      </c>
      <c r="B184" s="53">
        <f t="shared" si="7"/>
        <v>0</v>
      </c>
      <c r="C184" s="53">
        <f t="shared" si="8"/>
        <v>0</v>
      </c>
      <c r="D184" s="82">
        <v>44475</v>
      </c>
      <c r="E184" s="51" t="str">
        <f>IFERROR(VLOOKUP($D184, V医療従事者等!$A:$J, $E$4, FALSE), TEXT(D184, "aaa"))</f>
        <v>水</v>
      </c>
      <c r="F184" s="51">
        <f>IFERROR(VLOOKUP($D184, V医療従事者等!$A:$J, $F$4, FALSE), 0)</f>
        <v>0</v>
      </c>
      <c r="G184" s="51">
        <f>IFERROR(VLOOKUP($D184, V医療従事者等!$A:$J, $G$4, FALSE), 0)</f>
        <v>0</v>
      </c>
      <c r="H184" s="51">
        <f>IFERROR(VLOOKUP($D184, V医療従事者等!$A:$J, $H$4, FALSE), 0)</f>
        <v>0</v>
      </c>
      <c r="I184" s="51">
        <f>IFERROR(VLOOKUP($D184, V医療従事者等!$A:$J, $I$4, FALSE), 0)</f>
        <v>0</v>
      </c>
      <c r="J184" s="52">
        <f>IFERROR(VLOOKUP($D184, V一般接種!$A:$G, J$4, FALSE), 0)</f>
        <v>0</v>
      </c>
      <c r="K184" s="52">
        <f>IFERROR(VLOOKUP($D184, V一般接種!$A:$G, K$4, FALSE), 0)</f>
        <v>0</v>
      </c>
      <c r="L184" s="52">
        <f>IFERROR(VLOOKUP($D184, V一般接種!$A:$G, L$4, FALSE), 0)</f>
        <v>0</v>
      </c>
      <c r="M184" s="52">
        <f>IFERROR(VLOOKUP($D184, V一般接種!$A:$G, M$4, FALSE), 0)</f>
        <v>0</v>
      </c>
      <c r="N184" s="52">
        <f>IFERROR(VLOOKUP($D184, V職域接種!$C:$G, N$4, FALSE), 0)</f>
        <v>0</v>
      </c>
      <c r="O184" s="52">
        <f>IFERROR(VLOOKUP($D184, V職域接種!$C:$G, O$4, FALSE), 0)</f>
        <v>0</v>
      </c>
    </row>
    <row r="185" spans="1:15" x14ac:dyDescent="0.55000000000000004">
      <c r="A185" s="100">
        <f t="shared" si="6"/>
        <v>44476</v>
      </c>
      <c r="B185" s="53">
        <f t="shared" si="7"/>
        <v>0</v>
      </c>
      <c r="C185" s="53">
        <f t="shared" si="8"/>
        <v>0</v>
      </c>
      <c r="D185" s="82">
        <v>44476</v>
      </c>
      <c r="E185" s="51" t="str">
        <f>IFERROR(VLOOKUP($D185, V医療従事者等!$A:$J, $E$4, FALSE), TEXT(D185, "aaa"))</f>
        <v>木</v>
      </c>
      <c r="F185" s="51">
        <f>IFERROR(VLOOKUP($D185, V医療従事者等!$A:$J, $F$4, FALSE), 0)</f>
        <v>0</v>
      </c>
      <c r="G185" s="51">
        <f>IFERROR(VLOOKUP($D185, V医療従事者等!$A:$J, $G$4, FALSE), 0)</f>
        <v>0</v>
      </c>
      <c r="H185" s="51">
        <f>IFERROR(VLOOKUP($D185, V医療従事者等!$A:$J, $H$4, FALSE), 0)</f>
        <v>0</v>
      </c>
      <c r="I185" s="51">
        <f>IFERROR(VLOOKUP($D185, V医療従事者等!$A:$J, $I$4, FALSE), 0)</f>
        <v>0</v>
      </c>
      <c r="J185" s="52">
        <f>IFERROR(VLOOKUP($D185, V一般接種!$A:$G, J$4, FALSE), 0)</f>
        <v>0</v>
      </c>
      <c r="K185" s="52">
        <f>IFERROR(VLOOKUP($D185, V一般接種!$A:$G, K$4, FALSE), 0)</f>
        <v>0</v>
      </c>
      <c r="L185" s="52">
        <f>IFERROR(VLOOKUP($D185, V一般接種!$A:$G, L$4, FALSE), 0)</f>
        <v>0</v>
      </c>
      <c r="M185" s="52">
        <f>IFERROR(VLOOKUP($D185, V一般接種!$A:$G, M$4, FALSE), 0)</f>
        <v>0</v>
      </c>
      <c r="N185" s="52">
        <f>IFERROR(VLOOKUP($D185, V職域接種!$C:$G, N$4, FALSE), 0)</f>
        <v>0</v>
      </c>
      <c r="O185" s="52">
        <f>IFERROR(VLOOKUP($D185, V職域接種!$C:$G, O$4, FALSE), 0)</f>
        <v>0</v>
      </c>
    </row>
    <row r="186" spans="1:15" x14ac:dyDescent="0.55000000000000004">
      <c r="A186" s="100">
        <f t="shared" si="6"/>
        <v>44477</v>
      </c>
      <c r="B186" s="53">
        <f t="shared" si="7"/>
        <v>0</v>
      </c>
      <c r="C186" s="53">
        <f t="shared" si="8"/>
        <v>0</v>
      </c>
      <c r="D186" s="82">
        <v>44477</v>
      </c>
      <c r="E186" s="51" t="str">
        <f>IFERROR(VLOOKUP($D186, V医療従事者等!$A:$J, $E$4, FALSE), TEXT(D186, "aaa"))</f>
        <v>金</v>
      </c>
      <c r="F186" s="51">
        <f>IFERROR(VLOOKUP($D186, V医療従事者等!$A:$J, $F$4, FALSE), 0)</f>
        <v>0</v>
      </c>
      <c r="G186" s="51">
        <f>IFERROR(VLOOKUP($D186, V医療従事者等!$A:$J, $G$4, FALSE), 0)</f>
        <v>0</v>
      </c>
      <c r="H186" s="51">
        <f>IFERROR(VLOOKUP($D186, V医療従事者等!$A:$J, $H$4, FALSE), 0)</f>
        <v>0</v>
      </c>
      <c r="I186" s="51">
        <f>IFERROR(VLOOKUP($D186, V医療従事者等!$A:$J, $I$4, FALSE), 0)</f>
        <v>0</v>
      </c>
      <c r="J186" s="52">
        <f>IFERROR(VLOOKUP($D186, V一般接種!$A:$G, J$4, FALSE), 0)</f>
        <v>0</v>
      </c>
      <c r="K186" s="52">
        <f>IFERROR(VLOOKUP($D186, V一般接種!$A:$G, K$4, FALSE), 0)</f>
        <v>0</v>
      </c>
      <c r="L186" s="52">
        <f>IFERROR(VLOOKUP($D186, V一般接種!$A:$G, L$4, FALSE), 0)</f>
        <v>0</v>
      </c>
      <c r="M186" s="52">
        <f>IFERROR(VLOOKUP($D186, V一般接種!$A:$G, M$4, FALSE), 0)</f>
        <v>0</v>
      </c>
      <c r="N186" s="52">
        <f>IFERROR(VLOOKUP($D186, V職域接種!$C:$G, N$4, FALSE), 0)</f>
        <v>0</v>
      </c>
      <c r="O186" s="52">
        <f>IFERROR(VLOOKUP($D186, V職域接種!$C:$G, O$4, FALSE), 0)</f>
        <v>0</v>
      </c>
    </row>
    <row r="187" spans="1:15" x14ac:dyDescent="0.55000000000000004">
      <c r="A187" s="100">
        <f t="shared" si="6"/>
        <v>44478</v>
      </c>
      <c r="B187" s="53">
        <f t="shared" si="7"/>
        <v>0</v>
      </c>
      <c r="C187" s="53">
        <f t="shared" si="8"/>
        <v>0</v>
      </c>
      <c r="D187" s="82">
        <v>44478</v>
      </c>
      <c r="E187" s="51" t="str">
        <f>IFERROR(VLOOKUP($D187, V医療従事者等!$A:$J, $E$4, FALSE), TEXT(D187, "aaa"))</f>
        <v>土</v>
      </c>
      <c r="F187" s="51">
        <f>IFERROR(VLOOKUP($D187, V医療従事者等!$A:$J, $F$4, FALSE), 0)</f>
        <v>0</v>
      </c>
      <c r="G187" s="51">
        <f>IFERROR(VLOOKUP($D187, V医療従事者等!$A:$J, $G$4, FALSE), 0)</f>
        <v>0</v>
      </c>
      <c r="H187" s="51">
        <f>IFERROR(VLOOKUP($D187, V医療従事者等!$A:$J, $H$4, FALSE), 0)</f>
        <v>0</v>
      </c>
      <c r="I187" s="51">
        <f>IFERROR(VLOOKUP($D187, V医療従事者等!$A:$J, $I$4, FALSE), 0)</f>
        <v>0</v>
      </c>
      <c r="J187" s="52">
        <f>IFERROR(VLOOKUP($D187, V一般接種!$A:$G, J$4, FALSE), 0)</f>
        <v>0</v>
      </c>
      <c r="K187" s="52">
        <f>IFERROR(VLOOKUP($D187, V一般接種!$A:$G, K$4, FALSE), 0)</f>
        <v>0</v>
      </c>
      <c r="L187" s="52">
        <f>IFERROR(VLOOKUP($D187, V一般接種!$A:$G, L$4, FALSE), 0)</f>
        <v>0</v>
      </c>
      <c r="M187" s="52">
        <f>IFERROR(VLOOKUP($D187, V一般接種!$A:$G, M$4, FALSE), 0)</f>
        <v>0</v>
      </c>
      <c r="N187" s="52">
        <f>IFERROR(VLOOKUP($D187, V職域接種!$C:$G, N$4, FALSE), 0)</f>
        <v>0</v>
      </c>
      <c r="O187" s="52">
        <f>IFERROR(VLOOKUP($D187, V職域接種!$C:$G, O$4, FALSE), 0)</f>
        <v>0</v>
      </c>
    </row>
    <row r="188" spans="1:15" x14ac:dyDescent="0.55000000000000004">
      <c r="A188" s="100">
        <f t="shared" si="6"/>
        <v>44479</v>
      </c>
      <c r="B188" s="53">
        <f t="shared" si="7"/>
        <v>0</v>
      </c>
      <c r="C188" s="53">
        <f t="shared" si="8"/>
        <v>0</v>
      </c>
      <c r="D188" s="82">
        <v>44479</v>
      </c>
      <c r="E188" s="51" t="str">
        <f>IFERROR(VLOOKUP($D188, V医療従事者等!$A:$J, $E$4, FALSE), TEXT(D188, "aaa"))</f>
        <v>日</v>
      </c>
      <c r="F188" s="51">
        <f>IFERROR(VLOOKUP($D188, V医療従事者等!$A:$J, $F$4, FALSE), 0)</f>
        <v>0</v>
      </c>
      <c r="G188" s="51">
        <f>IFERROR(VLOOKUP($D188, V医療従事者等!$A:$J, $G$4, FALSE), 0)</f>
        <v>0</v>
      </c>
      <c r="H188" s="51">
        <f>IFERROR(VLOOKUP($D188, V医療従事者等!$A:$J, $H$4, FALSE), 0)</f>
        <v>0</v>
      </c>
      <c r="I188" s="51">
        <f>IFERROR(VLOOKUP($D188, V医療従事者等!$A:$J, $I$4, FALSE), 0)</f>
        <v>0</v>
      </c>
      <c r="J188" s="52">
        <f>IFERROR(VLOOKUP($D188, V一般接種!$A:$G, J$4, FALSE), 0)</f>
        <v>0</v>
      </c>
      <c r="K188" s="52">
        <f>IFERROR(VLOOKUP($D188, V一般接種!$A:$G, K$4, FALSE), 0)</f>
        <v>0</v>
      </c>
      <c r="L188" s="52">
        <f>IFERROR(VLOOKUP($D188, V一般接種!$A:$G, L$4, FALSE), 0)</f>
        <v>0</v>
      </c>
      <c r="M188" s="52">
        <f>IFERROR(VLOOKUP($D188, V一般接種!$A:$G, M$4, FALSE), 0)</f>
        <v>0</v>
      </c>
      <c r="N188" s="52">
        <f>IFERROR(VLOOKUP($D188, V職域接種!$C:$G, N$4, FALSE), 0)</f>
        <v>0</v>
      </c>
      <c r="O188" s="52">
        <f>IFERROR(VLOOKUP($D188, V職域接種!$C:$G, O$4, FALSE), 0)</f>
        <v>0</v>
      </c>
    </row>
    <row r="189" spans="1:15" x14ac:dyDescent="0.55000000000000004">
      <c r="A189" s="100">
        <f t="shared" si="6"/>
        <v>44480</v>
      </c>
      <c r="B189" s="53">
        <f t="shared" si="7"/>
        <v>0</v>
      </c>
      <c r="C189" s="53">
        <f t="shared" si="8"/>
        <v>0</v>
      </c>
      <c r="D189" s="82">
        <v>44480</v>
      </c>
      <c r="E189" s="51" t="str">
        <f>IFERROR(VLOOKUP($D189, V医療従事者等!$A:$J, $E$4, FALSE), TEXT(D189, "aaa"))</f>
        <v>月</v>
      </c>
      <c r="F189" s="51">
        <f>IFERROR(VLOOKUP($D189, V医療従事者等!$A:$J, $F$4, FALSE), 0)</f>
        <v>0</v>
      </c>
      <c r="G189" s="51">
        <f>IFERROR(VLOOKUP($D189, V医療従事者等!$A:$J, $G$4, FALSE), 0)</f>
        <v>0</v>
      </c>
      <c r="H189" s="51">
        <f>IFERROR(VLOOKUP($D189, V医療従事者等!$A:$J, $H$4, FALSE), 0)</f>
        <v>0</v>
      </c>
      <c r="I189" s="51">
        <f>IFERROR(VLOOKUP($D189, V医療従事者等!$A:$J, $I$4, FALSE), 0)</f>
        <v>0</v>
      </c>
      <c r="J189" s="52">
        <f>IFERROR(VLOOKUP($D189, V一般接種!$A:$G, J$4, FALSE), 0)</f>
        <v>0</v>
      </c>
      <c r="K189" s="52">
        <f>IFERROR(VLOOKUP($D189, V一般接種!$A:$G, K$4, FALSE), 0)</f>
        <v>0</v>
      </c>
      <c r="L189" s="52">
        <f>IFERROR(VLOOKUP($D189, V一般接種!$A:$G, L$4, FALSE), 0)</f>
        <v>0</v>
      </c>
      <c r="M189" s="52">
        <f>IFERROR(VLOOKUP($D189, V一般接種!$A:$G, M$4, FALSE), 0)</f>
        <v>0</v>
      </c>
      <c r="N189" s="52">
        <f>IFERROR(VLOOKUP($D189, V職域接種!$C:$G, N$4, FALSE), 0)</f>
        <v>0</v>
      </c>
      <c r="O189" s="52">
        <f>IFERROR(VLOOKUP($D189, V職域接種!$C:$G, O$4, FALSE), 0)</f>
        <v>0</v>
      </c>
    </row>
    <row r="190" spans="1:15" x14ac:dyDescent="0.55000000000000004">
      <c r="A190" s="100">
        <f t="shared" si="6"/>
        <v>44481</v>
      </c>
      <c r="B190" s="53">
        <f t="shared" si="7"/>
        <v>0</v>
      </c>
      <c r="C190" s="53">
        <f t="shared" si="8"/>
        <v>0</v>
      </c>
      <c r="D190" s="82">
        <v>44481</v>
      </c>
      <c r="E190" s="51" t="str">
        <f>IFERROR(VLOOKUP($D190, V医療従事者等!$A:$J, $E$4, FALSE), TEXT(D190, "aaa"))</f>
        <v>火</v>
      </c>
      <c r="F190" s="51">
        <f>IFERROR(VLOOKUP($D190, V医療従事者等!$A:$J, $F$4, FALSE), 0)</f>
        <v>0</v>
      </c>
      <c r="G190" s="51">
        <f>IFERROR(VLOOKUP($D190, V医療従事者等!$A:$J, $G$4, FALSE), 0)</f>
        <v>0</v>
      </c>
      <c r="H190" s="51">
        <f>IFERROR(VLOOKUP($D190, V医療従事者等!$A:$J, $H$4, FALSE), 0)</f>
        <v>0</v>
      </c>
      <c r="I190" s="51">
        <f>IFERROR(VLOOKUP($D190, V医療従事者等!$A:$J, $I$4, FALSE), 0)</f>
        <v>0</v>
      </c>
      <c r="J190" s="52">
        <f>IFERROR(VLOOKUP($D190, V一般接種!$A:$G, J$4, FALSE), 0)</f>
        <v>0</v>
      </c>
      <c r="K190" s="52">
        <f>IFERROR(VLOOKUP($D190, V一般接種!$A:$G, K$4, FALSE), 0)</f>
        <v>0</v>
      </c>
      <c r="L190" s="52">
        <f>IFERROR(VLOOKUP($D190, V一般接種!$A:$G, L$4, FALSE), 0)</f>
        <v>0</v>
      </c>
      <c r="M190" s="52">
        <f>IFERROR(VLOOKUP($D190, V一般接種!$A:$G, M$4, FALSE), 0)</f>
        <v>0</v>
      </c>
      <c r="N190" s="52">
        <f>IFERROR(VLOOKUP($D190, V職域接種!$C:$G, N$4, FALSE), 0)</f>
        <v>0</v>
      </c>
      <c r="O190" s="52">
        <f>IFERROR(VLOOKUP($D190, V職域接種!$C:$G, O$4, FALSE), 0)</f>
        <v>0</v>
      </c>
    </row>
    <row r="191" spans="1:15" x14ac:dyDescent="0.55000000000000004">
      <c r="A191" s="100">
        <f t="shared" si="6"/>
        <v>44482</v>
      </c>
      <c r="B191" s="53">
        <f t="shared" si="7"/>
        <v>0</v>
      </c>
      <c r="C191" s="53">
        <f t="shared" si="8"/>
        <v>0</v>
      </c>
      <c r="D191" s="82">
        <v>44482</v>
      </c>
      <c r="E191" s="51" t="str">
        <f>IFERROR(VLOOKUP($D191, V医療従事者等!$A:$J, $E$4, FALSE), TEXT(D191, "aaa"))</f>
        <v>水</v>
      </c>
      <c r="F191" s="51">
        <f>IFERROR(VLOOKUP($D191, V医療従事者等!$A:$J, $F$4, FALSE), 0)</f>
        <v>0</v>
      </c>
      <c r="G191" s="51">
        <f>IFERROR(VLOOKUP($D191, V医療従事者等!$A:$J, $G$4, FALSE), 0)</f>
        <v>0</v>
      </c>
      <c r="H191" s="51">
        <f>IFERROR(VLOOKUP($D191, V医療従事者等!$A:$J, $H$4, FALSE), 0)</f>
        <v>0</v>
      </c>
      <c r="I191" s="51">
        <f>IFERROR(VLOOKUP($D191, V医療従事者等!$A:$J, $I$4, FALSE), 0)</f>
        <v>0</v>
      </c>
      <c r="J191" s="52">
        <f>IFERROR(VLOOKUP($D191, V一般接種!$A:$G, J$4, FALSE), 0)</f>
        <v>0</v>
      </c>
      <c r="K191" s="52">
        <f>IFERROR(VLOOKUP($D191, V一般接種!$A:$G, K$4, FALSE), 0)</f>
        <v>0</v>
      </c>
      <c r="L191" s="52">
        <f>IFERROR(VLOOKUP($D191, V一般接種!$A:$G, L$4, FALSE), 0)</f>
        <v>0</v>
      </c>
      <c r="M191" s="52">
        <f>IFERROR(VLOOKUP($D191, V一般接種!$A:$G, M$4, FALSE), 0)</f>
        <v>0</v>
      </c>
      <c r="N191" s="52">
        <f>IFERROR(VLOOKUP($D191, V職域接種!$C:$G, N$4, FALSE), 0)</f>
        <v>0</v>
      </c>
      <c r="O191" s="52">
        <f>IFERROR(VLOOKUP($D191, V職域接種!$C:$G, O$4, FALSE), 0)</f>
        <v>0</v>
      </c>
    </row>
    <row r="192" spans="1:15" x14ac:dyDescent="0.55000000000000004">
      <c r="A192" s="100">
        <f t="shared" si="6"/>
        <v>44483</v>
      </c>
      <c r="B192" s="53">
        <f t="shared" si="7"/>
        <v>0</v>
      </c>
      <c r="C192" s="53">
        <f t="shared" si="8"/>
        <v>0</v>
      </c>
      <c r="D192" s="82">
        <v>44483</v>
      </c>
      <c r="E192" s="51" t="str">
        <f>IFERROR(VLOOKUP($D192, V医療従事者等!$A:$J, $E$4, FALSE), TEXT(D192, "aaa"))</f>
        <v>木</v>
      </c>
      <c r="F192" s="51">
        <f>IFERROR(VLOOKUP($D192, V医療従事者等!$A:$J, $F$4, FALSE), 0)</f>
        <v>0</v>
      </c>
      <c r="G192" s="51">
        <f>IFERROR(VLOOKUP($D192, V医療従事者等!$A:$J, $G$4, FALSE), 0)</f>
        <v>0</v>
      </c>
      <c r="H192" s="51">
        <f>IFERROR(VLOOKUP($D192, V医療従事者等!$A:$J, $H$4, FALSE), 0)</f>
        <v>0</v>
      </c>
      <c r="I192" s="51">
        <f>IFERROR(VLOOKUP($D192, V医療従事者等!$A:$J, $I$4, FALSE), 0)</f>
        <v>0</v>
      </c>
      <c r="J192" s="52">
        <f>IFERROR(VLOOKUP($D192, V一般接種!$A:$G, J$4, FALSE), 0)</f>
        <v>0</v>
      </c>
      <c r="K192" s="52">
        <f>IFERROR(VLOOKUP($D192, V一般接種!$A:$G, K$4, FALSE), 0)</f>
        <v>0</v>
      </c>
      <c r="L192" s="52">
        <f>IFERROR(VLOOKUP($D192, V一般接種!$A:$G, L$4, FALSE), 0)</f>
        <v>0</v>
      </c>
      <c r="M192" s="52">
        <f>IFERROR(VLOOKUP($D192, V一般接種!$A:$G, M$4, FALSE), 0)</f>
        <v>0</v>
      </c>
      <c r="N192" s="52">
        <f>IFERROR(VLOOKUP($D192, V職域接種!$C:$G, N$4, FALSE), 0)</f>
        <v>0</v>
      </c>
      <c r="O192" s="52">
        <f>IFERROR(VLOOKUP($D192, V職域接種!$C:$G, O$4, FALSE), 0)</f>
        <v>0</v>
      </c>
    </row>
    <row r="193" spans="1:15" x14ac:dyDescent="0.55000000000000004">
      <c r="A193" s="100">
        <f t="shared" si="6"/>
        <v>44484</v>
      </c>
      <c r="B193" s="53">
        <f t="shared" si="7"/>
        <v>0</v>
      </c>
      <c r="C193" s="53">
        <f t="shared" si="8"/>
        <v>0</v>
      </c>
      <c r="D193" s="82">
        <v>44484</v>
      </c>
      <c r="E193" s="51" t="str">
        <f>IFERROR(VLOOKUP($D193, V医療従事者等!$A:$J, $E$4, FALSE), TEXT(D193, "aaa"))</f>
        <v>金</v>
      </c>
      <c r="F193" s="51">
        <f>IFERROR(VLOOKUP($D193, V医療従事者等!$A:$J, $F$4, FALSE), 0)</f>
        <v>0</v>
      </c>
      <c r="G193" s="51">
        <f>IFERROR(VLOOKUP($D193, V医療従事者等!$A:$J, $G$4, FALSE), 0)</f>
        <v>0</v>
      </c>
      <c r="H193" s="51">
        <f>IFERROR(VLOOKUP($D193, V医療従事者等!$A:$J, $H$4, FALSE), 0)</f>
        <v>0</v>
      </c>
      <c r="I193" s="51">
        <f>IFERROR(VLOOKUP($D193, V医療従事者等!$A:$J, $I$4, FALSE), 0)</f>
        <v>0</v>
      </c>
      <c r="J193" s="52">
        <f>IFERROR(VLOOKUP($D193, V一般接種!$A:$G, J$4, FALSE), 0)</f>
        <v>0</v>
      </c>
      <c r="K193" s="52">
        <f>IFERROR(VLOOKUP($D193, V一般接種!$A:$G, K$4, FALSE), 0)</f>
        <v>0</v>
      </c>
      <c r="L193" s="52">
        <f>IFERROR(VLOOKUP($D193, V一般接種!$A:$G, L$4, FALSE), 0)</f>
        <v>0</v>
      </c>
      <c r="M193" s="52">
        <f>IFERROR(VLOOKUP($D193, V一般接種!$A:$G, M$4, FALSE), 0)</f>
        <v>0</v>
      </c>
      <c r="N193" s="52">
        <f>IFERROR(VLOOKUP($D193, V職域接種!$C:$G, N$4, FALSE), 0)</f>
        <v>0</v>
      </c>
      <c r="O193" s="52">
        <f>IFERROR(VLOOKUP($D193, V職域接種!$C:$G, O$4, FALSE), 0)</f>
        <v>0</v>
      </c>
    </row>
    <row r="194" spans="1:15" x14ac:dyDescent="0.55000000000000004">
      <c r="A194" s="100">
        <f t="shared" si="6"/>
        <v>44485</v>
      </c>
      <c r="B194" s="53">
        <f t="shared" si="7"/>
        <v>0</v>
      </c>
      <c r="C194" s="53">
        <f t="shared" si="8"/>
        <v>0</v>
      </c>
      <c r="D194" s="82">
        <v>44485</v>
      </c>
      <c r="E194" s="51" t="str">
        <f>IFERROR(VLOOKUP($D194, V医療従事者等!$A:$J, $E$4, FALSE), TEXT(D194, "aaa"))</f>
        <v>土</v>
      </c>
      <c r="F194" s="51">
        <f>IFERROR(VLOOKUP($D194, V医療従事者等!$A:$J, $F$4, FALSE), 0)</f>
        <v>0</v>
      </c>
      <c r="G194" s="51">
        <f>IFERROR(VLOOKUP($D194, V医療従事者等!$A:$J, $G$4, FALSE), 0)</f>
        <v>0</v>
      </c>
      <c r="H194" s="51">
        <f>IFERROR(VLOOKUP($D194, V医療従事者等!$A:$J, $H$4, FALSE), 0)</f>
        <v>0</v>
      </c>
      <c r="I194" s="51">
        <f>IFERROR(VLOOKUP($D194, V医療従事者等!$A:$J, $I$4, FALSE), 0)</f>
        <v>0</v>
      </c>
      <c r="J194" s="52">
        <f>IFERROR(VLOOKUP($D194, V一般接種!$A:$G, J$4, FALSE), 0)</f>
        <v>0</v>
      </c>
      <c r="K194" s="52">
        <f>IFERROR(VLOOKUP($D194, V一般接種!$A:$G, K$4, FALSE), 0)</f>
        <v>0</v>
      </c>
      <c r="L194" s="52">
        <f>IFERROR(VLOOKUP($D194, V一般接種!$A:$G, L$4, FALSE), 0)</f>
        <v>0</v>
      </c>
      <c r="M194" s="52">
        <f>IFERROR(VLOOKUP($D194, V一般接種!$A:$G, M$4, FALSE), 0)</f>
        <v>0</v>
      </c>
      <c r="N194" s="52">
        <f>IFERROR(VLOOKUP($D194, V職域接種!$C:$G, N$4, FALSE), 0)</f>
        <v>0</v>
      </c>
      <c r="O194" s="52">
        <f>IFERROR(VLOOKUP($D194, V職域接種!$C:$G, O$4, FALSE), 0)</f>
        <v>0</v>
      </c>
    </row>
    <row r="195" spans="1:15" x14ac:dyDescent="0.55000000000000004">
      <c r="A195" s="100">
        <f t="shared" si="6"/>
        <v>44486</v>
      </c>
      <c r="B195" s="53">
        <f t="shared" si="7"/>
        <v>0</v>
      </c>
      <c r="C195" s="53">
        <f t="shared" si="8"/>
        <v>0</v>
      </c>
      <c r="D195" s="82">
        <v>44486</v>
      </c>
      <c r="E195" s="51" t="str">
        <f>IFERROR(VLOOKUP($D195, V医療従事者等!$A:$J, $E$4, FALSE), TEXT(D195, "aaa"))</f>
        <v>日</v>
      </c>
      <c r="F195" s="51">
        <f>IFERROR(VLOOKUP($D195, V医療従事者等!$A:$J, $F$4, FALSE), 0)</f>
        <v>0</v>
      </c>
      <c r="G195" s="51">
        <f>IFERROR(VLOOKUP($D195, V医療従事者等!$A:$J, $G$4, FALSE), 0)</f>
        <v>0</v>
      </c>
      <c r="H195" s="51">
        <f>IFERROR(VLOOKUP($D195, V医療従事者等!$A:$J, $H$4, FALSE), 0)</f>
        <v>0</v>
      </c>
      <c r="I195" s="51">
        <f>IFERROR(VLOOKUP($D195, V医療従事者等!$A:$J, $I$4, FALSE), 0)</f>
        <v>0</v>
      </c>
      <c r="J195" s="52">
        <f>IFERROR(VLOOKUP($D195, V一般接種!$A:$G, J$4, FALSE), 0)</f>
        <v>0</v>
      </c>
      <c r="K195" s="52">
        <f>IFERROR(VLOOKUP($D195, V一般接種!$A:$G, K$4, FALSE), 0)</f>
        <v>0</v>
      </c>
      <c r="L195" s="52">
        <f>IFERROR(VLOOKUP($D195, V一般接種!$A:$G, L$4, FALSE), 0)</f>
        <v>0</v>
      </c>
      <c r="M195" s="52">
        <f>IFERROR(VLOOKUP($D195, V一般接種!$A:$G, M$4, FALSE), 0)</f>
        <v>0</v>
      </c>
      <c r="N195" s="52">
        <f>IFERROR(VLOOKUP($D195, V職域接種!$C:$G, N$4, FALSE), 0)</f>
        <v>0</v>
      </c>
      <c r="O195" s="52">
        <f>IFERROR(VLOOKUP($D195, V職域接種!$C:$G, O$4, FALSE), 0)</f>
        <v>0</v>
      </c>
    </row>
    <row r="196" spans="1:15" x14ac:dyDescent="0.55000000000000004">
      <c r="A196" s="100">
        <f t="shared" si="6"/>
        <v>44487</v>
      </c>
      <c r="B196" s="53">
        <f t="shared" si="7"/>
        <v>0</v>
      </c>
      <c r="C196" s="53">
        <f t="shared" si="8"/>
        <v>0</v>
      </c>
      <c r="D196" s="82">
        <v>44487</v>
      </c>
      <c r="E196" s="51" t="str">
        <f>IFERROR(VLOOKUP($D196, V医療従事者等!$A:$J, $E$4, FALSE), TEXT(D196, "aaa"))</f>
        <v>月</v>
      </c>
      <c r="F196" s="51">
        <f>IFERROR(VLOOKUP($D196, V医療従事者等!$A:$J, $F$4, FALSE), 0)</f>
        <v>0</v>
      </c>
      <c r="G196" s="51">
        <f>IFERROR(VLOOKUP($D196, V医療従事者等!$A:$J, $G$4, FALSE), 0)</f>
        <v>0</v>
      </c>
      <c r="H196" s="51">
        <f>IFERROR(VLOOKUP($D196, V医療従事者等!$A:$J, $H$4, FALSE), 0)</f>
        <v>0</v>
      </c>
      <c r="I196" s="51">
        <f>IFERROR(VLOOKUP($D196, V医療従事者等!$A:$J, $I$4, FALSE), 0)</f>
        <v>0</v>
      </c>
      <c r="J196" s="52">
        <f>IFERROR(VLOOKUP($D196, V一般接種!$A:$G, J$4, FALSE), 0)</f>
        <v>0</v>
      </c>
      <c r="K196" s="52">
        <f>IFERROR(VLOOKUP($D196, V一般接種!$A:$G, K$4, FALSE), 0)</f>
        <v>0</v>
      </c>
      <c r="L196" s="52">
        <f>IFERROR(VLOOKUP($D196, V一般接種!$A:$G, L$4, FALSE), 0)</f>
        <v>0</v>
      </c>
      <c r="M196" s="52">
        <f>IFERROR(VLOOKUP($D196, V一般接種!$A:$G, M$4, FALSE), 0)</f>
        <v>0</v>
      </c>
      <c r="N196" s="52">
        <f>IFERROR(VLOOKUP($D196, V職域接種!$C:$G, N$4, FALSE), 0)</f>
        <v>0</v>
      </c>
      <c r="O196" s="52">
        <f>IFERROR(VLOOKUP($D196, V職域接種!$C:$G, O$4, FALSE), 0)</f>
        <v>0</v>
      </c>
    </row>
    <row r="197" spans="1:15" x14ac:dyDescent="0.55000000000000004">
      <c r="A197" s="100">
        <f t="shared" si="6"/>
        <v>44488</v>
      </c>
      <c r="B197" s="53">
        <f t="shared" si="7"/>
        <v>0</v>
      </c>
      <c r="C197" s="53">
        <f t="shared" si="8"/>
        <v>0</v>
      </c>
      <c r="D197" s="82">
        <v>44488</v>
      </c>
      <c r="E197" s="51" t="str">
        <f>IFERROR(VLOOKUP($D197, V医療従事者等!$A:$J, $E$4, FALSE), TEXT(D197, "aaa"))</f>
        <v>火</v>
      </c>
      <c r="F197" s="51">
        <f>IFERROR(VLOOKUP($D197, V医療従事者等!$A:$J, $F$4, FALSE), 0)</f>
        <v>0</v>
      </c>
      <c r="G197" s="51">
        <f>IFERROR(VLOOKUP($D197, V医療従事者等!$A:$J, $G$4, FALSE), 0)</f>
        <v>0</v>
      </c>
      <c r="H197" s="51">
        <f>IFERROR(VLOOKUP($D197, V医療従事者等!$A:$J, $H$4, FALSE), 0)</f>
        <v>0</v>
      </c>
      <c r="I197" s="51">
        <f>IFERROR(VLOOKUP($D197, V医療従事者等!$A:$J, $I$4, FALSE), 0)</f>
        <v>0</v>
      </c>
      <c r="J197" s="52">
        <f>IFERROR(VLOOKUP($D197, V一般接種!$A:$G, J$4, FALSE), 0)</f>
        <v>0</v>
      </c>
      <c r="K197" s="52">
        <f>IFERROR(VLOOKUP($D197, V一般接種!$A:$G, K$4, FALSE), 0)</f>
        <v>0</v>
      </c>
      <c r="L197" s="52">
        <f>IFERROR(VLOOKUP($D197, V一般接種!$A:$G, L$4, FALSE), 0)</f>
        <v>0</v>
      </c>
      <c r="M197" s="52">
        <f>IFERROR(VLOOKUP($D197, V一般接種!$A:$G, M$4, FALSE), 0)</f>
        <v>0</v>
      </c>
      <c r="N197" s="52">
        <f>IFERROR(VLOOKUP($D197, V職域接種!$C:$G, N$4, FALSE), 0)</f>
        <v>0</v>
      </c>
      <c r="O197" s="52">
        <f>IFERROR(VLOOKUP($D197, V職域接種!$C:$G, O$4, FALSE), 0)</f>
        <v>0</v>
      </c>
    </row>
    <row r="198" spans="1:15" x14ac:dyDescent="0.55000000000000004">
      <c r="A198" s="100">
        <f t="shared" si="6"/>
        <v>44489</v>
      </c>
      <c r="B198" s="53">
        <f t="shared" si="7"/>
        <v>0</v>
      </c>
      <c r="C198" s="53">
        <f t="shared" si="8"/>
        <v>0</v>
      </c>
      <c r="D198" s="82">
        <v>44489</v>
      </c>
      <c r="E198" s="51" t="str">
        <f>IFERROR(VLOOKUP($D198, V医療従事者等!$A:$J, $E$4, FALSE), TEXT(D198, "aaa"))</f>
        <v>水</v>
      </c>
      <c r="F198" s="51">
        <f>IFERROR(VLOOKUP($D198, V医療従事者等!$A:$J, $F$4, FALSE), 0)</f>
        <v>0</v>
      </c>
      <c r="G198" s="51">
        <f>IFERROR(VLOOKUP($D198, V医療従事者等!$A:$J, $G$4, FALSE), 0)</f>
        <v>0</v>
      </c>
      <c r="H198" s="51">
        <f>IFERROR(VLOOKUP($D198, V医療従事者等!$A:$J, $H$4, FALSE), 0)</f>
        <v>0</v>
      </c>
      <c r="I198" s="51">
        <f>IFERROR(VLOOKUP($D198, V医療従事者等!$A:$J, $I$4, FALSE), 0)</f>
        <v>0</v>
      </c>
      <c r="J198" s="52">
        <f>IFERROR(VLOOKUP($D198, V一般接種!$A:$G, J$4, FALSE), 0)</f>
        <v>0</v>
      </c>
      <c r="K198" s="52">
        <f>IFERROR(VLOOKUP($D198, V一般接種!$A:$G, K$4, FALSE), 0)</f>
        <v>0</v>
      </c>
      <c r="L198" s="52">
        <f>IFERROR(VLOOKUP($D198, V一般接種!$A:$G, L$4, FALSE), 0)</f>
        <v>0</v>
      </c>
      <c r="M198" s="52">
        <f>IFERROR(VLOOKUP($D198, V一般接種!$A:$G, M$4, FALSE), 0)</f>
        <v>0</v>
      </c>
      <c r="N198" s="52">
        <f>IFERROR(VLOOKUP($D198, V職域接種!$C:$G, N$4, FALSE), 0)</f>
        <v>0</v>
      </c>
      <c r="O198" s="52">
        <f>IFERROR(VLOOKUP($D198, V職域接種!$C:$G, O$4, FALSE), 0)</f>
        <v>0</v>
      </c>
    </row>
    <row r="199" spans="1:15" x14ac:dyDescent="0.55000000000000004">
      <c r="A199" s="100">
        <f t="shared" ref="A199:A262" si="9">D199</f>
        <v>44490</v>
      </c>
      <c r="B199" s="53">
        <f t="shared" ref="B199:B262" si="10">IF($D199="","",IF(F199+G199+J199+K199+N199=0, 0, F199+G199+J199+K199+N199))</f>
        <v>0</v>
      </c>
      <c r="C199" s="53">
        <f t="shared" ref="C199:C262" si="11">IF($D199="", "", IF(H199+I199+L199+M199+O199=0, 0, H199+I199+L199+M199+O199))</f>
        <v>0</v>
      </c>
      <c r="D199" s="82">
        <v>44490</v>
      </c>
      <c r="E199" s="51" t="str">
        <f>IFERROR(VLOOKUP($D199, V医療従事者等!$A:$J, $E$4, FALSE), TEXT(D199, "aaa"))</f>
        <v>木</v>
      </c>
      <c r="F199" s="51">
        <f>IFERROR(VLOOKUP($D199, V医療従事者等!$A:$J, $F$4, FALSE), 0)</f>
        <v>0</v>
      </c>
      <c r="G199" s="51">
        <f>IFERROR(VLOOKUP($D199, V医療従事者等!$A:$J, $G$4, FALSE), 0)</f>
        <v>0</v>
      </c>
      <c r="H199" s="51">
        <f>IFERROR(VLOOKUP($D199, V医療従事者等!$A:$J, $H$4, FALSE), 0)</f>
        <v>0</v>
      </c>
      <c r="I199" s="51">
        <f>IFERROR(VLOOKUP($D199, V医療従事者等!$A:$J, $I$4, FALSE), 0)</f>
        <v>0</v>
      </c>
      <c r="J199" s="52">
        <f>IFERROR(VLOOKUP($D199, V一般接種!$A:$G, J$4, FALSE), 0)</f>
        <v>0</v>
      </c>
      <c r="K199" s="52">
        <f>IFERROR(VLOOKUP($D199, V一般接種!$A:$G, K$4, FALSE), 0)</f>
        <v>0</v>
      </c>
      <c r="L199" s="52">
        <f>IFERROR(VLOOKUP($D199, V一般接種!$A:$G, L$4, FALSE), 0)</f>
        <v>0</v>
      </c>
      <c r="M199" s="52">
        <f>IFERROR(VLOOKUP($D199, V一般接種!$A:$G, M$4, FALSE), 0)</f>
        <v>0</v>
      </c>
      <c r="N199" s="52">
        <f>IFERROR(VLOOKUP($D199, V職域接種!$C:$G, N$4, FALSE), 0)</f>
        <v>0</v>
      </c>
      <c r="O199" s="52">
        <f>IFERROR(VLOOKUP($D199, V職域接種!$C:$G, O$4, FALSE), 0)</f>
        <v>0</v>
      </c>
    </row>
    <row r="200" spans="1:15" x14ac:dyDescent="0.55000000000000004">
      <c r="A200" s="100">
        <f t="shared" si="9"/>
        <v>44491</v>
      </c>
      <c r="B200" s="53">
        <f t="shared" si="10"/>
        <v>0</v>
      </c>
      <c r="C200" s="53">
        <f t="shared" si="11"/>
        <v>0</v>
      </c>
      <c r="D200" s="82">
        <v>44491</v>
      </c>
      <c r="E200" s="51" t="str">
        <f>IFERROR(VLOOKUP($D200, V医療従事者等!$A:$J, $E$4, FALSE), TEXT(D200, "aaa"))</f>
        <v>金</v>
      </c>
      <c r="F200" s="51">
        <f>IFERROR(VLOOKUP($D200, V医療従事者等!$A:$J, $F$4, FALSE), 0)</f>
        <v>0</v>
      </c>
      <c r="G200" s="51">
        <f>IFERROR(VLOOKUP($D200, V医療従事者等!$A:$J, $G$4, FALSE), 0)</f>
        <v>0</v>
      </c>
      <c r="H200" s="51">
        <f>IFERROR(VLOOKUP($D200, V医療従事者等!$A:$J, $H$4, FALSE), 0)</f>
        <v>0</v>
      </c>
      <c r="I200" s="51">
        <f>IFERROR(VLOOKUP($D200, V医療従事者等!$A:$J, $I$4, FALSE), 0)</f>
        <v>0</v>
      </c>
      <c r="J200" s="52">
        <f>IFERROR(VLOOKUP($D200, V一般接種!$A:$G, J$4, FALSE), 0)</f>
        <v>0</v>
      </c>
      <c r="K200" s="52">
        <f>IFERROR(VLOOKUP($D200, V一般接種!$A:$G, K$4, FALSE), 0)</f>
        <v>0</v>
      </c>
      <c r="L200" s="52">
        <f>IFERROR(VLOOKUP($D200, V一般接種!$A:$G, L$4, FALSE), 0)</f>
        <v>0</v>
      </c>
      <c r="M200" s="52">
        <f>IFERROR(VLOOKUP($D200, V一般接種!$A:$G, M$4, FALSE), 0)</f>
        <v>0</v>
      </c>
      <c r="N200" s="52">
        <f>IFERROR(VLOOKUP($D200, V職域接種!$C:$G, N$4, FALSE), 0)</f>
        <v>0</v>
      </c>
      <c r="O200" s="52">
        <f>IFERROR(VLOOKUP($D200, V職域接種!$C:$G, O$4, FALSE), 0)</f>
        <v>0</v>
      </c>
    </row>
    <row r="201" spans="1:15" x14ac:dyDescent="0.55000000000000004">
      <c r="A201" s="100">
        <f t="shared" si="9"/>
        <v>44492</v>
      </c>
      <c r="B201" s="53">
        <f t="shared" si="10"/>
        <v>0</v>
      </c>
      <c r="C201" s="53">
        <f t="shared" si="11"/>
        <v>0</v>
      </c>
      <c r="D201" s="82">
        <v>44492</v>
      </c>
      <c r="E201" s="51" t="str">
        <f>IFERROR(VLOOKUP($D201, V医療従事者等!$A:$J, $E$4, FALSE), TEXT(D201, "aaa"))</f>
        <v>土</v>
      </c>
      <c r="F201" s="51">
        <f>IFERROR(VLOOKUP($D201, V医療従事者等!$A:$J, $F$4, FALSE), 0)</f>
        <v>0</v>
      </c>
      <c r="G201" s="51">
        <f>IFERROR(VLOOKUP($D201, V医療従事者等!$A:$J, $G$4, FALSE), 0)</f>
        <v>0</v>
      </c>
      <c r="H201" s="51">
        <f>IFERROR(VLOOKUP($D201, V医療従事者等!$A:$J, $H$4, FALSE), 0)</f>
        <v>0</v>
      </c>
      <c r="I201" s="51">
        <f>IFERROR(VLOOKUP($D201, V医療従事者等!$A:$J, $I$4, FALSE), 0)</f>
        <v>0</v>
      </c>
      <c r="J201" s="52">
        <f>IFERROR(VLOOKUP($D201, V一般接種!$A:$G, J$4, FALSE), 0)</f>
        <v>0</v>
      </c>
      <c r="K201" s="52">
        <f>IFERROR(VLOOKUP($D201, V一般接種!$A:$G, K$4, FALSE), 0)</f>
        <v>0</v>
      </c>
      <c r="L201" s="52">
        <f>IFERROR(VLOOKUP($D201, V一般接種!$A:$G, L$4, FALSE), 0)</f>
        <v>0</v>
      </c>
      <c r="M201" s="52">
        <f>IFERROR(VLOOKUP($D201, V一般接種!$A:$G, M$4, FALSE), 0)</f>
        <v>0</v>
      </c>
      <c r="N201" s="52">
        <f>IFERROR(VLOOKUP($D201, V職域接種!$C:$G, N$4, FALSE), 0)</f>
        <v>0</v>
      </c>
      <c r="O201" s="52">
        <f>IFERROR(VLOOKUP($D201, V職域接種!$C:$G, O$4, FALSE), 0)</f>
        <v>0</v>
      </c>
    </row>
    <row r="202" spans="1:15" x14ac:dyDescent="0.55000000000000004">
      <c r="A202" s="100">
        <f t="shared" si="9"/>
        <v>44493</v>
      </c>
      <c r="B202" s="53">
        <f t="shared" si="10"/>
        <v>0</v>
      </c>
      <c r="C202" s="53">
        <f t="shared" si="11"/>
        <v>0</v>
      </c>
      <c r="D202" s="82">
        <v>44493</v>
      </c>
      <c r="E202" s="51" t="str">
        <f>IFERROR(VLOOKUP($D202, V医療従事者等!$A:$J, $E$4, FALSE), TEXT(D202, "aaa"))</f>
        <v>日</v>
      </c>
      <c r="F202" s="51">
        <f>IFERROR(VLOOKUP($D202, V医療従事者等!$A:$J, $F$4, FALSE), 0)</f>
        <v>0</v>
      </c>
      <c r="G202" s="51">
        <f>IFERROR(VLOOKUP($D202, V医療従事者等!$A:$J, $G$4, FALSE), 0)</f>
        <v>0</v>
      </c>
      <c r="H202" s="51">
        <f>IFERROR(VLOOKUP($D202, V医療従事者等!$A:$J, $H$4, FALSE), 0)</f>
        <v>0</v>
      </c>
      <c r="I202" s="51">
        <f>IFERROR(VLOOKUP($D202, V医療従事者等!$A:$J, $I$4, FALSE), 0)</f>
        <v>0</v>
      </c>
      <c r="J202" s="52">
        <f>IFERROR(VLOOKUP($D202, V一般接種!$A:$G, J$4, FALSE), 0)</f>
        <v>0</v>
      </c>
      <c r="K202" s="52">
        <f>IFERROR(VLOOKUP($D202, V一般接種!$A:$G, K$4, FALSE), 0)</f>
        <v>0</v>
      </c>
      <c r="L202" s="52">
        <f>IFERROR(VLOOKUP($D202, V一般接種!$A:$G, L$4, FALSE), 0)</f>
        <v>0</v>
      </c>
      <c r="M202" s="52">
        <f>IFERROR(VLOOKUP($D202, V一般接種!$A:$G, M$4, FALSE), 0)</f>
        <v>0</v>
      </c>
      <c r="N202" s="52">
        <f>IFERROR(VLOOKUP($D202, V職域接種!$C:$G, N$4, FALSE), 0)</f>
        <v>0</v>
      </c>
      <c r="O202" s="52">
        <f>IFERROR(VLOOKUP($D202, V職域接種!$C:$G, O$4, FALSE), 0)</f>
        <v>0</v>
      </c>
    </row>
    <row r="203" spans="1:15" x14ac:dyDescent="0.55000000000000004">
      <c r="A203" s="100">
        <f t="shared" si="9"/>
        <v>44494</v>
      </c>
      <c r="B203" s="53">
        <f t="shared" si="10"/>
        <v>0</v>
      </c>
      <c r="C203" s="53">
        <f t="shared" si="11"/>
        <v>0</v>
      </c>
      <c r="D203" s="82">
        <v>44494</v>
      </c>
      <c r="E203" s="51" t="str">
        <f>IFERROR(VLOOKUP($D203, V医療従事者等!$A:$J, $E$4, FALSE), TEXT(D203, "aaa"))</f>
        <v>月</v>
      </c>
      <c r="F203" s="51">
        <f>IFERROR(VLOOKUP($D203, V医療従事者等!$A:$J, $F$4, FALSE), 0)</f>
        <v>0</v>
      </c>
      <c r="G203" s="51">
        <f>IFERROR(VLOOKUP($D203, V医療従事者等!$A:$J, $G$4, FALSE), 0)</f>
        <v>0</v>
      </c>
      <c r="H203" s="51">
        <f>IFERROR(VLOOKUP($D203, V医療従事者等!$A:$J, $H$4, FALSE), 0)</f>
        <v>0</v>
      </c>
      <c r="I203" s="51">
        <f>IFERROR(VLOOKUP($D203, V医療従事者等!$A:$J, $I$4, FALSE), 0)</f>
        <v>0</v>
      </c>
      <c r="J203" s="52">
        <f>IFERROR(VLOOKUP($D203, V一般接種!$A:$G, J$4, FALSE), 0)</f>
        <v>0</v>
      </c>
      <c r="K203" s="52">
        <f>IFERROR(VLOOKUP($D203, V一般接種!$A:$G, K$4, FALSE), 0)</f>
        <v>0</v>
      </c>
      <c r="L203" s="52">
        <f>IFERROR(VLOOKUP($D203, V一般接種!$A:$G, L$4, FALSE), 0)</f>
        <v>0</v>
      </c>
      <c r="M203" s="52">
        <f>IFERROR(VLOOKUP($D203, V一般接種!$A:$G, M$4, FALSE), 0)</f>
        <v>0</v>
      </c>
      <c r="N203" s="52">
        <f>IFERROR(VLOOKUP($D203, V職域接種!$C:$G, N$4, FALSE), 0)</f>
        <v>0</v>
      </c>
      <c r="O203" s="52">
        <f>IFERROR(VLOOKUP($D203, V職域接種!$C:$G, O$4, FALSE), 0)</f>
        <v>0</v>
      </c>
    </row>
    <row r="204" spans="1:15" x14ac:dyDescent="0.55000000000000004">
      <c r="A204" s="100">
        <f t="shared" si="9"/>
        <v>44495</v>
      </c>
      <c r="B204" s="53">
        <f t="shared" si="10"/>
        <v>0</v>
      </c>
      <c r="C204" s="53">
        <f t="shared" si="11"/>
        <v>0</v>
      </c>
      <c r="D204" s="82">
        <v>44495</v>
      </c>
      <c r="E204" s="51" t="str">
        <f>IFERROR(VLOOKUP($D204, V医療従事者等!$A:$J, $E$4, FALSE), TEXT(D204, "aaa"))</f>
        <v>火</v>
      </c>
      <c r="F204" s="51">
        <f>IFERROR(VLOOKUP($D204, V医療従事者等!$A:$J, $F$4, FALSE), 0)</f>
        <v>0</v>
      </c>
      <c r="G204" s="51">
        <f>IFERROR(VLOOKUP($D204, V医療従事者等!$A:$J, $G$4, FALSE), 0)</f>
        <v>0</v>
      </c>
      <c r="H204" s="51">
        <f>IFERROR(VLOOKUP($D204, V医療従事者等!$A:$J, $H$4, FALSE), 0)</f>
        <v>0</v>
      </c>
      <c r="I204" s="51">
        <f>IFERROR(VLOOKUP($D204, V医療従事者等!$A:$J, $I$4, FALSE), 0)</f>
        <v>0</v>
      </c>
      <c r="J204" s="52">
        <f>IFERROR(VLOOKUP($D204, V一般接種!$A:$G, J$4, FALSE), 0)</f>
        <v>0</v>
      </c>
      <c r="K204" s="52">
        <f>IFERROR(VLOOKUP($D204, V一般接種!$A:$G, K$4, FALSE), 0)</f>
        <v>0</v>
      </c>
      <c r="L204" s="52">
        <f>IFERROR(VLOOKUP($D204, V一般接種!$A:$G, L$4, FALSE), 0)</f>
        <v>0</v>
      </c>
      <c r="M204" s="52">
        <f>IFERROR(VLOOKUP($D204, V一般接種!$A:$G, M$4, FALSE), 0)</f>
        <v>0</v>
      </c>
      <c r="N204" s="52">
        <f>IFERROR(VLOOKUP($D204, V職域接種!$C:$G, N$4, FALSE), 0)</f>
        <v>0</v>
      </c>
      <c r="O204" s="52">
        <f>IFERROR(VLOOKUP($D204, V職域接種!$C:$G, O$4, FALSE), 0)</f>
        <v>0</v>
      </c>
    </row>
    <row r="205" spans="1:15" x14ac:dyDescent="0.55000000000000004">
      <c r="A205" s="100">
        <f t="shared" si="9"/>
        <v>44496</v>
      </c>
      <c r="B205" s="53">
        <f t="shared" si="10"/>
        <v>0</v>
      </c>
      <c r="C205" s="53">
        <f t="shared" si="11"/>
        <v>0</v>
      </c>
      <c r="D205" s="82">
        <v>44496</v>
      </c>
      <c r="E205" s="51" t="str">
        <f>IFERROR(VLOOKUP($D205, V医療従事者等!$A:$J, $E$4, FALSE), TEXT(D205, "aaa"))</f>
        <v>水</v>
      </c>
      <c r="F205" s="51">
        <f>IFERROR(VLOOKUP($D205, V医療従事者等!$A:$J, $F$4, FALSE), 0)</f>
        <v>0</v>
      </c>
      <c r="G205" s="51">
        <f>IFERROR(VLOOKUP($D205, V医療従事者等!$A:$J, $G$4, FALSE), 0)</f>
        <v>0</v>
      </c>
      <c r="H205" s="51">
        <f>IFERROR(VLOOKUP($D205, V医療従事者等!$A:$J, $H$4, FALSE), 0)</f>
        <v>0</v>
      </c>
      <c r="I205" s="51">
        <f>IFERROR(VLOOKUP($D205, V医療従事者等!$A:$J, $I$4, FALSE), 0)</f>
        <v>0</v>
      </c>
      <c r="J205" s="52">
        <f>IFERROR(VLOOKUP($D205, V一般接種!$A:$G, J$4, FALSE), 0)</f>
        <v>0</v>
      </c>
      <c r="K205" s="52">
        <f>IFERROR(VLOOKUP($D205, V一般接種!$A:$G, K$4, FALSE), 0)</f>
        <v>0</v>
      </c>
      <c r="L205" s="52">
        <f>IFERROR(VLOOKUP($D205, V一般接種!$A:$G, L$4, FALSE), 0)</f>
        <v>0</v>
      </c>
      <c r="M205" s="52">
        <f>IFERROR(VLOOKUP($D205, V一般接種!$A:$G, M$4, FALSE), 0)</f>
        <v>0</v>
      </c>
      <c r="N205" s="52">
        <f>IFERROR(VLOOKUP($D205, V職域接種!$C:$G, N$4, FALSE), 0)</f>
        <v>0</v>
      </c>
      <c r="O205" s="52">
        <f>IFERROR(VLOOKUP($D205, V職域接種!$C:$G, O$4, FALSE), 0)</f>
        <v>0</v>
      </c>
    </row>
    <row r="206" spans="1:15" x14ac:dyDescent="0.55000000000000004">
      <c r="A206" s="100">
        <f t="shared" si="9"/>
        <v>44497</v>
      </c>
      <c r="B206" s="53">
        <f t="shared" si="10"/>
        <v>0</v>
      </c>
      <c r="C206" s="53">
        <f t="shared" si="11"/>
        <v>0</v>
      </c>
      <c r="D206" s="82">
        <v>44497</v>
      </c>
      <c r="E206" s="51" t="str">
        <f>IFERROR(VLOOKUP($D206, V医療従事者等!$A:$J, $E$4, FALSE), TEXT(D206, "aaa"))</f>
        <v>木</v>
      </c>
      <c r="F206" s="51">
        <f>IFERROR(VLOOKUP($D206, V医療従事者等!$A:$J, $F$4, FALSE), 0)</f>
        <v>0</v>
      </c>
      <c r="G206" s="51">
        <f>IFERROR(VLOOKUP($D206, V医療従事者等!$A:$J, $G$4, FALSE), 0)</f>
        <v>0</v>
      </c>
      <c r="H206" s="51">
        <f>IFERROR(VLOOKUP($D206, V医療従事者等!$A:$J, $H$4, FALSE), 0)</f>
        <v>0</v>
      </c>
      <c r="I206" s="51">
        <f>IFERROR(VLOOKUP($D206, V医療従事者等!$A:$J, $I$4, FALSE), 0)</f>
        <v>0</v>
      </c>
      <c r="J206" s="52">
        <f>IFERROR(VLOOKUP($D206, V一般接種!$A:$G, J$4, FALSE), 0)</f>
        <v>0</v>
      </c>
      <c r="K206" s="52">
        <f>IFERROR(VLOOKUP($D206, V一般接種!$A:$G, K$4, FALSE), 0)</f>
        <v>0</v>
      </c>
      <c r="L206" s="52">
        <f>IFERROR(VLOOKUP($D206, V一般接種!$A:$G, L$4, FALSE), 0)</f>
        <v>0</v>
      </c>
      <c r="M206" s="52">
        <f>IFERROR(VLOOKUP($D206, V一般接種!$A:$G, M$4, FALSE), 0)</f>
        <v>0</v>
      </c>
      <c r="N206" s="52">
        <f>IFERROR(VLOOKUP($D206, V職域接種!$C:$G, N$4, FALSE), 0)</f>
        <v>0</v>
      </c>
      <c r="O206" s="52">
        <f>IFERROR(VLOOKUP($D206, V職域接種!$C:$G, O$4, FALSE), 0)</f>
        <v>0</v>
      </c>
    </row>
    <row r="207" spans="1:15" x14ac:dyDescent="0.55000000000000004">
      <c r="A207" s="100">
        <f t="shared" si="9"/>
        <v>44498</v>
      </c>
      <c r="B207" s="53">
        <f t="shared" si="10"/>
        <v>0</v>
      </c>
      <c r="C207" s="53">
        <f t="shared" si="11"/>
        <v>0</v>
      </c>
      <c r="D207" s="82">
        <v>44498</v>
      </c>
      <c r="E207" s="51" t="str">
        <f>IFERROR(VLOOKUP($D207, V医療従事者等!$A:$J, $E$4, FALSE), TEXT(D207, "aaa"))</f>
        <v>金</v>
      </c>
      <c r="F207" s="51">
        <f>IFERROR(VLOOKUP($D207, V医療従事者等!$A:$J, $F$4, FALSE), 0)</f>
        <v>0</v>
      </c>
      <c r="G207" s="51">
        <f>IFERROR(VLOOKUP($D207, V医療従事者等!$A:$J, $G$4, FALSE), 0)</f>
        <v>0</v>
      </c>
      <c r="H207" s="51">
        <f>IFERROR(VLOOKUP($D207, V医療従事者等!$A:$J, $H$4, FALSE), 0)</f>
        <v>0</v>
      </c>
      <c r="I207" s="51">
        <f>IFERROR(VLOOKUP($D207, V医療従事者等!$A:$J, $I$4, FALSE), 0)</f>
        <v>0</v>
      </c>
      <c r="J207" s="52">
        <f>IFERROR(VLOOKUP($D207, V一般接種!$A:$G, J$4, FALSE), 0)</f>
        <v>0</v>
      </c>
      <c r="K207" s="52">
        <f>IFERROR(VLOOKUP($D207, V一般接種!$A:$G, K$4, FALSE), 0)</f>
        <v>0</v>
      </c>
      <c r="L207" s="52">
        <f>IFERROR(VLOOKUP($D207, V一般接種!$A:$G, L$4, FALSE), 0)</f>
        <v>0</v>
      </c>
      <c r="M207" s="52">
        <f>IFERROR(VLOOKUP($D207, V一般接種!$A:$G, M$4, FALSE), 0)</f>
        <v>0</v>
      </c>
      <c r="N207" s="52">
        <f>IFERROR(VLOOKUP($D207, V職域接種!$C:$G, N$4, FALSE), 0)</f>
        <v>0</v>
      </c>
      <c r="O207" s="52">
        <f>IFERROR(VLOOKUP($D207, V職域接種!$C:$G, O$4, FALSE), 0)</f>
        <v>0</v>
      </c>
    </row>
    <row r="208" spans="1:15" x14ac:dyDescent="0.55000000000000004">
      <c r="A208" s="100">
        <f t="shared" si="9"/>
        <v>44499</v>
      </c>
      <c r="B208" s="53">
        <f t="shared" si="10"/>
        <v>0</v>
      </c>
      <c r="C208" s="53">
        <f t="shared" si="11"/>
        <v>0</v>
      </c>
      <c r="D208" s="82">
        <v>44499</v>
      </c>
      <c r="E208" s="51" t="str">
        <f>IFERROR(VLOOKUP($D208, V医療従事者等!$A:$J, $E$4, FALSE), TEXT(D208, "aaa"))</f>
        <v>土</v>
      </c>
      <c r="F208" s="51">
        <f>IFERROR(VLOOKUP($D208, V医療従事者等!$A:$J, $F$4, FALSE), 0)</f>
        <v>0</v>
      </c>
      <c r="G208" s="51">
        <f>IFERROR(VLOOKUP($D208, V医療従事者等!$A:$J, $G$4, FALSE), 0)</f>
        <v>0</v>
      </c>
      <c r="H208" s="51">
        <f>IFERROR(VLOOKUP($D208, V医療従事者等!$A:$J, $H$4, FALSE), 0)</f>
        <v>0</v>
      </c>
      <c r="I208" s="51">
        <f>IFERROR(VLOOKUP($D208, V医療従事者等!$A:$J, $I$4, FALSE), 0)</f>
        <v>0</v>
      </c>
      <c r="J208" s="52">
        <f>IFERROR(VLOOKUP($D208, V一般接種!$A:$G, J$4, FALSE), 0)</f>
        <v>0</v>
      </c>
      <c r="K208" s="52">
        <f>IFERROR(VLOOKUP($D208, V一般接種!$A:$G, K$4, FALSE), 0)</f>
        <v>0</v>
      </c>
      <c r="L208" s="52">
        <f>IFERROR(VLOOKUP($D208, V一般接種!$A:$G, L$4, FALSE), 0)</f>
        <v>0</v>
      </c>
      <c r="M208" s="52">
        <f>IFERROR(VLOOKUP($D208, V一般接種!$A:$G, M$4, FALSE), 0)</f>
        <v>0</v>
      </c>
      <c r="N208" s="52">
        <f>IFERROR(VLOOKUP($D208, V職域接種!$C:$G, N$4, FALSE), 0)</f>
        <v>0</v>
      </c>
      <c r="O208" s="52">
        <f>IFERROR(VLOOKUP($D208, V職域接種!$C:$G, O$4, FALSE), 0)</f>
        <v>0</v>
      </c>
    </row>
    <row r="209" spans="1:15" x14ac:dyDescent="0.55000000000000004">
      <c r="A209" s="100">
        <f t="shared" si="9"/>
        <v>44500</v>
      </c>
      <c r="B209" s="53">
        <f t="shared" si="10"/>
        <v>0</v>
      </c>
      <c r="C209" s="53">
        <f t="shared" si="11"/>
        <v>0</v>
      </c>
      <c r="D209" s="82">
        <v>44500</v>
      </c>
      <c r="E209" s="51" t="str">
        <f>IFERROR(VLOOKUP($D209, V医療従事者等!$A:$J, $E$4, FALSE), TEXT(D209, "aaa"))</f>
        <v>日</v>
      </c>
      <c r="F209" s="51">
        <f>IFERROR(VLOOKUP($D209, V医療従事者等!$A:$J, $F$4, FALSE), 0)</f>
        <v>0</v>
      </c>
      <c r="G209" s="51">
        <f>IFERROR(VLOOKUP($D209, V医療従事者等!$A:$J, $G$4, FALSE), 0)</f>
        <v>0</v>
      </c>
      <c r="H209" s="51">
        <f>IFERROR(VLOOKUP($D209, V医療従事者等!$A:$J, $H$4, FALSE), 0)</f>
        <v>0</v>
      </c>
      <c r="I209" s="51">
        <f>IFERROR(VLOOKUP($D209, V医療従事者等!$A:$J, $I$4, FALSE), 0)</f>
        <v>0</v>
      </c>
      <c r="J209" s="52">
        <f>IFERROR(VLOOKUP($D209, V一般接種!$A:$G, J$4, FALSE), 0)</f>
        <v>0</v>
      </c>
      <c r="K209" s="52">
        <f>IFERROR(VLOOKUP($D209, V一般接種!$A:$G, K$4, FALSE), 0)</f>
        <v>0</v>
      </c>
      <c r="L209" s="52">
        <f>IFERROR(VLOOKUP($D209, V一般接種!$A:$G, L$4, FALSE), 0)</f>
        <v>0</v>
      </c>
      <c r="M209" s="52">
        <f>IFERROR(VLOOKUP($D209, V一般接種!$A:$G, M$4, FALSE), 0)</f>
        <v>0</v>
      </c>
      <c r="N209" s="52">
        <f>IFERROR(VLOOKUP($D209, V職域接種!$C:$G, N$4, FALSE), 0)</f>
        <v>0</v>
      </c>
      <c r="O209" s="52">
        <f>IFERROR(VLOOKUP($D209, V職域接種!$C:$G, O$4, FALSE), 0)</f>
        <v>0</v>
      </c>
    </row>
    <row r="210" spans="1:15" x14ac:dyDescent="0.55000000000000004">
      <c r="A210" s="100">
        <f t="shared" si="9"/>
        <v>44501</v>
      </c>
      <c r="B210" s="53">
        <f t="shared" si="10"/>
        <v>0</v>
      </c>
      <c r="C210" s="53">
        <f t="shared" si="11"/>
        <v>0</v>
      </c>
      <c r="D210" s="82">
        <v>44501</v>
      </c>
      <c r="E210" s="51" t="str">
        <f>IFERROR(VLOOKUP($D210, V医療従事者等!$A:$J, $E$4, FALSE), TEXT(D210, "aaa"))</f>
        <v>月</v>
      </c>
      <c r="F210" s="51">
        <f>IFERROR(VLOOKUP($D210, V医療従事者等!$A:$J, $F$4, FALSE), 0)</f>
        <v>0</v>
      </c>
      <c r="G210" s="51">
        <f>IFERROR(VLOOKUP($D210, V医療従事者等!$A:$J, $G$4, FALSE), 0)</f>
        <v>0</v>
      </c>
      <c r="H210" s="51">
        <f>IFERROR(VLOOKUP($D210, V医療従事者等!$A:$J, $H$4, FALSE), 0)</f>
        <v>0</v>
      </c>
      <c r="I210" s="51">
        <f>IFERROR(VLOOKUP($D210, V医療従事者等!$A:$J, $I$4, FALSE), 0)</f>
        <v>0</v>
      </c>
      <c r="J210" s="52">
        <f>IFERROR(VLOOKUP($D210, V一般接種!$A:$G, J$4, FALSE), 0)</f>
        <v>0</v>
      </c>
      <c r="K210" s="52">
        <f>IFERROR(VLOOKUP($D210, V一般接種!$A:$G, K$4, FALSE), 0)</f>
        <v>0</v>
      </c>
      <c r="L210" s="52">
        <f>IFERROR(VLOOKUP($D210, V一般接種!$A:$G, L$4, FALSE), 0)</f>
        <v>0</v>
      </c>
      <c r="M210" s="52">
        <f>IFERROR(VLOOKUP($D210, V一般接種!$A:$G, M$4, FALSE), 0)</f>
        <v>0</v>
      </c>
      <c r="N210" s="52">
        <f>IFERROR(VLOOKUP($D210, V職域接種!$C:$G, N$4, FALSE), 0)</f>
        <v>0</v>
      </c>
      <c r="O210" s="52">
        <f>IFERROR(VLOOKUP($D210, V職域接種!$C:$G, O$4, FALSE), 0)</f>
        <v>0</v>
      </c>
    </row>
    <row r="211" spans="1:15" x14ac:dyDescent="0.55000000000000004">
      <c r="A211" s="100">
        <f t="shared" si="9"/>
        <v>44502</v>
      </c>
      <c r="B211" s="53">
        <f t="shared" si="10"/>
        <v>0</v>
      </c>
      <c r="C211" s="53">
        <f t="shared" si="11"/>
        <v>0</v>
      </c>
      <c r="D211" s="82">
        <v>44502</v>
      </c>
      <c r="E211" s="51" t="str">
        <f>IFERROR(VLOOKUP($D211, V医療従事者等!$A:$J, $E$4, FALSE), TEXT(D211, "aaa"))</f>
        <v>火</v>
      </c>
      <c r="F211" s="51">
        <f>IFERROR(VLOOKUP($D211, V医療従事者等!$A:$J, $F$4, FALSE), 0)</f>
        <v>0</v>
      </c>
      <c r="G211" s="51">
        <f>IFERROR(VLOOKUP($D211, V医療従事者等!$A:$J, $G$4, FALSE), 0)</f>
        <v>0</v>
      </c>
      <c r="H211" s="51">
        <f>IFERROR(VLOOKUP($D211, V医療従事者等!$A:$J, $H$4, FALSE), 0)</f>
        <v>0</v>
      </c>
      <c r="I211" s="51">
        <f>IFERROR(VLOOKUP($D211, V医療従事者等!$A:$J, $I$4, FALSE), 0)</f>
        <v>0</v>
      </c>
      <c r="J211" s="52">
        <f>IFERROR(VLOOKUP($D211, V一般接種!$A:$G, J$4, FALSE), 0)</f>
        <v>0</v>
      </c>
      <c r="K211" s="52">
        <f>IFERROR(VLOOKUP($D211, V一般接種!$A:$G, K$4, FALSE), 0)</f>
        <v>0</v>
      </c>
      <c r="L211" s="52">
        <f>IFERROR(VLOOKUP($D211, V一般接種!$A:$G, L$4, FALSE), 0)</f>
        <v>0</v>
      </c>
      <c r="M211" s="52">
        <f>IFERROR(VLOOKUP($D211, V一般接種!$A:$G, M$4, FALSE), 0)</f>
        <v>0</v>
      </c>
      <c r="N211" s="52">
        <f>IFERROR(VLOOKUP($D211, V職域接種!$C:$G, N$4, FALSE), 0)</f>
        <v>0</v>
      </c>
      <c r="O211" s="52">
        <f>IFERROR(VLOOKUP($D211, V職域接種!$C:$G, O$4, FALSE), 0)</f>
        <v>0</v>
      </c>
    </row>
    <row r="212" spans="1:15" x14ac:dyDescent="0.55000000000000004">
      <c r="A212" s="100">
        <f t="shared" si="9"/>
        <v>44503</v>
      </c>
      <c r="B212" s="53">
        <f t="shared" si="10"/>
        <v>0</v>
      </c>
      <c r="C212" s="53">
        <f t="shared" si="11"/>
        <v>0</v>
      </c>
      <c r="D212" s="82">
        <v>44503</v>
      </c>
      <c r="E212" s="51" t="str">
        <f>IFERROR(VLOOKUP($D212, V医療従事者等!$A:$J, $E$4, FALSE), TEXT(D212, "aaa"))</f>
        <v>水</v>
      </c>
      <c r="F212" s="51">
        <f>IFERROR(VLOOKUP($D212, V医療従事者等!$A:$J, $F$4, FALSE), 0)</f>
        <v>0</v>
      </c>
      <c r="G212" s="51">
        <f>IFERROR(VLOOKUP($D212, V医療従事者等!$A:$J, $G$4, FALSE), 0)</f>
        <v>0</v>
      </c>
      <c r="H212" s="51">
        <f>IFERROR(VLOOKUP($D212, V医療従事者等!$A:$J, $H$4, FALSE), 0)</f>
        <v>0</v>
      </c>
      <c r="I212" s="51">
        <f>IFERROR(VLOOKUP($D212, V医療従事者等!$A:$J, $I$4, FALSE), 0)</f>
        <v>0</v>
      </c>
      <c r="J212" s="52">
        <f>IFERROR(VLOOKUP($D212, V一般接種!$A:$G, J$4, FALSE), 0)</f>
        <v>0</v>
      </c>
      <c r="K212" s="52">
        <f>IFERROR(VLOOKUP($D212, V一般接種!$A:$G, K$4, FALSE), 0)</f>
        <v>0</v>
      </c>
      <c r="L212" s="52">
        <f>IFERROR(VLOOKUP($D212, V一般接種!$A:$G, L$4, FALSE), 0)</f>
        <v>0</v>
      </c>
      <c r="M212" s="52">
        <f>IFERROR(VLOOKUP($D212, V一般接種!$A:$G, M$4, FALSE), 0)</f>
        <v>0</v>
      </c>
      <c r="N212" s="52">
        <f>IFERROR(VLOOKUP($D212, V職域接種!$C:$G, N$4, FALSE), 0)</f>
        <v>0</v>
      </c>
      <c r="O212" s="52">
        <f>IFERROR(VLOOKUP($D212, V職域接種!$C:$G, O$4, FALSE), 0)</f>
        <v>0</v>
      </c>
    </row>
    <row r="213" spans="1:15" x14ac:dyDescent="0.55000000000000004">
      <c r="A213" s="100">
        <f t="shared" si="9"/>
        <v>44504</v>
      </c>
      <c r="B213" s="53">
        <f t="shared" si="10"/>
        <v>0</v>
      </c>
      <c r="C213" s="53">
        <f t="shared" si="11"/>
        <v>0</v>
      </c>
      <c r="D213" s="82">
        <v>44504</v>
      </c>
      <c r="E213" s="51" t="str">
        <f>IFERROR(VLOOKUP($D213, V医療従事者等!$A:$J, $E$4, FALSE), TEXT(D213, "aaa"))</f>
        <v>木</v>
      </c>
      <c r="F213" s="51">
        <f>IFERROR(VLOOKUP($D213, V医療従事者等!$A:$J, $F$4, FALSE), 0)</f>
        <v>0</v>
      </c>
      <c r="G213" s="51">
        <f>IFERROR(VLOOKUP($D213, V医療従事者等!$A:$J, $G$4, FALSE), 0)</f>
        <v>0</v>
      </c>
      <c r="H213" s="51">
        <f>IFERROR(VLOOKUP($D213, V医療従事者等!$A:$J, $H$4, FALSE), 0)</f>
        <v>0</v>
      </c>
      <c r="I213" s="51">
        <f>IFERROR(VLOOKUP($D213, V医療従事者等!$A:$J, $I$4, FALSE), 0)</f>
        <v>0</v>
      </c>
      <c r="J213" s="52">
        <f>IFERROR(VLOOKUP($D213, V一般接種!$A:$G, J$4, FALSE), 0)</f>
        <v>0</v>
      </c>
      <c r="K213" s="52">
        <f>IFERROR(VLOOKUP($D213, V一般接種!$A:$G, K$4, FALSE), 0)</f>
        <v>0</v>
      </c>
      <c r="L213" s="52">
        <f>IFERROR(VLOOKUP($D213, V一般接種!$A:$G, L$4, FALSE), 0)</f>
        <v>0</v>
      </c>
      <c r="M213" s="52">
        <f>IFERROR(VLOOKUP($D213, V一般接種!$A:$G, M$4, FALSE), 0)</f>
        <v>0</v>
      </c>
      <c r="N213" s="52">
        <f>IFERROR(VLOOKUP($D213, V職域接種!$C:$G, N$4, FALSE), 0)</f>
        <v>0</v>
      </c>
      <c r="O213" s="52">
        <f>IFERROR(VLOOKUP($D213, V職域接種!$C:$G, O$4, FALSE), 0)</f>
        <v>0</v>
      </c>
    </row>
    <row r="214" spans="1:15" x14ac:dyDescent="0.55000000000000004">
      <c r="A214" s="100">
        <f t="shared" si="9"/>
        <v>44505</v>
      </c>
      <c r="B214" s="53">
        <f t="shared" si="10"/>
        <v>0</v>
      </c>
      <c r="C214" s="53">
        <f t="shared" si="11"/>
        <v>0</v>
      </c>
      <c r="D214" s="82">
        <v>44505</v>
      </c>
      <c r="E214" s="51" t="str">
        <f>IFERROR(VLOOKUP($D214, V医療従事者等!$A:$J, $E$4, FALSE), TEXT(D214, "aaa"))</f>
        <v>金</v>
      </c>
      <c r="F214" s="51">
        <f>IFERROR(VLOOKUP($D214, V医療従事者等!$A:$J, $F$4, FALSE), 0)</f>
        <v>0</v>
      </c>
      <c r="G214" s="51">
        <f>IFERROR(VLOOKUP($D214, V医療従事者等!$A:$J, $G$4, FALSE), 0)</f>
        <v>0</v>
      </c>
      <c r="H214" s="51">
        <f>IFERROR(VLOOKUP($D214, V医療従事者等!$A:$J, $H$4, FALSE), 0)</f>
        <v>0</v>
      </c>
      <c r="I214" s="51">
        <f>IFERROR(VLOOKUP($D214, V医療従事者等!$A:$J, $I$4, FALSE), 0)</f>
        <v>0</v>
      </c>
      <c r="J214" s="52">
        <f>IFERROR(VLOOKUP($D214, V一般接種!$A:$G, J$4, FALSE), 0)</f>
        <v>0</v>
      </c>
      <c r="K214" s="52">
        <f>IFERROR(VLOOKUP($D214, V一般接種!$A:$G, K$4, FALSE), 0)</f>
        <v>0</v>
      </c>
      <c r="L214" s="52">
        <f>IFERROR(VLOOKUP($D214, V一般接種!$A:$G, L$4, FALSE), 0)</f>
        <v>0</v>
      </c>
      <c r="M214" s="52">
        <f>IFERROR(VLOOKUP($D214, V一般接種!$A:$G, M$4, FALSE), 0)</f>
        <v>0</v>
      </c>
      <c r="N214" s="52">
        <f>IFERROR(VLOOKUP($D214, V職域接種!$C:$G, N$4, FALSE), 0)</f>
        <v>0</v>
      </c>
      <c r="O214" s="52">
        <f>IFERROR(VLOOKUP($D214, V職域接種!$C:$G, O$4, FALSE), 0)</f>
        <v>0</v>
      </c>
    </row>
    <row r="215" spans="1:15" x14ac:dyDescent="0.55000000000000004">
      <c r="A215" s="100">
        <f t="shared" si="9"/>
        <v>44506</v>
      </c>
      <c r="B215" s="53">
        <f t="shared" si="10"/>
        <v>0</v>
      </c>
      <c r="C215" s="53">
        <f t="shared" si="11"/>
        <v>0</v>
      </c>
      <c r="D215" s="82">
        <v>44506</v>
      </c>
      <c r="E215" s="51" t="str">
        <f>IFERROR(VLOOKUP($D215, V医療従事者等!$A:$J, $E$4, FALSE), TEXT(D215, "aaa"))</f>
        <v>土</v>
      </c>
      <c r="F215" s="51">
        <f>IFERROR(VLOOKUP($D215, V医療従事者等!$A:$J, $F$4, FALSE), 0)</f>
        <v>0</v>
      </c>
      <c r="G215" s="51">
        <f>IFERROR(VLOOKUP($D215, V医療従事者等!$A:$J, $G$4, FALSE), 0)</f>
        <v>0</v>
      </c>
      <c r="H215" s="51">
        <f>IFERROR(VLOOKUP($D215, V医療従事者等!$A:$J, $H$4, FALSE), 0)</f>
        <v>0</v>
      </c>
      <c r="I215" s="51">
        <f>IFERROR(VLOOKUP($D215, V医療従事者等!$A:$J, $I$4, FALSE), 0)</f>
        <v>0</v>
      </c>
      <c r="J215" s="52">
        <f>IFERROR(VLOOKUP($D215, V一般接種!$A:$G, J$4, FALSE), 0)</f>
        <v>0</v>
      </c>
      <c r="K215" s="52">
        <f>IFERROR(VLOOKUP($D215, V一般接種!$A:$G, K$4, FALSE), 0)</f>
        <v>0</v>
      </c>
      <c r="L215" s="52">
        <f>IFERROR(VLOOKUP($D215, V一般接種!$A:$G, L$4, FALSE), 0)</f>
        <v>0</v>
      </c>
      <c r="M215" s="52">
        <f>IFERROR(VLOOKUP($D215, V一般接種!$A:$G, M$4, FALSE), 0)</f>
        <v>0</v>
      </c>
      <c r="N215" s="52">
        <f>IFERROR(VLOOKUP($D215, V職域接種!$C:$G, N$4, FALSE), 0)</f>
        <v>0</v>
      </c>
      <c r="O215" s="52">
        <f>IFERROR(VLOOKUP($D215, V職域接種!$C:$G, O$4, FALSE), 0)</f>
        <v>0</v>
      </c>
    </row>
    <row r="216" spans="1:15" x14ac:dyDescent="0.55000000000000004">
      <c r="A216" s="100">
        <f t="shared" si="9"/>
        <v>44507</v>
      </c>
      <c r="B216" s="53">
        <f t="shared" si="10"/>
        <v>0</v>
      </c>
      <c r="C216" s="53">
        <f t="shared" si="11"/>
        <v>0</v>
      </c>
      <c r="D216" s="82">
        <v>44507</v>
      </c>
      <c r="E216" s="51" t="str">
        <f>IFERROR(VLOOKUP($D216, V医療従事者等!$A:$J, $E$4, FALSE), TEXT(D216, "aaa"))</f>
        <v>日</v>
      </c>
      <c r="F216" s="51">
        <f>IFERROR(VLOOKUP($D216, V医療従事者等!$A:$J, $F$4, FALSE), 0)</f>
        <v>0</v>
      </c>
      <c r="G216" s="51">
        <f>IFERROR(VLOOKUP($D216, V医療従事者等!$A:$J, $G$4, FALSE), 0)</f>
        <v>0</v>
      </c>
      <c r="H216" s="51">
        <f>IFERROR(VLOOKUP($D216, V医療従事者等!$A:$J, $H$4, FALSE), 0)</f>
        <v>0</v>
      </c>
      <c r="I216" s="51">
        <f>IFERROR(VLOOKUP($D216, V医療従事者等!$A:$J, $I$4, FALSE), 0)</f>
        <v>0</v>
      </c>
      <c r="J216" s="52">
        <f>IFERROR(VLOOKUP($D216, V一般接種!$A:$G, J$4, FALSE), 0)</f>
        <v>0</v>
      </c>
      <c r="K216" s="52">
        <f>IFERROR(VLOOKUP($D216, V一般接種!$A:$G, K$4, FALSE), 0)</f>
        <v>0</v>
      </c>
      <c r="L216" s="52">
        <f>IFERROR(VLOOKUP($D216, V一般接種!$A:$G, L$4, FALSE), 0)</f>
        <v>0</v>
      </c>
      <c r="M216" s="52">
        <f>IFERROR(VLOOKUP($D216, V一般接種!$A:$G, M$4, FALSE), 0)</f>
        <v>0</v>
      </c>
      <c r="N216" s="52">
        <f>IFERROR(VLOOKUP($D216, V職域接種!$C:$G, N$4, FALSE), 0)</f>
        <v>0</v>
      </c>
      <c r="O216" s="52">
        <f>IFERROR(VLOOKUP($D216, V職域接種!$C:$G, O$4, FALSE), 0)</f>
        <v>0</v>
      </c>
    </row>
    <row r="217" spans="1:15" x14ac:dyDescent="0.55000000000000004">
      <c r="A217" s="100">
        <f t="shared" si="9"/>
        <v>44508</v>
      </c>
      <c r="B217" s="53">
        <f t="shared" si="10"/>
        <v>0</v>
      </c>
      <c r="C217" s="53">
        <f t="shared" si="11"/>
        <v>0</v>
      </c>
      <c r="D217" s="82">
        <v>44508</v>
      </c>
      <c r="E217" s="51" t="str">
        <f>IFERROR(VLOOKUP($D217, V医療従事者等!$A:$J, $E$4, FALSE), TEXT(D217, "aaa"))</f>
        <v>月</v>
      </c>
      <c r="F217" s="51">
        <f>IFERROR(VLOOKUP($D217, V医療従事者等!$A:$J, $F$4, FALSE), 0)</f>
        <v>0</v>
      </c>
      <c r="G217" s="51">
        <f>IFERROR(VLOOKUP($D217, V医療従事者等!$A:$J, $G$4, FALSE), 0)</f>
        <v>0</v>
      </c>
      <c r="H217" s="51">
        <f>IFERROR(VLOOKUP($D217, V医療従事者等!$A:$J, $H$4, FALSE), 0)</f>
        <v>0</v>
      </c>
      <c r="I217" s="51">
        <f>IFERROR(VLOOKUP($D217, V医療従事者等!$A:$J, $I$4, FALSE), 0)</f>
        <v>0</v>
      </c>
      <c r="J217" s="52">
        <f>IFERROR(VLOOKUP($D217, V一般接種!$A:$G, J$4, FALSE), 0)</f>
        <v>0</v>
      </c>
      <c r="K217" s="52">
        <f>IFERROR(VLOOKUP($D217, V一般接種!$A:$G, K$4, FALSE), 0)</f>
        <v>0</v>
      </c>
      <c r="L217" s="52">
        <f>IFERROR(VLOOKUP($D217, V一般接種!$A:$G, L$4, FALSE), 0)</f>
        <v>0</v>
      </c>
      <c r="M217" s="52">
        <f>IFERROR(VLOOKUP($D217, V一般接種!$A:$G, M$4, FALSE), 0)</f>
        <v>0</v>
      </c>
      <c r="N217" s="52">
        <f>IFERROR(VLOOKUP($D217, V職域接種!$C:$G, N$4, FALSE), 0)</f>
        <v>0</v>
      </c>
      <c r="O217" s="52">
        <f>IFERROR(VLOOKUP($D217, V職域接種!$C:$G, O$4, FALSE), 0)</f>
        <v>0</v>
      </c>
    </row>
    <row r="218" spans="1:15" x14ac:dyDescent="0.55000000000000004">
      <c r="A218" s="100">
        <f t="shared" si="9"/>
        <v>44509</v>
      </c>
      <c r="B218" s="53">
        <f t="shared" si="10"/>
        <v>0</v>
      </c>
      <c r="C218" s="53">
        <f t="shared" si="11"/>
        <v>0</v>
      </c>
      <c r="D218" s="82">
        <v>44509</v>
      </c>
      <c r="E218" s="51" t="str">
        <f>IFERROR(VLOOKUP($D218, V医療従事者等!$A:$J, $E$4, FALSE), TEXT(D218, "aaa"))</f>
        <v>火</v>
      </c>
      <c r="F218" s="51">
        <f>IFERROR(VLOOKUP($D218, V医療従事者等!$A:$J, $F$4, FALSE), 0)</f>
        <v>0</v>
      </c>
      <c r="G218" s="51">
        <f>IFERROR(VLOOKUP($D218, V医療従事者等!$A:$J, $G$4, FALSE), 0)</f>
        <v>0</v>
      </c>
      <c r="H218" s="51">
        <f>IFERROR(VLOOKUP($D218, V医療従事者等!$A:$J, $H$4, FALSE), 0)</f>
        <v>0</v>
      </c>
      <c r="I218" s="51">
        <f>IFERROR(VLOOKUP($D218, V医療従事者等!$A:$J, $I$4, FALSE), 0)</f>
        <v>0</v>
      </c>
      <c r="J218" s="52">
        <f>IFERROR(VLOOKUP($D218, V一般接種!$A:$G, J$4, FALSE), 0)</f>
        <v>0</v>
      </c>
      <c r="K218" s="52">
        <f>IFERROR(VLOOKUP($D218, V一般接種!$A:$G, K$4, FALSE), 0)</f>
        <v>0</v>
      </c>
      <c r="L218" s="52">
        <f>IFERROR(VLOOKUP($D218, V一般接種!$A:$G, L$4, FALSE), 0)</f>
        <v>0</v>
      </c>
      <c r="M218" s="52">
        <f>IFERROR(VLOOKUP($D218, V一般接種!$A:$G, M$4, FALSE), 0)</f>
        <v>0</v>
      </c>
      <c r="N218" s="52">
        <f>IFERROR(VLOOKUP($D218, V職域接種!$C:$G, N$4, FALSE), 0)</f>
        <v>0</v>
      </c>
      <c r="O218" s="52">
        <f>IFERROR(VLOOKUP($D218, V職域接種!$C:$G, O$4, FALSE), 0)</f>
        <v>0</v>
      </c>
    </row>
    <row r="219" spans="1:15" x14ac:dyDescent="0.55000000000000004">
      <c r="A219" s="100">
        <f t="shared" si="9"/>
        <v>44510</v>
      </c>
      <c r="B219" s="53">
        <f t="shared" si="10"/>
        <v>0</v>
      </c>
      <c r="C219" s="53">
        <f t="shared" si="11"/>
        <v>0</v>
      </c>
      <c r="D219" s="82">
        <v>44510</v>
      </c>
      <c r="E219" s="51" t="str">
        <f>IFERROR(VLOOKUP($D219, V医療従事者等!$A:$J, $E$4, FALSE), TEXT(D219, "aaa"))</f>
        <v>水</v>
      </c>
      <c r="F219" s="51">
        <f>IFERROR(VLOOKUP($D219, V医療従事者等!$A:$J, $F$4, FALSE), 0)</f>
        <v>0</v>
      </c>
      <c r="G219" s="51">
        <f>IFERROR(VLOOKUP($D219, V医療従事者等!$A:$J, $G$4, FALSE), 0)</f>
        <v>0</v>
      </c>
      <c r="H219" s="51">
        <f>IFERROR(VLOOKUP($D219, V医療従事者等!$A:$J, $H$4, FALSE), 0)</f>
        <v>0</v>
      </c>
      <c r="I219" s="51">
        <f>IFERROR(VLOOKUP($D219, V医療従事者等!$A:$J, $I$4, FALSE), 0)</f>
        <v>0</v>
      </c>
      <c r="J219" s="52">
        <f>IFERROR(VLOOKUP($D219, V一般接種!$A:$G, J$4, FALSE), 0)</f>
        <v>0</v>
      </c>
      <c r="K219" s="52">
        <f>IFERROR(VLOOKUP($D219, V一般接種!$A:$G, K$4, FALSE), 0)</f>
        <v>0</v>
      </c>
      <c r="L219" s="52">
        <f>IFERROR(VLOOKUP($D219, V一般接種!$A:$G, L$4, FALSE), 0)</f>
        <v>0</v>
      </c>
      <c r="M219" s="52">
        <f>IFERROR(VLOOKUP($D219, V一般接種!$A:$G, M$4, FALSE), 0)</f>
        <v>0</v>
      </c>
      <c r="N219" s="52">
        <f>IFERROR(VLOOKUP($D219, V職域接種!$C:$G, N$4, FALSE), 0)</f>
        <v>0</v>
      </c>
      <c r="O219" s="52">
        <f>IFERROR(VLOOKUP($D219, V職域接種!$C:$G, O$4, FALSE), 0)</f>
        <v>0</v>
      </c>
    </row>
    <row r="220" spans="1:15" x14ac:dyDescent="0.55000000000000004">
      <c r="A220" s="100">
        <f t="shared" si="9"/>
        <v>44511</v>
      </c>
      <c r="B220" s="53">
        <f t="shared" si="10"/>
        <v>0</v>
      </c>
      <c r="C220" s="53">
        <f t="shared" si="11"/>
        <v>0</v>
      </c>
      <c r="D220" s="82">
        <v>44511</v>
      </c>
      <c r="E220" s="51" t="str">
        <f>IFERROR(VLOOKUP($D220, V医療従事者等!$A:$J, $E$4, FALSE), TEXT(D220, "aaa"))</f>
        <v>木</v>
      </c>
      <c r="F220" s="51">
        <f>IFERROR(VLOOKUP($D220, V医療従事者等!$A:$J, $F$4, FALSE), 0)</f>
        <v>0</v>
      </c>
      <c r="G220" s="51">
        <f>IFERROR(VLOOKUP($D220, V医療従事者等!$A:$J, $G$4, FALSE), 0)</f>
        <v>0</v>
      </c>
      <c r="H220" s="51">
        <f>IFERROR(VLOOKUP($D220, V医療従事者等!$A:$J, $H$4, FALSE), 0)</f>
        <v>0</v>
      </c>
      <c r="I220" s="51">
        <f>IFERROR(VLOOKUP($D220, V医療従事者等!$A:$J, $I$4, FALSE), 0)</f>
        <v>0</v>
      </c>
      <c r="J220" s="52">
        <f>IFERROR(VLOOKUP($D220, V一般接種!$A:$G, J$4, FALSE), 0)</f>
        <v>0</v>
      </c>
      <c r="K220" s="52">
        <f>IFERROR(VLOOKUP($D220, V一般接種!$A:$G, K$4, FALSE), 0)</f>
        <v>0</v>
      </c>
      <c r="L220" s="52">
        <f>IFERROR(VLOOKUP($D220, V一般接種!$A:$G, L$4, FALSE), 0)</f>
        <v>0</v>
      </c>
      <c r="M220" s="52">
        <f>IFERROR(VLOOKUP($D220, V一般接種!$A:$G, M$4, FALSE), 0)</f>
        <v>0</v>
      </c>
      <c r="N220" s="52">
        <f>IFERROR(VLOOKUP($D220, V職域接種!$C:$G, N$4, FALSE), 0)</f>
        <v>0</v>
      </c>
      <c r="O220" s="52">
        <f>IFERROR(VLOOKUP($D220, V職域接種!$C:$G, O$4, FALSE), 0)</f>
        <v>0</v>
      </c>
    </row>
    <row r="221" spans="1:15" x14ac:dyDescent="0.55000000000000004">
      <c r="A221" s="100">
        <f t="shared" si="9"/>
        <v>44512</v>
      </c>
      <c r="B221" s="53">
        <f t="shared" si="10"/>
        <v>0</v>
      </c>
      <c r="C221" s="53">
        <f t="shared" si="11"/>
        <v>0</v>
      </c>
      <c r="D221" s="82">
        <v>44512</v>
      </c>
      <c r="E221" s="51" t="str">
        <f>IFERROR(VLOOKUP($D221, V医療従事者等!$A:$J, $E$4, FALSE), TEXT(D221, "aaa"))</f>
        <v>金</v>
      </c>
      <c r="F221" s="51">
        <f>IFERROR(VLOOKUP($D221, V医療従事者等!$A:$J, $F$4, FALSE), 0)</f>
        <v>0</v>
      </c>
      <c r="G221" s="51">
        <f>IFERROR(VLOOKUP($D221, V医療従事者等!$A:$J, $G$4, FALSE), 0)</f>
        <v>0</v>
      </c>
      <c r="H221" s="51">
        <f>IFERROR(VLOOKUP($D221, V医療従事者等!$A:$J, $H$4, FALSE), 0)</f>
        <v>0</v>
      </c>
      <c r="I221" s="51">
        <f>IFERROR(VLOOKUP($D221, V医療従事者等!$A:$J, $I$4, FALSE), 0)</f>
        <v>0</v>
      </c>
      <c r="J221" s="52">
        <f>IFERROR(VLOOKUP($D221, V一般接種!$A:$G, J$4, FALSE), 0)</f>
        <v>0</v>
      </c>
      <c r="K221" s="52">
        <f>IFERROR(VLOOKUP($D221, V一般接種!$A:$G, K$4, FALSE), 0)</f>
        <v>0</v>
      </c>
      <c r="L221" s="52">
        <f>IFERROR(VLOOKUP($D221, V一般接種!$A:$G, L$4, FALSE), 0)</f>
        <v>0</v>
      </c>
      <c r="M221" s="52">
        <f>IFERROR(VLOOKUP($D221, V一般接種!$A:$G, M$4, FALSE), 0)</f>
        <v>0</v>
      </c>
      <c r="N221" s="52">
        <f>IFERROR(VLOOKUP($D221, V職域接種!$C:$G, N$4, FALSE), 0)</f>
        <v>0</v>
      </c>
      <c r="O221" s="52">
        <f>IFERROR(VLOOKUP($D221, V職域接種!$C:$G, O$4, FALSE), 0)</f>
        <v>0</v>
      </c>
    </row>
    <row r="222" spans="1:15" x14ac:dyDescent="0.55000000000000004">
      <c r="A222" s="100">
        <f t="shared" si="9"/>
        <v>44513</v>
      </c>
      <c r="B222" s="53">
        <f t="shared" si="10"/>
        <v>0</v>
      </c>
      <c r="C222" s="53">
        <f t="shared" si="11"/>
        <v>0</v>
      </c>
      <c r="D222" s="82">
        <v>44513</v>
      </c>
      <c r="E222" s="51" t="str">
        <f>IFERROR(VLOOKUP($D222, V医療従事者等!$A:$J, $E$4, FALSE), TEXT(D222, "aaa"))</f>
        <v>土</v>
      </c>
      <c r="F222" s="51">
        <f>IFERROR(VLOOKUP($D222, V医療従事者等!$A:$J, $F$4, FALSE), 0)</f>
        <v>0</v>
      </c>
      <c r="G222" s="51">
        <f>IFERROR(VLOOKUP($D222, V医療従事者等!$A:$J, $G$4, FALSE), 0)</f>
        <v>0</v>
      </c>
      <c r="H222" s="51">
        <f>IFERROR(VLOOKUP($D222, V医療従事者等!$A:$J, $H$4, FALSE), 0)</f>
        <v>0</v>
      </c>
      <c r="I222" s="51">
        <f>IFERROR(VLOOKUP($D222, V医療従事者等!$A:$J, $I$4, FALSE), 0)</f>
        <v>0</v>
      </c>
      <c r="J222" s="52">
        <f>IFERROR(VLOOKUP($D222, V一般接種!$A:$G, J$4, FALSE), 0)</f>
        <v>0</v>
      </c>
      <c r="K222" s="52">
        <f>IFERROR(VLOOKUP($D222, V一般接種!$A:$G, K$4, FALSE), 0)</f>
        <v>0</v>
      </c>
      <c r="L222" s="52">
        <f>IFERROR(VLOOKUP($D222, V一般接種!$A:$G, L$4, FALSE), 0)</f>
        <v>0</v>
      </c>
      <c r="M222" s="52">
        <f>IFERROR(VLOOKUP($D222, V一般接種!$A:$G, M$4, FALSE), 0)</f>
        <v>0</v>
      </c>
      <c r="N222" s="52">
        <f>IFERROR(VLOOKUP($D222, V職域接種!$C:$G, N$4, FALSE), 0)</f>
        <v>0</v>
      </c>
      <c r="O222" s="52">
        <f>IFERROR(VLOOKUP($D222, V職域接種!$C:$G, O$4, FALSE), 0)</f>
        <v>0</v>
      </c>
    </row>
    <row r="223" spans="1:15" x14ac:dyDescent="0.55000000000000004">
      <c r="A223" s="100">
        <f t="shared" si="9"/>
        <v>44514</v>
      </c>
      <c r="B223" s="53">
        <f t="shared" si="10"/>
        <v>0</v>
      </c>
      <c r="C223" s="53">
        <f t="shared" si="11"/>
        <v>0</v>
      </c>
      <c r="D223" s="82">
        <v>44514</v>
      </c>
      <c r="E223" s="51" t="str">
        <f>IFERROR(VLOOKUP($D223, V医療従事者等!$A:$J, $E$4, FALSE), TEXT(D223, "aaa"))</f>
        <v>日</v>
      </c>
      <c r="F223" s="51">
        <f>IFERROR(VLOOKUP($D223, V医療従事者等!$A:$J, $F$4, FALSE), 0)</f>
        <v>0</v>
      </c>
      <c r="G223" s="51">
        <f>IFERROR(VLOOKUP($D223, V医療従事者等!$A:$J, $G$4, FALSE), 0)</f>
        <v>0</v>
      </c>
      <c r="H223" s="51">
        <f>IFERROR(VLOOKUP($D223, V医療従事者等!$A:$J, $H$4, FALSE), 0)</f>
        <v>0</v>
      </c>
      <c r="I223" s="51">
        <f>IFERROR(VLOOKUP($D223, V医療従事者等!$A:$J, $I$4, FALSE), 0)</f>
        <v>0</v>
      </c>
      <c r="J223" s="52">
        <f>IFERROR(VLOOKUP($D223, V一般接種!$A:$G, J$4, FALSE), 0)</f>
        <v>0</v>
      </c>
      <c r="K223" s="52">
        <f>IFERROR(VLOOKUP($D223, V一般接種!$A:$G, K$4, FALSE), 0)</f>
        <v>0</v>
      </c>
      <c r="L223" s="52">
        <f>IFERROR(VLOOKUP($D223, V一般接種!$A:$G, L$4, FALSE), 0)</f>
        <v>0</v>
      </c>
      <c r="M223" s="52">
        <f>IFERROR(VLOOKUP($D223, V一般接種!$A:$G, M$4, FALSE), 0)</f>
        <v>0</v>
      </c>
      <c r="N223" s="52">
        <f>IFERROR(VLOOKUP($D223, V職域接種!$C:$G, N$4, FALSE), 0)</f>
        <v>0</v>
      </c>
      <c r="O223" s="52">
        <f>IFERROR(VLOOKUP($D223, V職域接種!$C:$G, O$4, FALSE), 0)</f>
        <v>0</v>
      </c>
    </row>
    <row r="224" spans="1:15" x14ac:dyDescent="0.55000000000000004">
      <c r="A224" s="100">
        <f t="shared" si="9"/>
        <v>44515</v>
      </c>
      <c r="B224" s="53">
        <f t="shared" si="10"/>
        <v>0</v>
      </c>
      <c r="C224" s="53">
        <f t="shared" si="11"/>
        <v>0</v>
      </c>
      <c r="D224" s="82">
        <v>44515</v>
      </c>
      <c r="E224" s="51" t="str">
        <f>IFERROR(VLOOKUP($D224, V医療従事者等!$A:$J, $E$4, FALSE), TEXT(D224, "aaa"))</f>
        <v>月</v>
      </c>
      <c r="F224" s="51">
        <f>IFERROR(VLOOKUP($D224, V医療従事者等!$A:$J, $F$4, FALSE), 0)</f>
        <v>0</v>
      </c>
      <c r="G224" s="51">
        <f>IFERROR(VLOOKUP($D224, V医療従事者等!$A:$J, $G$4, FALSE), 0)</f>
        <v>0</v>
      </c>
      <c r="H224" s="51">
        <f>IFERROR(VLOOKUP($D224, V医療従事者等!$A:$J, $H$4, FALSE), 0)</f>
        <v>0</v>
      </c>
      <c r="I224" s="51">
        <f>IFERROR(VLOOKUP($D224, V医療従事者等!$A:$J, $I$4, FALSE), 0)</f>
        <v>0</v>
      </c>
      <c r="J224" s="52">
        <f>IFERROR(VLOOKUP($D224, V一般接種!$A:$G, J$4, FALSE), 0)</f>
        <v>0</v>
      </c>
      <c r="K224" s="52">
        <f>IFERROR(VLOOKUP($D224, V一般接種!$A:$G, K$4, FALSE), 0)</f>
        <v>0</v>
      </c>
      <c r="L224" s="52">
        <f>IFERROR(VLOOKUP($D224, V一般接種!$A:$G, L$4, FALSE), 0)</f>
        <v>0</v>
      </c>
      <c r="M224" s="52">
        <f>IFERROR(VLOOKUP($D224, V一般接種!$A:$G, M$4, FALSE), 0)</f>
        <v>0</v>
      </c>
      <c r="N224" s="52">
        <f>IFERROR(VLOOKUP($D224, V職域接種!$C:$G, N$4, FALSE), 0)</f>
        <v>0</v>
      </c>
      <c r="O224" s="52">
        <f>IFERROR(VLOOKUP($D224, V職域接種!$C:$G, O$4, FALSE), 0)</f>
        <v>0</v>
      </c>
    </row>
    <row r="225" spans="1:15" x14ac:dyDescent="0.55000000000000004">
      <c r="A225" s="100">
        <f t="shared" si="9"/>
        <v>44516</v>
      </c>
      <c r="B225" s="53">
        <f t="shared" si="10"/>
        <v>0</v>
      </c>
      <c r="C225" s="53">
        <f t="shared" si="11"/>
        <v>0</v>
      </c>
      <c r="D225" s="82">
        <v>44516</v>
      </c>
      <c r="E225" s="51" t="str">
        <f>IFERROR(VLOOKUP($D225, V医療従事者等!$A:$J, $E$4, FALSE), TEXT(D225, "aaa"))</f>
        <v>火</v>
      </c>
      <c r="F225" s="51">
        <f>IFERROR(VLOOKUP($D225, V医療従事者等!$A:$J, $F$4, FALSE), 0)</f>
        <v>0</v>
      </c>
      <c r="G225" s="51">
        <f>IFERROR(VLOOKUP($D225, V医療従事者等!$A:$J, $G$4, FALSE), 0)</f>
        <v>0</v>
      </c>
      <c r="H225" s="51">
        <f>IFERROR(VLOOKUP($D225, V医療従事者等!$A:$J, $H$4, FALSE), 0)</f>
        <v>0</v>
      </c>
      <c r="I225" s="51">
        <f>IFERROR(VLOOKUP($D225, V医療従事者等!$A:$J, $I$4, FALSE), 0)</f>
        <v>0</v>
      </c>
      <c r="J225" s="52">
        <f>IFERROR(VLOOKUP($D225, V一般接種!$A:$G, J$4, FALSE), 0)</f>
        <v>0</v>
      </c>
      <c r="K225" s="52">
        <f>IFERROR(VLOOKUP($D225, V一般接種!$A:$G, K$4, FALSE), 0)</f>
        <v>0</v>
      </c>
      <c r="L225" s="52">
        <f>IFERROR(VLOOKUP($D225, V一般接種!$A:$G, L$4, FALSE), 0)</f>
        <v>0</v>
      </c>
      <c r="M225" s="52">
        <f>IFERROR(VLOOKUP($D225, V一般接種!$A:$G, M$4, FALSE), 0)</f>
        <v>0</v>
      </c>
      <c r="N225" s="52">
        <f>IFERROR(VLOOKUP($D225, V職域接種!$C:$G, N$4, FALSE), 0)</f>
        <v>0</v>
      </c>
      <c r="O225" s="52">
        <f>IFERROR(VLOOKUP($D225, V職域接種!$C:$G, O$4, FALSE), 0)</f>
        <v>0</v>
      </c>
    </row>
    <row r="226" spans="1:15" x14ac:dyDescent="0.55000000000000004">
      <c r="A226" s="100">
        <f t="shared" si="9"/>
        <v>44517</v>
      </c>
      <c r="B226" s="53">
        <f t="shared" si="10"/>
        <v>0</v>
      </c>
      <c r="C226" s="53">
        <f t="shared" si="11"/>
        <v>0</v>
      </c>
      <c r="D226" s="82">
        <v>44517</v>
      </c>
      <c r="E226" s="51" t="str">
        <f>IFERROR(VLOOKUP($D226, V医療従事者等!$A:$J, $E$4, FALSE), TEXT(D226, "aaa"))</f>
        <v>水</v>
      </c>
      <c r="F226" s="51">
        <f>IFERROR(VLOOKUP($D226, V医療従事者等!$A:$J, $F$4, FALSE), 0)</f>
        <v>0</v>
      </c>
      <c r="G226" s="51">
        <f>IFERROR(VLOOKUP($D226, V医療従事者等!$A:$J, $G$4, FALSE), 0)</f>
        <v>0</v>
      </c>
      <c r="H226" s="51">
        <f>IFERROR(VLOOKUP($D226, V医療従事者等!$A:$J, $H$4, FALSE), 0)</f>
        <v>0</v>
      </c>
      <c r="I226" s="51">
        <f>IFERROR(VLOOKUP($D226, V医療従事者等!$A:$J, $I$4, FALSE), 0)</f>
        <v>0</v>
      </c>
      <c r="J226" s="52">
        <f>IFERROR(VLOOKUP($D226, V一般接種!$A:$G, J$4, FALSE), 0)</f>
        <v>0</v>
      </c>
      <c r="K226" s="52">
        <f>IFERROR(VLOOKUP($D226, V一般接種!$A:$G, K$4, FALSE), 0)</f>
        <v>0</v>
      </c>
      <c r="L226" s="52">
        <f>IFERROR(VLOOKUP($D226, V一般接種!$A:$G, L$4, FALSE), 0)</f>
        <v>0</v>
      </c>
      <c r="M226" s="52">
        <f>IFERROR(VLOOKUP($D226, V一般接種!$A:$G, M$4, FALSE), 0)</f>
        <v>0</v>
      </c>
      <c r="N226" s="52">
        <f>IFERROR(VLOOKUP($D226, V職域接種!$C:$G, N$4, FALSE), 0)</f>
        <v>0</v>
      </c>
      <c r="O226" s="52">
        <f>IFERROR(VLOOKUP($D226, V職域接種!$C:$G, O$4, FALSE), 0)</f>
        <v>0</v>
      </c>
    </row>
    <row r="227" spans="1:15" x14ac:dyDescent="0.55000000000000004">
      <c r="A227" s="100">
        <f t="shared" si="9"/>
        <v>44518</v>
      </c>
      <c r="B227" s="53">
        <f t="shared" si="10"/>
        <v>0</v>
      </c>
      <c r="C227" s="53">
        <f t="shared" si="11"/>
        <v>0</v>
      </c>
      <c r="D227" s="82">
        <v>44518</v>
      </c>
      <c r="E227" s="51" t="str">
        <f>IFERROR(VLOOKUP($D227, V医療従事者等!$A:$J, $E$4, FALSE), TEXT(D227, "aaa"))</f>
        <v>木</v>
      </c>
      <c r="F227" s="51">
        <f>IFERROR(VLOOKUP($D227, V医療従事者等!$A:$J, $F$4, FALSE), 0)</f>
        <v>0</v>
      </c>
      <c r="G227" s="51">
        <f>IFERROR(VLOOKUP($D227, V医療従事者等!$A:$J, $G$4, FALSE), 0)</f>
        <v>0</v>
      </c>
      <c r="H227" s="51">
        <f>IFERROR(VLOOKUP($D227, V医療従事者等!$A:$J, $H$4, FALSE), 0)</f>
        <v>0</v>
      </c>
      <c r="I227" s="51">
        <f>IFERROR(VLOOKUP($D227, V医療従事者等!$A:$J, $I$4, FALSE), 0)</f>
        <v>0</v>
      </c>
      <c r="J227" s="52">
        <f>IFERROR(VLOOKUP($D227, V一般接種!$A:$G, J$4, FALSE), 0)</f>
        <v>0</v>
      </c>
      <c r="K227" s="52">
        <f>IFERROR(VLOOKUP($D227, V一般接種!$A:$G, K$4, FALSE), 0)</f>
        <v>0</v>
      </c>
      <c r="L227" s="52">
        <f>IFERROR(VLOOKUP($D227, V一般接種!$A:$G, L$4, FALSE), 0)</f>
        <v>0</v>
      </c>
      <c r="M227" s="52">
        <f>IFERROR(VLOOKUP($D227, V一般接種!$A:$G, M$4, FALSE), 0)</f>
        <v>0</v>
      </c>
      <c r="N227" s="52">
        <f>IFERROR(VLOOKUP($D227, V職域接種!$C:$G, N$4, FALSE), 0)</f>
        <v>0</v>
      </c>
      <c r="O227" s="52">
        <f>IFERROR(VLOOKUP($D227, V職域接種!$C:$G, O$4, FALSE), 0)</f>
        <v>0</v>
      </c>
    </row>
    <row r="228" spans="1:15" x14ac:dyDescent="0.55000000000000004">
      <c r="A228" s="100">
        <f t="shared" si="9"/>
        <v>44519</v>
      </c>
      <c r="B228" s="53">
        <f t="shared" si="10"/>
        <v>0</v>
      </c>
      <c r="C228" s="53">
        <f t="shared" si="11"/>
        <v>0</v>
      </c>
      <c r="D228" s="82">
        <v>44519</v>
      </c>
      <c r="E228" s="51" t="str">
        <f>IFERROR(VLOOKUP($D228, V医療従事者等!$A:$J, $E$4, FALSE), TEXT(D228, "aaa"))</f>
        <v>金</v>
      </c>
      <c r="F228" s="51">
        <f>IFERROR(VLOOKUP($D228, V医療従事者等!$A:$J, $F$4, FALSE), 0)</f>
        <v>0</v>
      </c>
      <c r="G228" s="51">
        <f>IFERROR(VLOOKUP($D228, V医療従事者等!$A:$J, $G$4, FALSE), 0)</f>
        <v>0</v>
      </c>
      <c r="H228" s="51">
        <f>IFERROR(VLOOKUP($D228, V医療従事者等!$A:$J, $H$4, FALSE), 0)</f>
        <v>0</v>
      </c>
      <c r="I228" s="51">
        <f>IFERROR(VLOOKUP($D228, V医療従事者等!$A:$J, $I$4, FALSE), 0)</f>
        <v>0</v>
      </c>
      <c r="J228" s="52">
        <f>IFERROR(VLOOKUP($D228, V一般接種!$A:$G, J$4, FALSE), 0)</f>
        <v>0</v>
      </c>
      <c r="K228" s="52">
        <f>IFERROR(VLOOKUP($D228, V一般接種!$A:$G, K$4, FALSE), 0)</f>
        <v>0</v>
      </c>
      <c r="L228" s="52">
        <f>IFERROR(VLOOKUP($D228, V一般接種!$A:$G, L$4, FALSE), 0)</f>
        <v>0</v>
      </c>
      <c r="M228" s="52">
        <f>IFERROR(VLOOKUP($D228, V一般接種!$A:$G, M$4, FALSE), 0)</f>
        <v>0</v>
      </c>
      <c r="N228" s="52">
        <f>IFERROR(VLOOKUP($D228, V職域接種!$C:$G, N$4, FALSE), 0)</f>
        <v>0</v>
      </c>
      <c r="O228" s="52">
        <f>IFERROR(VLOOKUP($D228, V職域接種!$C:$G, O$4, FALSE), 0)</f>
        <v>0</v>
      </c>
    </row>
    <row r="229" spans="1:15" x14ac:dyDescent="0.55000000000000004">
      <c r="A229" s="100">
        <f t="shared" si="9"/>
        <v>44520</v>
      </c>
      <c r="B229" s="53">
        <f t="shared" si="10"/>
        <v>0</v>
      </c>
      <c r="C229" s="53">
        <f t="shared" si="11"/>
        <v>0</v>
      </c>
      <c r="D229" s="82">
        <v>44520</v>
      </c>
      <c r="E229" s="51" t="str">
        <f>IFERROR(VLOOKUP($D229, V医療従事者等!$A:$J, $E$4, FALSE), TEXT(D229, "aaa"))</f>
        <v>土</v>
      </c>
      <c r="F229" s="51">
        <f>IFERROR(VLOOKUP($D229, V医療従事者等!$A:$J, $F$4, FALSE), 0)</f>
        <v>0</v>
      </c>
      <c r="G229" s="51">
        <f>IFERROR(VLOOKUP($D229, V医療従事者等!$A:$J, $G$4, FALSE), 0)</f>
        <v>0</v>
      </c>
      <c r="H229" s="51">
        <f>IFERROR(VLOOKUP($D229, V医療従事者等!$A:$J, $H$4, FALSE), 0)</f>
        <v>0</v>
      </c>
      <c r="I229" s="51">
        <f>IFERROR(VLOOKUP($D229, V医療従事者等!$A:$J, $I$4, FALSE), 0)</f>
        <v>0</v>
      </c>
      <c r="J229" s="52">
        <f>IFERROR(VLOOKUP($D229, V一般接種!$A:$G, J$4, FALSE), 0)</f>
        <v>0</v>
      </c>
      <c r="K229" s="52">
        <f>IFERROR(VLOOKUP($D229, V一般接種!$A:$G, K$4, FALSE), 0)</f>
        <v>0</v>
      </c>
      <c r="L229" s="52">
        <f>IFERROR(VLOOKUP($D229, V一般接種!$A:$G, L$4, FALSE), 0)</f>
        <v>0</v>
      </c>
      <c r="M229" s="52">
        <f>IFERROR(VLOOKUP($D229, V一般接種!$A:$G, M$4, FALSE), 0)</f>
        <v>0</v>
      </c>
      <c r="N229" s="52">
        <f>IFERROR(VLOOKUP($D229, V職域接種!$C:$G, N$4, FALSE), 0)</f>
        <v>0</v>
      </c>
      <c r="O229" s="52">
        <f>IFERROR(VLOOKUP($D229, V職域接種!$C:$G, O$4, FALSE), 0)</f>
        <v>0</v>
      </c>
    </row>
    <row r="230" spans="1:15" x14ac:dyDescent="0.55000000000000004">
      <c r="A230" s="100">
        <f t="shared" si="9"/>
        <v>44521</v>
      </c>
      <c r="B230" s="53">
        <f t="shared" si="10"/>
        <v>0</v>
      </c>
      <c r="C230" s="53">
        <f t="shared" si="11"/>
        <v>0</v>
      </c>
      <c r="D230" s="82">
        <v>44521</v>
      </c>
      <c r="E230" s="51" t="str">
        <f>IFERROR(VLOOKUP($D230, V医療従事者等!$A:$J, $E$4, FALSE), TEXT(D230, "aaa"))</f>
        <v>日</v>
      </c>
      <c r="F230" s="51">
        <f>IFERROR(VLOOKUP($D230, V医療従事者等!$A:$J, $F$4, FALSE), 0)</f>
        <v>0</v>
      </c>
      <c r="G230" s="51">
        <f>IFERROR(VLOOKUP($D230, V医療従事者等!$A:$J, $G$4, FALSE), 0)</f>
        <v>0</v>
      </c>
      <c r="H230" s="51">
        <f>IFERROR(VLOOKUP($D230, V医療従事者等!$A:$J, $H$4, FALSE), 0)</f>
        <v>0</v>
      </c>
      <c r="I230" s="51">
        <f>IFERROR(VLOOKUP($D230, V医療従事者等!$A:$J, $I$4, FALSE), 0)</f>
        <v>0</v>
      </c>
      <c r="J230" s="52">
        <f>IFERROR(VLOOKUP($D230, V一般接種!$A:$G, J$4, FALSE), 0)</f>
        <v>0</v>
      </c>
      <c r="K230" s="52">
        <f>IFERROR(VLOOKUP($D230, V一般接種!$A:$G, K$4, FALSE), 0)</f>
        <v>0</v>
      </c>
      <c r="L230" s="52">
        <f>IFERROR(VLOOKUP($D230, V一般接種!$A:$G, L$4, FALSE), 0)</f>
        <v>0</v>
      </c>
      <c r="M230" s="52">
        <f>IFERROR(VLOOKUP($D230, V一般接種!$A:$G, M$4, FALSE), 0)</f>
        <v>0</v>
      </c>
      <c r="N230" s="52">
        <f>IFERROR(VLOOKUP($D230, V職域接種!$C:$G, N$4, FALSE), 0)</f>
        <v>0</v>
      </c>
      <c r="O230" s="52">
        <f>IFERROR(VLOOKUP($D230, V職域接種!$C:$G, O$4, FALSE), 0)</f>
        <v>0</v>
      </c>
    </row>
    <row r="231" spans="1:15" x14ac:dyDescent="0.55000000000000004">
      <c r="A231" s="100">
        <f t="shared" si="9"/>
        <v>44522</v>
      </c>
      <c r="B231" s="53">
        <f t="shared" si="10"/>
        <v>0</v>
      </c>
      <c r="C231" s="53">
        <f t="shared" si="11"/>
        <v>0</v>
      </c>
      <c r="D231" s="82">
        <v>44522</v>
      </c>
      <c r="E231" s="51" t="str">
        <f>IFERROR(VLOOKUP($D231, V医療従事者等!$A:$J, $E$4, FALSE), TEXT(D231, "aaa"))</f>
        <v>月</v>
      </c>
      <c r="F231" s="51">
        <f>IFERROR(VLOOKUP($D231, V医療従事者等!$A:$J, $F$4, FALSE), 0)</f>
        <v>0</v>
      </c>
      <c r="G231" s="51">
        <f>IFERROR(VLOOKUP($D231, V医療従事者等!$A:$J, $G$4, FALSE), 0)</f>
        <v>0</v>
      </c>
      <c r="H231" s="51">
        <f>IFERROR(VLOOKUP($D231, V医療従事者等!$A:$J, $H$4, FALSE), 0)</f>
        <v>0</v>
      </c>
      <c r="I231" s="51">
        <f>IFERROR(VLOOKUP($D231, V医療従事者等!$A:$J, $I$4, FALSE), 0)</f>
        <v>0</v>
      </c>
      <c r="J231" s="52">
        <f>IFERROR(VLOOKUP($D231, V一般接種!$A:$G, J$4, FALSE), 0)</f>
        <v>0</v>
      </c>
      <c r="K231" s="52">
        <f>IFERROR(VLOOKUP($D231, V一般接種!$A:$G, K$4, FALSE), 0)</f>
        <v>0</v>
      </c>
      <c r="L231" s="52">
        <f>IFERROR(VLOOKUP($D231, V一般接種!$A:$G, L$4, FALSE), 0)</f>
        <v>0</v>
      </c>
      <c r="M231" s="52">
        <f>IFERROR(VLOOKUP($D231, V一般接種!$A:$G, M$4, FALSE), 0)</f>
        <v>0</v>
      </c>
      <c r="N231" s="52">
        <f>IFERROR(VLOOKUP($D231, V職域接種!$C:$G, N$4, FALSE), 0)</f>
        <v>0</v>
      </c>
      <c r="O231" s="52">
        <f>IFERROR(VLOOKUP($D231, V職域接種!$C:$G, O$4, FALSE), 0)</f>
        <v>0</v>
      </c>
    </row>
    <row r="232" spans="1:15" x14ac:dyDescent="0.55000000000000004">
      <c r="A232" s="100">
        <f t="shared" si="9"/>
        <v>44523</v>
      </c>
      <c r="B232" s="53">
        <f t="shared" si="10"/>
        <v>0</v>
      </c>
      <c r="C232" s="53">
        <f t="shared" si="11"/>
        <v>0</v>
      </c>
      <c r="D232" s="82">
        <v>44523</v>
      </c>
      <c r="E232" s="51" t="str">
        <f>IFERROR(VLOOKUP($D232, V医療従事者等!$A:$J, $E$4, FALSE), TEXT(D232, "aaa"))</f>
        <v>火</v>
      </c>
      <c r="F232" s="51">
        <f>IFERROR(VLOOKUP($D232, V医療従事者等!$A:$J, $F$4, FALSE), 0)</f>
        <v>0</v>
      </c>
      <c r="G232" s="51">
        <f>IFERROR(VLOOKUP($D232, V医療従事者等!$A:$J, $G$4, FALSE), 0)</f>
        <v>0</v>
      </c>
      <c r="H232" s="51">
        <f>IFERROR(VLOOKUP($D232, V医療従事者等!$A:$J, $H$4, FALSE), 0)</f>
        <v>0</v>
      </c>
      <c r="I232" s="51">
        <f>IFERROR(VLOOKUP($D232, V医療従事者等!$A:$J, $I$4, FALSE), 0)</f>
        <v>0</v>
      </c>
      <c r="J232" s="52">
        <f>IFERROR(VLOOKUP($D232, V一般接種!$A:$G, J$4, FALSE), 0)</f>
        <v>0</v>
      </c>
      <c r="K232" s="52">
        <f>IFERROR(VLOOKUP($D232, V一般接種!$A:$G, K$4, FALSE), 0)</f>
        <v>0</v>
      </c>
      <c r="L232" s="52">
        <f>IFERROR(VLOOKUP($D232, V一般接種!$A:$G, L$4, FALSE), 0)</f>
        <v>0</v>
      </c>
      <c r="M232" s="52">
        <f>IFERROR(VLOOKUP($D232, V一般接種!$A:$G, M$4, FALSE), 0)</f>
        <v>0</v>
      </c>
      <c r="N232" s="52">
        <f>IFERROR(VLOOKUP($D232, V職域接種!$C:$G, N$4, FALSE), 0)</f>
        <v>0</v>
      </c>
      <c r="O232" s="52">
        <f>IFERROR(VLOOKUP($D232, V職域接種!$C:$G, O$4, FALSE), 0)</f>
        <v>0</v>
      </c>
    </row>
    <row r="233" spans="1:15" x14ac:dyDescent="0.55000000000000004">
      <c r="A233" s="100">
        <f t="shared" si="9"/>
        <v>44524</v>
      </c>
      <c r="B233" s="53">
        <f t="shared" si="10"/>
        <v>0</v>
      </c>
      <c r="C233" s="53">
        <f t="shared" si="11"/>
        <v>0</v>
      </c>
      <c r="D233" s="82">
        <v>44524</v>
      </c>
      <c r="E233" s="51" t="str">
        <f>IFERROR(VLOOKUP($D233, V医療従事者等!$A:$J, $E$4, FALSE), TEXT(D233, "aaa"))</f>
        <v>水</v>
      </c>
      <c r="F233" s="51">
        <f>IFERROR(VLOOKUP($D233, V医療従事者等!$A:$J, $F$4, FALSE), 0)</f>
        <v>0</v>
      </c>
      <c r="G233" s="51">
        <f>IFERROR(VLOOKUP($D233, V医療従事者等!$A:$J, $G$4, FALSE), 0)</f>
        <v>0</v>
      </c>
      <c r="H233" s="51">
        <f>IFERROR(VLOOKUP($D233, V医療従事者等!$A:$J, $H$4, FALSE), 0)</f>
        <v>0</v>
      </c>
      <c r="I233" s="51">
        <f>IFERROR(VLOOKUP($D233, V医療従事者等!$A:$J, $I$4, FALSE), 0)</f>
        <v>0</v>
      </c>
      <c r="J233" s="52">
        <f>IFERROR(VLOOKUP($D233, V一般接種!$A:$G, J$4, FALSE), 0)</f>
        <v>0</v>
      </c>
      <c r="K233" s="52">
        <f>IFERROR(VLOOKUP($D233, V一般接種!$A:$G, K$4, FALSE), 0)</f>
        <v>0</v>
      </c>
      <c r="L233" s="52">
        <f>IFERROR(VLOOKUP($D233, V一般接種!$A:$G, L$4, FALSE), 0)</f>
        <v>0</v>
      </c>
      <c r="M233" s="52">
        <f>IFERROR(VLOOKUP($D233, V一般接種!$A:$G, M$4, FALSE), 0)</f>
        <v>0</v>
      </c>
      <c r="N233" s="52">
        <f>IFERROR(VLOOKUP($D233, V職域接種!$C:$G, N$4, FALSE), 0)</f>
        <v>0</v>
      </c>
      <c r="O233" s="52">
        <f>IFERROR(VLOOKUP($D233, V職域接種!$C:$G, O$4, FALSE), 0)</f>
        <v>0</v>
      </c>
    </row>
    <row r="234" spans="1:15" x14ac:dyDescent="0.55000000000000004">
      <c r="A234" s="100">
        <f t="shared" si="9"/>
        <v>44525</v>
      </c>
      <c r="B234" s="53">
        <f t="shared" si="10"/>
        <v>0</v>
      </c>
      <c r="C234" s="53">
        <f t="shared" si="11"/>
        <v>0</v>
      </c>
      <c r="D234" s="82">
        <v>44525</v>
      </c>
      <c r="E234" s="51" t="str">
        <f>IFERROR(VLOOKUP($D234, V医療従事者等!$A:$J, $E$4, FALSE), TEXT(D234, "aaa"))</f>
        <v>木</v>
      </c>
      <c r="F234" s="51">
        <f>IFERROR(VLOOKUP($D234, V医療従事者等!$A:$J, $F$4, FALSE), 0)</f>
        <v>0</v>
      </c>
      <c r="G234" s="51">
        <f>IFERROR(VLOOKUP($D234, V医療従事者等!$A:$J, $G$4, FALSE), 0)</f>
        <v>0</v>
      </c>
      <c r="H234" s="51">
        <f>IFERROR(VLOOKUP($D234, V医療従事者等!$A:$J, $H$4, FALSE), 0)</f>
        <v>0</v>
      </c>
      <c r="I234" s="51">
        <f>IFERROR(VLOOKUP($D234, V医療従事者等!$A:$J, $I$4, FALSE), 0)</f>
        <v>0</v>
      </c>
      <c r="J234" s="52">
        <f>IFERROR(VLOOKUP($D234, V一般接種!$A:$G, J$4, FALSE), 0)</f>
        <v>0</v>
      </c>
      <c r="K234" s="52">
        <f>IFERROR(VLOOKUP($D234, V一般接種!$A:$G, K$4, FALSE), 0)</f>
        <v>0</v>
      </c>
      <c r="L234" s="52">
        <f>IFERROR(VLOOKUP($D234, V一般接種!$A:$G, L$4, FALSE), 0)</f>
        <v>0</v>
      </c>
      <c r="M234" s="52">
        <f>IFERROR(VLOOKUP($D234, V一般接種!$A:$G, M$4, FALSE), 0)</f>
        <v>0</v>
      </c>
      <c r="N234" s="52">
        <f>IFERROR(VLOOKUP($D234, V職域接種!$C:$G, N$4, FALSE), 0)</f>
        <v>0</v>
      </c>
      <c r="O234" s="52">
        <f>IFERROR(VLOOKUP($D234, V職域接種!$C:$G, O$4, FALSE), 0)</f>
        <v>0</v>
      </c>
    </row>
    <row r="235" spans="1:15" x14ac:dyDescent="0.55000000000000004">
      <c r="A235" s="100">
        <f t="shared" si="9"/>
        <v>44526</v>
      </c>
      <c r="B235" s="53">
        <f t="shared" si="10"/>
        <v>0</v>
      </c>
      <c r="C235" s="53">
        <f t="shared" si="11"/>
        <v>0</v>
      </c>
      <c r="D235" s="82">
        <v>44526</v>
      </c>
      <c r="E235" s="51" t="str">
        <f>IFERROR(VLOOKUP($D235, V医療従事者等!$A:$J, $E$4, FALSE), TEXT(D235, "aaa"))</f>
        <v>金</v>
      </c>
      <c r="F235" s="51">
        <f>IFERROR(VLOOKUP($D235, V医療従事者等!$A:$J, $F$4, FALSE), 0)</f>
        <v>0</v>
      </c>
      <c r="G235" s="51">
        <f>IFERROR(VLOOKUP($D235, V医療従事者等!$A:$J, $G$4, FALSE), 0)</f>
        <v>0</v>
      </c>
      <c r="H235" s="51">
        <f>IFERROR(VLOOKUP($D235, V医療従事者等!$A:$J, $H$4, FALSE), 0)</f>
        <v>0</v>
      </c>
      <c r="I235" s="51">
        <f>IFERROR(VLOOKUP($D235, V医療従事者等!$A:$J, $I$4, FALSE), 0)</f>
        <v>0</v>
      </c>
      <c r="J235" s="52">
        <f>IFERROR(VLOOKUP($D235, V一般接種!$A:$G, J$4, FALSE), 0)</f>
        <v>0</v>
      </c>
      <c r="K235" s="52">
        <f>IFERROR(VLOOKUP($D235, V一般接種!$A:$G, K$4, FALSE), 0)</f>
        <v>0</v>
      </c>
      <c r="L235" s="52">
        <f>IFERROR(VLOOKUP($D235, V一般接種!$A:$G, L$4, FALSE), 0)</f>
        <v>0</v>
      </c>
      <c r="M235" s="52">
        <f>IFERROR(VLOOKUP($D235, V一般接種!$A:$G, M$4, FALSE), 0)</f>
        <v>0</v>
      </c>
      <c r="N235" s="52">
        <f>IFERROR(VLOOKUP($D235, V職域接種!$C:$G, N$4, FALSE), 0)</f>
        <v>0</v>
      </c>
      <c r="O235" s="52">
        <f>IFERROR(VLOOKUP($D235, V職域接種!$C:$G, O$4, FALSE), 0)</f>
        <v>0</v>
      </c>
    </row>
    <row r="236" spans="1:15" x14ac:dyDescent="0.55000000000000004">
      <c r="A236" s="100">
        <f t="shared" si="9"/>
        <v>44527</v>
      </c>
      <c r="B236" s="53">
        <f t="shared" si="10"/>
        <v>0</v>
      </c>
      <c r="C236" s="53">
        <f t="shared" si="11"/>
        <v>0</v>
      </c>
      <c r="D236" s="82">
        <v>44527</v>
      </c>
      <c r="E236" s="51" t="str">
        <f>IFERROR(VLOOKUP($D236, V医療従事者等!$A:$J, $E$4, FALSE), TEXT(D236, "aaa"))</f>
        <v>土</v>
      </c>
      <c r="F236" s="51">
        <f>IFERROR(VLOOKUP($D236, V医療従事者等!$A:$J, $F$4, FALSE), 0)</f>
        <v>0</v>
      </c>
      <c r="G236" s="51">
        <f>IFERROR(VLOOKUP($D236, V医療従事者等!$A:$J, $G$4, FALSE), 0)</f>
        <v>0</v>
      </c>
      <c r="H236" s="51">
        <f>IFERROR(VLOOKUP($D236, V医療従事者等!$A:$J, $H$4, FALSE), 0)</f>
        <v>0</v>
      </c>
      <c r="I236" s="51">
        <f>IFERROR(VLOOKUP($D236, V医療従事者等!$A:$J, $I$4, FALSE), 0)</f>
        <v>0</v>
      </c>
      <c r="J236" s="52">
        <f>IFERROR(VLOOKUP($D236, V一般接種!$A:$G, J$4, FALSE), 0)</f>
        <v>0</v>
      </c>
      <c r="K236" s="52">
        <f>IFERROR(VLOOKUP($D236, V一般接種!$A:$G, K$4, FALSE), 0)</f>
        <v>0</v>
      </c>
      <c r="L236" s="52">
        <f>IFERROR(VLOOKUP($D236, V一般接種!$A:$G, L$4, FALSE), 0)</f>
        <v>0</v>
      </c>
      <c r="M236" s="52">
        <f>IFERROR(VLOOKUP($D236, V一般接種!$A:$G, M$4, FALSE), 0)</f>
        <v>0</v>
      </c>
      <c r="N236" s="52">
        <f>IFERROR(VLOOKUP($D236, V職域接種!$C:$G, N$4, FALSE), 0)</f>
        <v>0</v>
      </c>
      <c r="O236" s="52">
        <f>IFERROR(VLOOKUP($D236, V職域接種!$C:$G, O$4, FALSE), 0)</f>
        <v>0</v>
      </c>
    </row>
    <row r="237" spans="1:15" x14ac:dyDescent="0.55000000000000004">
      <c r="A237" s="100">
        <f t="shared" si="9"/>
        <v>44528</v>
      </c>
      <c r="B237" s="53">
        <f t="shared" si="10"/>
        <v>0</v>
      </c>
      <c r="C237" s="53">
        <f t="shared" si="11"/>
        <v>0</v>
      </c>
      <c r="D237" s="82">
        <v>44528</v>
      </c>
      <c r="E237" s="51" t="str">
        <f>IFERROR(VLOOKUP($D237, V医療従事者等!$A:$J, $E$4, FALSE), TEXT(D237, "aaa"))</f>
        <v>日</v>
      </c>
      <c r="F237" s="51">
        <f>IFERROR(VLOOKUP($D237, V医療従事者等!$A:$J, $F$4, FALSE), 0)</f>
        <v>0</v>
      </c>
      <c r="G237" s="51">
        <f>IFERROR(VLOOKUP($D237, V医療従事者等!$A:$J, $G$4, FALSE), 0)</f>
        <v>0</v>
      </c>
      <c r="H237" s="51">
        <f>IFERROR(VLOOKUP($D237, V医療従事者等!$A:$J, $H$4, FALSE), 0)</f>
        <v>0</v>
      </c>
      <c r="I237" s="51">
        <f>IFERROR(VLOOKUP($D237, V医療従事者等!$A:$J, $I$4, FALSE), 0)</f>
        <v>0</v>
      </c>
      <c r="J237" s="52">
        <f>IFERROR(VLOOKUP($D237, V一般接種!$A:$G, J$4, FALSE), 0)</f>
        <v>0</v>
      </c>
      <c r="K237" s="52">
        <f>IFERROR(VLOOKUP($D237, V一般接種!$A:$G, K$4, FALSE), 0)</f>
        <v>0</v>
      </c>
      <c r="L237" s="52">
        <f>IFERROR(VLOOKUP($D237, V一般接種!$A:$G, L$4, FALSE), 0)</f>
        <v>0</v>
      </c>
      <c r="M237" s="52">
        <f>IFERROR(VLOOKUP($D237, V一般接種!$A:$G, M$4, FALSE), 0)</f>
        <v>0</v>
      </c>
      <c r="N237" s="52">
        <f>IFERROR(VLOOKUP($D237, V職域接種!$C:$G, N$4, FALSE), 0)</f>
        <v>0</v>
      </c>
      <c r="O237" s="52">
        <f>IFERROR(VLOOKUP($D237, V職域接種!$C:$G, O$4, FALSE), 0)</f>
        <v>0</v>
      </c>
    </row>
    <row r="238" spans="1:15" x14ac:dyDescent="0.55000000000000004">
      <c r="A238" s="100">
        <f t="shared" si="9"/>
        <v>44529</v>
      </c>
      <c r="B238" s="53">
        <f t="shared" si="10"/>
        <v>0</v>
      </c>
      <c r="C238" s="53">
        <f t="shared" si="11"/>
        <v>0</v>
      </c>
      <c r="D238" s="82">
        <v>44529</v>
      </c>
      <c r="E238" s="51" t="str">
        <f>IFERROR(VLOOKUP($D238, V医療従事者等!$A:$J, $E$4, FALSE), TEXT(D238, "aaa"))</f>
        <v>月</v>
      </c>
      <c r="F238" s="51">
        <f>IFERROR(VLOOKUP($D238, V医療従事者等!$A:$J, $F$4, FALSE), 0)</f>
        <v>0</v>
      </c>
      <c r="G238" s="51">
        <f>IFERROR(VLOOKUP($D238, V医療従事者等!$A:$J, $G$4, FALSE), 0)</f>
        <v>0</v>
      </c>
      <c r="H238" s="51">
        <f>IFERROR(VLOOKUP($D238, V医療従事者等!$A:$J, $H$4, FALSE), 0)</f>
        <v>0</v>
      </c>
      <c r="I238" s="51">
        <f>IFERROR(VLOOKUP($D238, V医療従事者等!$A:$J, $I$4, FALSE), 0)</f>
        <v>0</v>
      </c>
      <c r="J238" s="52">
        <f>IFERROR(VLOOKUP($D238, V一般接種!$A:$G, J$4, FALSE), 0)</f>
        <v>0</v>
      </c>
      <c r="K238" s="52">
        <f>IFERROR(VLOOKUP($D238, V一般接種!$A:$G, K$4, FALSE), 0)</f>
        <v>0</v>
      </c>
      <c r="L238" s="52">
        <f>IFERROR(VLOOKUP($D238, V一般接種!$A:$G, L$4, FALSE), 0)</f>
        <v>0</v>
      </c>
      <c r="M238" s="52">
        <f>IFERROR(VLOOKUP($D238, V一般接種!$A:$G, M$4, FALSE), 0)</f>
        <v>0</v>
      </c>
      <c r="N238" s="52">
        <f>IFERROR(VLOOKUP($D238, V職域接種!$C:$G, N$4, FALSE), 0)</f>
        <v>0</v>
      </c>
      <c r="O238" s="52">
        <f>IFERROR(VLOOKUP($D238, V職域接種!$C:$G, O$4, FALSE), 0)</f>
        <v>0</v>
      </c>
    </row>
    <row r="239" spans="1:15" x14ac:dyDescent="0.55000000000000004">
      <c r="A239" s="100">
        <f t="shared" si="9"/>
        <v>44530</v>
      </c>
      <c r="B239" s="53">
        <f t="shared" si="10"/>
        <v>0</v>
      </c>
      <c r="C239" s="53">
        <f t="shared" si="11"/>
        <v>0</v>
      </c>
      <c r="D239" s="82">
        <v>44530</v>
      </c>
      <c r="E239" s="51" t="str">
        <f>IFERROR(VLOOKUP($D239, V医療従事者等!$A:$J, $E$4, FALSE), TEXT(D239, "aaa"))</f>
        <v>火</v>
      </c>
      <c r="F239" s="51">
        <f>IFERROR(VLOOKUP($D239, V医療従事者等!$A:$J, $F$4, FALSE), 0)</f>
        <v>0</v>
      </c>
      <c r="G239" s="51">
        <f>IFERROR(VLOOKUP($D239, V医療従事者等!$A:$J, $G$4, FALSE), 0)</f>
        <v>0</v>
      </c>
      <c r="H239" s="51">
        <f>IFERROR(VLOOKUP($D239, V医療従事者等!$A:$J, $H$4, FALSE), 0)</f>
        <v>0</v>
      </c>
      <c r="I239" s="51">
        <f>IFERROR(VLOOKUP($D239, V医療従事者等!$A:$J, $I$4, FALSE), 0)</f>
        <v>0</v>
      </c>
      <c r="J239" s="52">
        <f>IFERROR(VLOOKUP($D239, V一般接種!$A:$G, J$4, FALSE), 0)</f>
        <v>0</v>
      </c>
      <c r="K239" s="52">
        <f>IFERROR(VLOOKUP($D239, V一般接種!$A:$G, K$4, FALSE), 0)</f>
        <v>0</v>
      </c>
      <c r="L239" s="52">
        <f>IFERROR(VLOOKUP($D239, V一般接種!$A:$G, L$4, FALSE), 0)</f>
        <v>0</v>
      </c>
      <c r="M239" s="52">
        <f>IFERROR(VLOOKUP($D239, V一般接種!$A:$G, M$4, FALSE), 0)</f>
        <v>0</v>
      </c>
      <c r="N239" s="52">
        <f>IFERROR(VLOOKUP($D239, V職域接種!$C:$G, N$4, FALSE), 0)</f>
        <v>0</v>
      </c>
      <c r="O239" s="52">
        <f>IFERROR(VLOOKUP($D239, V職域接種!$C:$G, O$4, FALSE), 0)</f>
        <v>0</v>
      </c>
    </row>
    <row r="240" spans="1:15" x14ac:dyDescent="0.55000000000000004">
      <c r="A240" s="100">
        <f t="shared" si="9"/>
        <v>44531</v>
      </c>
      <c r="B240" s="53">
        <f t="shared" si="10"/>
        <v>0</v>
      </c>
      <c r="C240" s="53">
        <f t="shared" si="11"/>
        <v>0</v>
      </c>
      <c r="D240" s="82">
        <v>44531</v>
      </c>
      <c r="E240" s="51" t="str">
        <f>IFERROR(VLOOKUP($D240, V医療従事者等!$A:$J, $E$4, FALSE), TEXT(D240, "aaa"))</f>
        <v>水</v>
      </c>
      <c r="F240" s="51">
        <f>IFERROR(VLOOKUP($D240, V医療従事者等!$A:$J, $F$4, FALSE), 0)</f>
        <v>0</v>
      </c>
      <c r="G240" s="51">
        <f>IFERROR(VLOOKUP($D240, V医療従事者等!$A:$J, $G$4, FALSE), 0)</f>
        <v>0</v>
      </c>
      <c r="H240" s="51">
        <f>IFERROR(VLOOKUP($D240, V医療従事者等!$A:$J, $H$4, FALSE), 0)</f>
        <v>0</v>
      </c>
      <c r="I240" s="51">
        <f>IFERROR(VLOOKUP($D240, V医療従事者等!$A:$J, $I$4, FALSE), 0)</f>
        <v>0</v>
      </c>
      <c r="J240" s="52">
        <f>IFERROR(VLOOKUP($D240, V一般接種!$A:$G, J$4, FALSE), 0)</f>
        <v>0</v>
      </c>
      <c r="K240" s="52">
        <f>IFERROR(VLOOKUP($D240, V一般接種!$A:$G, K$4, FALSE), 0)</f>
        <v>0</v>
      </c>
      <c r="L240" s="52">
        <f>IFERROR(VLOOKUP($D240, V一般接種!$A:$G, L$4, FALSE), 0)</f>
        <v>0</v>
      </c>
      <c r="M240" s="52">
        <f>IFERROR(VLOOKUP($D240, V一般接種!$A:$G, M$4, FALSE), 0)</f>
        <v>0</v>
      </c>
      <c r="N240" s="52">
        <f>IFERROR(VLOOKUP($D240, V職域接種!$C:$G, N$4, FALSE), 0)</f>
        <v>0</v>
      </c>
      <c r="O240" s="52">
        <f>IFERROR(VLOOKUP($D240, V職域接種!$C:$G, O$4, FALSE), 0)</f>
        <v>0</v>
      </c>
    </row>
    <row r="241" spans="1:15" x14ac:dyDescent="0.55000000000000004">
      <c r="A241" s="100">
        <f t="shared" si="9"/>
        <v>44532</v>
      </c>
      <c r="B241" s="53">
        <f t="shared" si="10"/>
        <v>0</v>
      </c>
      <c r="C241" s="53">
        <f t="shared" si="11"/>
        <v>0</v>
      </c>
      <c r="D241" s="82">
        <v>44532</v>
      </c>
      <c r="E241" s="51" t="str">
        <f>IFERROR(VLOOKUP($D241, V医療従事者等!$A:$J, $E$4, FALSE), TEXT(D241, "aaa"))</f>
        <v>木</v>
      </c>
      <c r="F241" s="51">
        <f>IFERROR(VLOOKUP($D241, V医療従事者等!$A:$J, $F$4, FALSE), 0)</f>
        <v>0</v>
      </c>
      <c r="G241" s="51">
        <f>IFERROR(VLOOKUP($D241, V医療従事者等!$A:$J, $G$4, FALSE), 0)</f>
        <v>0</v>
      </c>
      <c r="H241" s="51">
        <f>IFERROR(VLOOKUP($D241, V医療従事者等!$A:$J, $H$4, FALSE), 0)</f>
        <v>0</v>
      </c>
      <c r="I241" s="51">
        <f>IFERROR(VLOOKUP($D241, V医療従事者等!$A:$J, $I$4, FALSE), 0)</f>
        <v>0</v>
      </c>
      <c r="J241" s="52">
        <f>IFERROR(VLOOKUP($D241, V一般接種!$A:$G, J$4, FALSE), 0)</f>
        <v>0</v>
      </c>
      <c r="K241" s="52">
        <f>IFERROR(VLOOKUP($D241, V一般接種!$A:$G, K$4, FALSE), 0)</f>
        <v>0</v>
      </c>
      <c r="L241" s="52">
        <f>IFERROR(VLOOKUP($D241, V一般接種!$A:$G, L$4, FALSE), 0)</f>
        <v>0</v>
      </c>
      <c r="M241" s="52">
        <f>IFERROR(VLOOKUP($D241, V一般接種!$A:$G, M$4, FALSE), 0)</f>
        <v>0</v>
      </c>
      <c r="N241" s="52">
        <f>IFERROR(VLOOKUP($D241, V職域接種!$C:$G, N$4, FALSE), 0)</f>
        <v>0</v>
      </c>
      <c r="O241" s="52">
        <f>IFERROR(VLOOKUP($D241, V職域接種!$C:$G, O$4, FALSE), 0)</f>
        <v>0</v>
      </c>
    </row>
    <row r="242" spans="1:15" x14ac:dyDescent="0.55000000000000004">
      <c r="A242" s="100">
        <f t="shared" si="9"/>
        <v>44533</v>
      </c>
      <c r="B242" s="53">
        <f t="shared" si="10"/>
        <v>0</v>
      </c>
      <c r="C242" s="53">
        <f t="shared" si="11"/>
        <v>0</v>
      </c>
      <c r="D242" s="82">
        <v>44533</v>
      </c>
      <c r="E242" s="51" t="str">
        <f>IFERROR(VLOOKUP($D242, V医療従事者等!$A:$J, $E$4, FALSE), TEXT(D242, "aaa"))</f>
        <v>金</v>
      </c>
      <c r="F242" s="51">
        <f>IFERROR(VLOOKUP($D242, V医療従事者等!$A:$J, $F$4, FALSE), 0)</f>
        <v>0</v>
      </c>
      <c r="G242" s="51">
        <f>IFERROR(VLOOKUP($D242, V医療従事者等!$A:$J, $G$4, FALSE), 0)</f>
        <v>0</v>
      </c>
      <c r="H242" s="51">
        <f>IFERROR(VLOOKUP($D242, V医療従事者等!$A:$J, $H$4, FALSE), 0)</f>
        <v>0</v>
      </c>
      <c r="I242" s="51">
        <f>IFERROR(VLOOKUP($D242, V医療従事者等!$A:$J, $I$4, FALSE), 0)</f>
        <v>0</v>
      </c>
      <c r="J242" s="52">
        <f>IFERROR(VLOOKUP($D242, V一般接種!$A:$G, J$4, FALSE), 0)</f>
        <v>0</v>
      </c>
      <c r="K242" s="52">
        <f>IFERROR(VLOOKUP($D242, V一般接種!$A:$G, K$4, FALSE), 0)</f>
        <v>0</v>
      </c>
      <c r="L242" s="52">
        <f>IFERROR(VLOOKUP($D242, V一般接種!$A:$G, L$4, FALSE), 0)</f>
        <v>0</v>
      </c>
      <c r="M242" s="52">
        <f>IFERROR(VLOOKUP($D242, V一般接種!$A:$G, M$4, FALSE), 0)</f>
        <v>0</v>
      </c>
      <c r="N242" s="52">
        <f>IFERROR(VLOOKUP($D242, V職域接種!$C:$G, N$4, FALSE), 0)</f>
        <v>0</v>
      </c>
      <c r="O242" s="52">
        <f>IFERROR(VLOOKUP($D242, V職域接種!$C:$G, O$4, FALSE), 0)</f>
        <v>0</v>
      </c>
    </row>
    <row r="243" spans="1:15" x14ac:dyDescent="0.55000000000000004">
      <c r="A243" s="100">
        <f t="shared" si="9"/>
        <v>44534</v>
      </c>
      <c r="B243" s="53">
        <f t="shared" si="10"/>
        <v>0</v>
      </c>
      <c r="C243" s="53">
        <f t="shared" si="11"/>
        <v>0</v>
      </c>
      <c r="D243" s="82">
        <v>44534</v>
      </c>
      <c r="E243" s="51" t="str">
        <f>IFERROR(VLOOKUP($D243, V医療従事者等!$A:$J, $E$4, FALSE), TEXT(D243, "aaa"))</f>
        <v>土</v>
      </c>
      <c r="F243" s="51">
        <f>IFERROR(VLOOKUP($D243, V医療従事者等!$A:$J, $F$4, FALSE), 0)</f>
        <v>0</v>
      </c>
      <c r="G243" s="51">
        <f>IFERROR(VLOOKUP($D243, V医療従事者等!$A:$J, $G$4, FALSE), 0)</f>
        <v>0</v>
      </c>
      <c r="H243" s="51">
        <f>IFERROR(VLOOKUP($D243, V医療従事者等!$A:$J, $H$4, FALSE), 0)</f>
        <v>0</v>
      </c>
      <c r="I243" s="51">
        <f>IFERROR(VLOOKUP($D243, V医療従事者等!$A:$J, $I$4, FALSE), 0)</f>
        <v>0</v>
      </c>
      <c r="J243" s="52">
        <f>IFERROR(VLOOKUP($D243, V一般接種!$A:$G, J$4, FALSE), 0)</f>
        <v>0</v>
      </c>
      <c r="K243" s="52">
        <f>IFERROR(VLOOKUP($D243, V一般接種!$A:$G, K$4, FALSE), 0)</f>
        <v>0</v>
      </c>
      <c r="L243" s="52">
        <f>IFERROR(VLOOKUP($D243, V一般接種!$A:$G, L$4, FALSE), 0)</f>
        <v>0</v>
      </c>
      <c r="M243" s="52">
        <f>IFERROR(VLOOKUP($D243, V一般接種!$A:$G, M$4, FALSE), 0)</f>
        <v>0</v>
      </c>
      <c r="N243" s="52">
        <f>IFERROR(VLOOKUP($D243, V職域接種!$C:$G, N$4, FALSE), 0)</f>
        <v>0</v>
      </c>
      <c r="O243" s="52">
        <f>IFERROR(VLOOKUP($D243, V職域接種!$C:$G, O$4, FALSE), 0)</f>
        <v>0</v>
      </c>
    </row>
    <row r="244" spans="1:15" x14ac:dyDescent="0.55000000000000004">
      <c r="A244" s="100">
        <f t="shared" si="9"/>
        <v>44535</v>
      </c>
      <c r="B244" s="53">
        <f t="shared" si="10"/>
        <v>0</v>
      </c>
      <c r="C244" s="53">
        <f t="shared" si="11"/>
        <v>0</v>
      </c>
      <c r="D244" s="82">
        <v>44535</v>
      </c>
      <c r="E244" s="51" t="str">
        <f>IFERROR(VLOOKUP($D244, V医療従事者等!$A:$J, $E$4, FALSE), TEXT(D244, "aaa"))</f>
        <v>日</v>
      </c>
      <c r="F244" s="51">
        <f>IFERROR(VLOOKUP($D244, V医療従事者等!$A:$J, $F$4, FALSE), 0)</f>
        <v>0</v>
      </c>
      <c r="G244" s="51">
        <f>IFERROR(VLOOKUP($D244, V医療従事者等!$A:$J, $G$4, FALSE), 0)</f>
        <v>0</v>
      </c>
      <c r="H244" s="51">
        <f>IFERROR(VLOOKUP($D244, V医療従事者等!$A:$J, $H$4, FALSE), 0)</f>
        <v>0</v>
      </c>
      <c r="I244" s="51">
        <f>IFERROR(VLOOKUP($D244, V医療従事者等!$A:$J, $I$4, FALSE), 0)</f>
        <v>0</v>
      </c>
      <c r="J244" s="52">
        <f>IFERROR(VLOOKUP($D244, V一般接種!$A:$G, J$4, FALSE), 0)</f>
        <v>0</v>
      </c>
      <c r="K244" s="52">
        <f>IFERROR(VLOOKUP($D244, V一般接種!$A:$G, K$4, FALSE), 0)</f>
        <v>0</v>
      </c>
      <c r="L244" s="52">
        <f>IFERROR(VLOOKUP($D244, V一般接種!$A:$G, L$4, FALSE), 0)</f>
        <v>0</v>
      </c>
      <c r="M244" s="52">
        <f>IFERROR(VLOOKUP($D244, V一般接種!$A:$G, M$4, FALSE), 0)</f>
        <v>0</v>
      </c>
      <c r="N244" s="52">
        <f>IFERROR(VLOOKUP($D244, V職域接種!$C:$G, N$4, FALSE), 0)</f>
        <v>0</v>
      </c>
      <c r="O244" s="52">
        <f>IFERROR(VLOOKUP($D244, V職域接種!$C:$G, O$4, FALSE), 0)</f>
        <v>0</v>
      </c>
    </row>
    <row r="245" spans="1:15" x14ac:dyDescent="0.55000000000000004">
      <c r="A245" s="100">
        <f t="shared" si="9"/>
        <v>44536</v>
      </c>
      <c r="B245" s="53">
        <f t="shared" si="10"/>
        <v>0</v>
      </c>
      <c r="C245" s="53">
        <f t="shared" si="11"/>
        <v>0</v>
      </c>
      <c r="D245" s="82">
        <v>44536</v>
      </c>
      <c r="E245" s="51" t="str">
        <f>IFERROR(VLOOKUP($D245, V医療従事者等!$A:$J, $E$4, FALSE), TEXT(D245, "aaa"))</f>
        <v>月</v>
      </c>
      <c r="F245" s="51">
        <f>IFERROR(VLOOKUP($D245, V医療従事者等!$A:$J, $F$4, FALSE), 0)</f>
        <v>0</v>
      </c>
      <c r="G245" s="51">
        <f>IFERROR(VLOOKUP($D245, V医療従事者等!$A:$J, $G$4, FALSE), 0)</f>
        <v>0</v>
      </c>
      <c r="H245" s="51">
        <f>IFERROR(VLOOKUP($D245, V医療従事者等!$A:$J, $H$4, FALSE), 0)</f>
        <v>0</v>
      </c>
      <c r="I245" s="51">
        <f>IFERROR(VLOOKUP($D245, V医療従事者等!$A:$J, $I$4, FALSE), 0)</f>
        <v>0</v>
      </c>
      <c r="J245" s="52">
        <f>IFERROR(VLOOKUP($D245, V一般接種!$A:$G, J$4, FALSE), 0)</f>
        <v>0</v>
      </c>
      <c r="K245" s="52">
        <f>IFERROR(VLOOKUP($D245, V一般接種!$A:$G, K$4, FALSE), 0)</f>
        <v>0</v>
      </c>
      <c r="L245" s="52">
        <f>IFERROR(VLOOKUP($D245, V一般接種!$A:$G, L$4, FALSE), 0)</f>
        <v>0</v>
      </c>
      <c r="M245" s="52">
        <f>IFERROR(VLOOKUP($D245, V一般接種!$A:$G, M$4, FALSE), 0)</f>
        <v>0</v>
      </c>
      <c r="N245" s="52">
        <f>IFERROR(VLOOKUP($D245, V職域接種!$C:$G, N$4, FALSE), 0)</f>
        <v>0</v>
      </c>
      <c r="O245" s="52">
        <f>IFERROR(VLOOKUP($D245, V職域接種!$C:$G, O$4, FALSE), 0)</f>
        <v>0</v>
      </c>
    </row>
    <row r="246" spans="1:15" x14ac:dyDescent="0.55000000000000004">
      <c r="A246" s="100">
        <f t="shared" si="9"/>
        <v>44537</v>
      </c>
      <c r="B246" s="53">
        <f t="shared" si="10"/>
        <v>0</v>
      </c>
      <c r="C246" s="53">
        <f t="shared" si="11"/>
        <v>0</v>
      </c>
      <c r="D246" s="82">
        <v>44537</v>
      </c>
      <c r="E246" s="51" t="str">
        <f>IFERROR(VLOOKUP($D246, V医療従事者等!$A:$J, $E$4, FALSE), TEXT(D246, "aaa"))</f>
        <v>火</v>
      </c>
      <c r="F246" s="51">
        <f>IFERROR(VLOOKUP($D246, V医療従事者等!$A:$J, $F$4, FALSE), 0)</f>
        <v>0</v>
      </c>
      <c r="G246" s="51">
        <f>IFERROR(VLOOKUP($D246, V医療従事者等!$A:$J, $G$4, FALSE), 0)</f>
        <v>0</v>
      </c>
      <c r="H246" s="51">
        <f>IFERROR(VLOOKUP($D246, V医療従事者等!$A:$J, $H$4, FALSE), 0)</f>
        <v>0</v>
      </c>
      <c r="I246" s="51">
        <f>IFERROR(VLOOKUP($D246, V医療従事者等!$A:$J, $I$4, FALSE), 0)</f>
        <v>0</v>
      </c>
      <c r="J246" s="52">
        <f>IFERROR(VLOOKUP($D246, V一般接種!$A:$G, J$4, FALSE), 0)</f>
        <v>0</v>
      </c>
      <c r="K246" s="52">
        <f>IFERROR(VLOOKUP($D246, V一般接種!$A:$G, K$4, FALSE), 0)</f>
        <v>0</v>
      </c>
      <c r="L246" s="52">
        <f>IFERROR(VLOOKUP($D246, V一般接種!$A:$G, L$4, FALSE), 0)</f>
        <v>0</v>
      </c>
      <c r="M246" s="52">
        <f>IFERROR(VLOOKUP($D246, V一般接種!$A:$G, M$4, FALSE), 0)</f>
        <v>0</v>
      </c>
      <c r="N246" s="52">
        <f>IFERROR(VLOOKUP($D246, V職域接種!$C:$G, N$4, FALSE), 0)</f>
        <v>0</v>
      </c>
      <c r="O246" s="52">
        <f>IFERROR(VLOOKUP($D246, V職域接種!$C:$G, O$4, FALSE), 0)</f>
        <v>0</v>
      </c>
    </row>
    <row r="247" spans="1:15" x14ac:dyDescent="0.55000000000000004">
      <c r="A247" s="100">
        <f t="shared" si="9"/>
        <v>44538</v>
      </c>
      <c r="B247" s="53">
        <f t="shared" si="10"/>
        <v>0</v>
      </c>
      <c r="C247" s="53">
        <f t="shared" si="11"/>
        <v>0</v>
      </c>
      <c r="D247" s="82">
        <v>44538</v>
      </c>
      <c r="E247" s="51" t="str">
        <f>IFERROR(VLOOKUP($D247, V医療従事者等!$A:$J, $E$4, FALSE), TEXT(D247, "aaa"))</f>
        <v>水</v>
      </c>
      <c r="F247" s="51">
        <f>IFERROR(VLOOKUP($D247, V医療従事者等!$A:$J, $F$4, FALSE), 0)</f>
        <v>0</v>
      </c>
      <c r="G247" s="51">
        <f>IFERROR(VLOOKUP($D247, V医療従事者等!$A:$J, $G$4, FALSE), 0)</f>
        <v>0</v>
      </c>
      <c r="H247" s="51">
        <f>IFERROR(VLOOKUP($D247, V医療従事者等!$A:$J, $H$4, FALSE), 0)</f>
        <v>0</v>
      </c>
      <c r="I247" s="51">
        <f>IFERROR(VLOOKUP($D247, V医療従事者等!$A:$J, $I$4, FALSE), 0)</f>
        <v>0</v>
      </c>
      <c r="J247" s="52">
        <f>IFERROR(VLOOKUP($D247, V一般接種!$A:$G, J$4, FALSE), 0)</f>
        <v>0</v>
      </c>
      <c r="K247" s="52">
        <f>IFERROR(VLOOKUP($D247, V一般接種!$A:$G, K$4, FALSE), 0)</f>
        <v>0</v>
      </c>
      <c r="L247" s="52">
        <f>IFERROR(VLOOKUP($D247, V一般接種!$A:$G, L$4, FALSE), 0)</f>
        <v>0</v>
      </c>
      <c r="M247" s="52">
        <f>IFERROR(VLOOKUP($D247, V一般接種!$A:$G, M$4, FALSE), 0)</f>
        <v>0</v>
      </c>
      <c r="N247" s="52">
        <f>IFERROR(VLOOKUP($D247, V職域接種!$C:$G, N$4, FALSE), 0)</f>
        <v>0</v>
      </c>
      <c r="O247" s="52">
        <f>IFERROR(VLOOKUP($D247, V職域接種!$C:$G, O$4, FALSE), 0)</f>
        <v>0</v>
      </c>
    </row>
    <row r="248" spans="1:15" x14ac:dyDescent="0.55000000000000004">
      <c r="A248" s="100">
        <f t="shared" si="9"/>
        <v>44539</v>
      </c>
      <c r="B248" s="53">
        <f t="shared" si="10"/>
        <v>0</v>
      </c>
      <c r="C248" s="53">
        <f t="shared" si="11"/>
        <v>0</v>
      </c>
      <c r="D248" s="82">
        <v>44539</v>
      </c>
      <c r="E248" s="51" t="str">
        <f>IFERROR(VLOOKUP($D248, V医療従事者等!$A:$J, $E$4, FALSE), TEXT(D248, "aaa"))</f>
        <v>木</v>
      </c>
      <c r="F248" s="51">
        <f>IFERROR(VLOOKUP($D248, V医療従事者等!$A:$J, $F$4, FALSE), 0)</f>
        <v>0</v>
      </c>
      <c r="G248" s="51">
        <f>IFERROR(VLOOKUP($D248, V医療従事者等!$A:$J, $G$4, FALSE), 0)</f>
        <v>0</v>
      </c>
      <c r="H248" s="51">
        <f>IFERROR(VLOOKUP($D248, V医療従事者等!$A:$J, $H$4, FALSE), 0)</f>
        <v>0</v>
      </c>
      <c r="I248" s="51">
        <f>IFERROR(VLOOKUP($D248, V医療従事者等!$A:$J, $I$4, FALSE), 0)</f>
        <v>0</v>
      </c>
      <c r="J248" s="52">
        <f>IFERROR(VLOOKUP($D248, V一般接種!$A:$G, J$4, FALSE), 0)</f>
        <v>0</v>
      </c>
      <c r="K248" s="52">
        <f>IFERROR(VLOOKUP($D248, V一般接種!$A:$G, K$4, FALSE), 0)</f>
        <v>0</v>
      </c>
      <c r="L248" s="52">
        <f>IFERROR(VLOOKUP($D248, V一般接種!$A:$G, L$4, FALSE), 0)</f>
        <v>0</v>
      </c>
      <c r="M248" s="52">
        <f>IFERROR(VLOOKUP($D248, V一般接種!$A:$G, M$4, FALSE), 0)</f>
        <v>0</v>
      </c>
      <c r="N248" s="52">
        <f>IFERROR(VLOOKUP($D248, V職域接種!$C:$G, N$4, FALSE), 0)</f>
        <v>0</v>
      </c>
      <c r="O248" s="52">
        <f>IFERROR(VLOOKUP($D248, V職域接種!$C:$G, O$4, FALSE), 0)</f>
        <v>0</v>
      </c>
    </row>
    <row r="249" spans="1:15" x14ac:dyDescent="0.55000000000000004">
      <c r="A249" s="100">
        <f t="shared" si="9"/>
        <v>44540</v>
      </c>
      <c r="B249" s="53">
        <f t="shared" si="10"/>
        <v>0</v>
      </c>
      <c r="C249" s="53">
        <f t="shared" si="11"/>
        <v>0</v>
      </c>
      <c r="D249" s="82">
        <v>44540</v>
      </c>
      <c r="E249" s="51" t="str">
        <f>IFERROR(VLOOKUP($D249, V医療従事者等!$A:$J, $E$4, FALSE), TEXT(D249, "aaa"))</f>
        <v>金</v>
      </c>
      <c r="F249" s="51">
        <f>IFERROR(VLOOKUP($D249, V医療従事者等!$A:$J, $F$4, FALSE), 0)</f>
        <v>0</v>
      </c>
      <c r="G249" s="51">
        <f>IFERROR(VLOOKUP($D249, V医療従事者等!$A:$J, $G$4, FALSE), 0)</f>
        <v>0</v>
      </c>
      <c r="H249" s="51">
        <f>IFERROR(VLOOKUP($D249, V医療従事者等!$A:$J, $H$4, FALSE), 0)</f>
        <v>0</v>
      </c>
      <c r="I249" s="51">
        <f>IFERROR(VLOOKUP($D249, V医療従事者等!$A:$J, $I$4, FALSE), 0)</f>
        <v>0</v>
      </c>
      <c r="J249" s="52">
        <f>IFERROR(VLOOKUP($D249, V一般接種!$A:$G, J$4, FALSE), 0)</f>
        <v>0</v>
      </c>
      <c r="K249" s="52">
        <f>IFERROR(VLOOKUP($D249, V一般接種!$A:$G, K$4, FALSE), 0)</f>
        <v>0</v>
      </c>
      <c r="L249" s="52">
        <f>IFERROR(VLOOKUP($D249, V一般接種!$A:$G, L$4, FALSE), 0)</f>
        <v>0</v>
      </c>
      <c r="M249" s="52">
        <f>IFERROR(VLOOKUP($D249, V一般接種!$A:$G, M$4, FALSE), 0)</f>
        <v>0</v>
      </c>
      <c r="N249" s="52">
        <f>IFERROR(VLOOKUP($D249, V職域接種!$C:$G, N$4, FALSE), 0)</f>
        <v>0</v>
      </c>
      <c r="O249" s="52">
        <f>IFERROR(VLOOKUP($D249, V職域接種!$C:$G, O$4, FALSE), 0)</f>
        <v>0</v>
      </c>
    </row>
    <row r="250" spans="1:15" x14ac:dyDescent="0.55000000000000004">
      <c r="A250" s="100">
        <f t="shared" si="9"/>
        <v>44541</v>
      </c>
      <c r="B250" s="53">
        <f t="shared" si="10"/>
        <v>0</v>
      </c>
      <c r="C250" s="53">
        <f t="shared" si="11"/>
        <v>0</v>
      </c>
      <c r="D250" s="82">
        <v>44541</v>
      </c>
      <c r="E250" s="51" t="str">
        <f>IFERROR(VLOOKUP($D250, V医療従事者等!$A:$J, $E$4, FALSE), TEXT(D250, "aaa"))</f>
        <v>土</v>
      </c>
      <c r="F250" s="51">
        <f>IFERROR(VLOOKUP($D250, V医療従事者等!$A:$J, $F$4, FALSE), 0)</f>
        <v>0</v>
      </c>
      <c r="G250" s="51">
        <f>IFERROR(VLOOKUP($D250, V医療従事者等!$A:$J, $G$4, FALSE), 0)</f>
        <v>0</v>
      </c>
      <c r="H250" s="51">
        <f>IFERROR(VLOOKUP($D250, V医療従事者等!$A:$J, $H$4, FALSE), 0)</f>
        <v>0</v>
      </c>
      <c r="I250" s="51">
        <f>IFERROR(VLOOKUP($D250, V医療従事者等!$A:$J, $I$4, FALSE), 0)</f>
        <v>0</v>
      </c>
      <c r="J250" s="52">
        <f>IFERROR(VLOOKUP($D250, V一般接種!$A:$G, J$4, FALSE), 0)</f>
        <v>0</v>
      </c>
      <c r="K250" s="52">
        <f>IFERROR(VLOOKUP($D250, V一般接種!$A:$G, K$4, FALSE), 0)</f>
        <v>0</v>
      </c>
      <c r="L250" s="52">
        <f>IFERROR(VLOOKUP($D250, V一般接種!$A:$G, L$4, FALSE), 0)</f>
        <v>0</v>
      </c>
      <c r="M250" s="52">
        <f>IFERROR(VLOOKUP($D250, V一般接種!$A:$G, M$4, FALSE), 0)</f>
        <v>0</v>
      </c>
      <c r="N250" s="52">
        <f>IFERROR(VLOOKUP($D250, V職域接種!$C:$G, N$4, FALSE), 0)</f>
        <v>0</v>
      </c>
      <c r="O250" s="52">
        <f>IFERROR(VLOOKUP($D250, V職域接種!$C:$G, O$4, FALSE), 0)</f>
        <v>0</v>
      </c>
    </row>
    <row r="251" spans="1:15" x14ac:dyDescent="0.55000000000000004">
      <c r="A251" s="100">
        <f t="shared" si="9"/>
        <v>44542</v>
      </c>
      <c r="B251" s="53">
        <f t="shared" si="10"/>
        <v>0</v>
      </c>
      <c r="C251" s="53">
        <f t="shared" si="11"/>
        <v>0</v>
      </c>
      <c r="D251" s="82">
        <v>44542</v>
      </c>
      <c r="E251" s="51" t="str">
        <f>IFERROR(VLOOKUP($D251, V医療従事者等!$A:$J, $E$4, FALSE), TEXT(D251, "aaa"))</f>
        <v>日</v>
      </c>
      <c r="F251" s="51">
        <f>IFERROR(VLOOKUP($D251, V医療従事者等!$A:$J, $F$4, FALSE), 0)</f>
        <v>0</v>
      </c>
      <c r="G251" s="51">
        <f>IFERROR(VLOOKUP($D251, V医療従事者等!$A:$J, $G$4, FALSE), 0)</f>
        <v>0</v>
      </c>
      <c r="H251" s="51">
        <f>IFERROR(VLOOKUP($D251, V医療従事者等!$A:$J, $H$4, FALSE), 0)</f>
        <v>0</v>
      </c>
      <c r="I251" s="51">
        <f>IFERROR(VLOOKUP($D251, V医療従事者等!$A:$J, $I$4, FALSE), 0)</f>
        <v>0</v>
      </c>
      <c r="J251" s="52">
        <f>IFERROR(VLOOKUP($D251, V一般接種!$A:$G, J$4, FALSE), 0)</f>
        <v>0</v>
      </c>
      <c r="K251" s="52">
        <f>IFERROR(VLOOKUP($D251, V一般接種!$A:$G, K$4, FALSE), 0)</f>
        <v>0</v>
      </c>
      <c r="L251" s="52">
        <f>IFERROR(VLOOKUP($D251, V一般接種!$A:$G, L$4, FALSE), 0)</f>
        <v>0</v>
      </c>
      <c r="M251" s="52">
        <f>IFERROR(VLOOKUP($D251, V一般接種!$A:$G, M$4, FALSE), 0)</f>
        <v>0</v>
      </c>
      <c r="N251" s="52">
        <f>IFERROR(VLOOKUP($D251, V職域接種!$C:$G, N$4, FALSE), 0)</f>
        <v>0</v>
      </c>
      <c r="O251" s="52">
        <f>IFERROR(VLOOKUP($D251, V職域接種!$C:$G, O$4, FALSE), 0)</f>
        <v>0</v>
      </c>
    </row>
    <row r="252" spans="1:15" x14ac:dyDescent="0.55000000000000004">
      <c r="A252" s="100">
        <f t="shared" si="9"/>
        <v>44543</v>
      </c>
      <c r="B252" s="53">
        <f t="shared" si="10"/>
        <v>0</v>
      </c>
      <c r="C252" s="53">
        <f t="shared" si="11"/>
        <v>0</v>
      </c>
      <c r="D252" s="82">
        <v>44543</v>
      </c>
      <c r="E252" s="51" t="str">
        <f>IFERROR(VLOOKUP($D252, V医療従事者等!$A:$J, $E$4, FALSE), TEXT(D252, "aaa"))</f>
        <v>月</v>
      </c>
      <c r="F252" s="51">
        <f>IFERROR(VLOOKUP($D252, V医療従事者等!$A:$J, $F$4, FALSE), 0)</f>
        <v>0</v>
      </c>
      <c r="G252" s="51">
        <f>IFERROR(VLOOKUP($D252, V医療従事者等!$A:$J, $G$4, FALSE), 0)</f>
        <v>0</v>
      </c>
      <c r="H252" s="51">
        <f>IFERROR(VLOOKUP($D252, V医療従事者等!$A:$J, $H$4, FALSE), 0)</f>
        <v>0</v>
      </c>
      <c r="I252" s="51">
        <f>IFERROR(VLOOKUP($D252, V医療従事者等!$A:$J, $I$4, FALSE), 0)</f>
        <v>0</v>
      </c>
      <c r="J252" s="52">
        <f>IFERROR(VLOOKUP($D252, V一般接種!$A:$G, J$4, FALSE), 0)</f>
        <v>0</v>
      </c>
      <c r="K252" s="52">
        <f>IFERROR(VLOOKUP($D252, V一般接種!$A:$G, K$4, FALSE), 0)</f>
        <v>0</v>
      </c>
      <c r="L252" s="52">
        <f>IFERROR(VLOOKUP($D252, V一般接種!$A:$G, L$4, FALSE), 0)</f>
        <v>0</v>
      </c>
      <c r="M252" s="52">
        <f>IFERROR(VLOOKUP($D252, V一般接種!$A:$G, M$4, FALSE), 0)</f>
        <v>0</v>
      </c>
      <c r="N252" s="52">
        <f>IFERROR(VLOOKUP($D252, V職域接種!$C:$G, N$4, FALSE), 0)</f>
        <v>0</v>
      </c>
      <c r="O252" s="52">
        <f>IFERROR(VLOOKUP($D252, V職域接種!$C:$G, O$4, FALSE), 0)</f>
        <v>0</v>
      </c>
    </row>
    <row r="253" spans="1:15" x14ac:dyDescent="0.55000000000000004">
      <c r="A253" s="100">
        <f t="shared" si="9"/>
        <v>44544</v>
      </c>
      <c r="B253" s="53">
        <f t="shared" si="10"/>
        <v>0</v>
      </c>
      <c r="C253" s="53">
        <f t="shared" si="11"/>
        <v>0</v>
      </c>
      <c r="D253" s="82">
        <v>44544</v>
      </c>
      <c r="E253" s="51" t="str">
        <f>IFERROR(VLOOKUP($D253, V医療従事者等!$A:$J, $E$4, FALSE), TEXT(D253, "aaa"))</f>
        <v>火</v>
      </c>
      <c r="F253" s="51">
        <f>IFERROR(VLOOKUP($D253, V医療従事者等!$A:$J, $F$4, FALSE), 0)</f>
        <v>0</v>
      </c>
      <c r="G253" s="51">
        <f>IFERROR(VLOOKUP($D253, V医療従事者等!$A:$J, $G$4, FALSE), 0)</f>
        <v>0</v>
      </c>
      <c r="H253" s="51">
        <f>IFERROR(VLOOKUP($D253, V医療従事者等!$A:$J, $H$4, FALSE), 0)</f>
        <v>0</v>
      </c>
      <c r="I253" s="51">
        <f>IFERROR(VLOOKUP($D253, V医療従事者等!$A:$J, $I$4, FALSE), 0)</f>
        <v>0</v>
      </c>
      <c r="J253" s="52">
        <f>IFERROR(VLOOKUP($D253, V一般接種!$A:$G, J$4, FALSE), 0)</f>
        <v>0</v>
      </c>
      <c r="K253" s="52">
        <f>IFERROR(VLOOKUP($D253, V一般接種!$A:$G, K$4, FALSE), 0)</f>
        <v>0</v>
      </c>
      <c r="L253" s="52">
        <f>IFERROR(VLOOKUP($D253, V一般接種!$A:$G, L$4, FALSE), 0)</f>
        <v>0</v>
      </c>
      <c r="M253" s="52">
        <f>IFERROR(VLOOKUP($D253, V一般接種!$A:$G, M$4, FALSE), 0)</f>
        <v>0</v>
      </c>
      <c r="N253" s="52">
        <f>IFERROR(VLOOKUP($D253, V職域接種!$C:$G, N$4, FALSE), 0)</f>
        <v>0</v>
      </c>
      <c r="O253" s="52">
        <f>IFERROR(VLOOKUP($D253, V職域接種!$C:$G, O$4, FALSE), 0)</f>
        <v>0</v>
      </c>
    </row>
    <row r="254" spans="1:15" x14ac:dyDescent="0.55000000000000004">
      <c r="A254" s="100">
        <f t="shared" si="9"/>
        <v>44545</v>
      </c>
      <c r="B254" s="53">
        <f t="shared" si="10"/>
        <v>0</v>
      </c>
      <c r="C254" s="53">
        <f t="shared" si="11"/>
        <v>0</v>
      </c>
      <c r="D254" s="82">
        <v>44545</v>
      </c>
      <c r="E254" s="51" t="str">
        <f>IFERROR(VLOOKUP($D254, V医療従事者等!$A:$J, $E$4, FALSE), TEXT(D254, "aaa"))</f>
        <v>水</v>
      </c>
      <c r="F254" s="51">
        <f>IFERROR(VLOOKUP($D254, V医療従事者等!$A:$J, $F$4, FALSE), 0)</f>
        <v>0</v>
      </c>
      <c r="G254" s="51">
        <f>IFERROR(VLOOKUP($D254, V医療従事者等!$A:$J, $G$4, FALSE), 0)</f>
        <v>0</v>
      </c>
      <c r="H254" s="51">
        <f>IFERROR(VLOOKUP($D254, V医療従事者等!$A:$J, $H$4, FALSE), 0)</f>
        <v>0</v>
      </c>
      <c r="I254" s="51">
        <f>IFERROR(VLOOKUP($D254, V医療従事者等!$A:$J, $I$4, FALSE), 0)</f>
        <v>0</v>
      </c>
      <c r="J254" s="52">
        <f>IFERROR(VLOOKUP($D254, V一般接種!$A:$G, J$4, FALSE), 0)</f>
        <v>0</v>
      </c>
      <c r="K254" s="52">
        <f>IFERROR(VLOOKUP($D254, V一般接種!$A:$G, K$4, FALSE), 0)</f>
        <v>0</v>
      </c>
      <c r="L254" s="52">
        <f>IFERROR(VLOOKUP($D254, V一般接種!$A:$G, L$4, FALSE), 0)</f>
        <v>0</v>
      </c>
      <c r="M254" s="52">
        <f>IFERROR(VLOOKUP($D254, V一般接種!$A:$G, M$4, FALSE), 0)</f>
        <v>0</v>
      </c>
      <c r="N254" s="52">
        <f>IFERROR(VLOOKUP($D254, V職域接種!$C:$G, N$4, FALSE), 0)</f>
        <v>0</v>
      </c>
      <c r="O254" s="52">
        <f>IFERROR(VLOOKUP($D254, V職域接種!$C:$G, O$4, FALSE), 0)</f>
        <v>0</v>
      </c>
    </row>
    <row r="255" spans="1:15" x14ac:dyDescent="0.55000000000000004">
      <c r="A255" s="100">
        <f t="shared" si="9"/>
        <v>44546</v>
      </c>
      <c r="B255" s="53">
        <f t="shared" si="10"/>
        <v>0</v>
      </c>
      <c r="C255" s="53">
        <f t="shared" si="11"/>
        <v>0</v>
      </c>
      <c r="D255" s="82">
        <v>44546</v>
      </c>
      <c r="E255" s="51" t="str">
        <f>IFERROR(VLOOKUP($D255, V医療従事者等!$A:$J, $E$4, FALSE), TEXT(D255, "aaa"))</f>
        <v>木</v>
      </c>
      <c r="F255" s="51">
        <f>IFERROR(VLOOKUP($D255, V医療従事者等!$A:$J, $F$4, FALSE), 0)</f>
        <v>0</v>
      </c>
      <c r="G255" s="51">
        <f>IFERROR(VLOOKUP($D255, V医療従事者等!$A:$J, $G$4, FALSE), 0)</f>
        <v>0</v>
      </c>
      <c r="H255" s="51">
        <f>IFERROR(VLOOKUP($D255, V医療従事者等!$A:$J, $H$4, FALSE), 0)</f>
        <v>0</v>
      </c>
      <c r="I255" s="51">
        <f>IFERROR(VLOOKUP($D255, V医療従事者等!$A:$J, $I$4, FALSE), 0)</f>
        <v>0</v>
      </c>
      <c r="J255" s="52">
        <f>IFERROR(VLOOKUP($D255, V一般接種!$A:$G, J$4, FALSE), 0)</f>
        <v>0</v>
      </c>
      <c r="K255" s="52">
        <f>IFERROR(VLOOKUP($D255, V一般接種!$A:$G, K$4, FALSE), 0)</f>
        <v>0</v>
      </c>
      <c r="L255" s="52">
        <f>IFERROR(VLOOKUP($D255, V一般接種!$A:$G, L$4, FALSE), 0)</f>
        <v>0</v>
      </c>
      <c r="M255" s="52">
        <f>IFERROR(VLOOKUP($D255, V一般接種!$A:$G, M$4, FALSE), 0)</f>
        <v>0</v>
      </c>
      <c r="N255" s="52">
        <f>IFERROR(VLOOKUP($D255, V職域接種!$C:$G, N$4, FALSE), 0)</f>
        <v>0</v>
      </c>
      <c r="O255" s="52">
        <f>IFERROR(VLOOKUP($D255, V職域接種!$C:$G, O$4, FALSE), 0)</f>
        <v>0</v>
      </c>
    </row>
    <row r="256" spans="1:15" x14ac:dyDescent="0.55000000000000004">
      <c r="A256" s="100">
        <f t="shared" si="9"/>
        <v>44547</v>
      </c>
      <c r="B256" s="53">
        <f t="shared" si="10"/>
        <v>0</v>
      </c>
      <c r="C256" s="53">
        <f t="shared" si="11"/>
        <v>0</v>
      </c>
      <c r="D256" s="82">
        <v>44547</v>
      </c>
      <c r="E256" s="51" t="str">
        <f>IFERROR(VLOOKUP($D256, V医療従事者等!$A:$J, $E$4, FALSE), TEXT(D256, "aaa"))</f>
        <v>金</v>
      </c>
      <c r="F256" s="51">
        <f>IFERROR(VLOOKUP($D256, V医療従事者等!$A:$J, $F$4, FALSE), 0)</f>
        <v>0</v>
      </c>
      <c r="G256" s="51">
        <f>IFERROR(VLOOKUP($D256, V医療従事者等!$A:$J, $G$4, FALSE), 0)</f>
        <v>0</v>
      </c>
      <c r="H256" s="51">
        <f>IFERROR(VLOOKUP($D256, V医療従事者等!$A:$J, $H$4, FALSE), 0)</f>
        <v>0</v>
      </c>
      <c r="I256" s="51">
        <f>IFERROR(VLOOKUP($D256, V医療従事者等!$A:$J, $I$4, FALSE), 0)</f>
        <v>0</v>
      </c>
      <c r="J256" s="52">
        <f>IFERROR(VLOOKUP($D256, V一般接種!$A:$G, J$4, FALSE), 0)</f>
        <v>0</v>
      </c>
      <c r="K256" s="52">
        <f>IFERROR(VLOOKUP($D256, V一般接種!$A:$G, K$4, FALSE), 0)</f>
        <v>0</v>
      </c>
      <c r="L256" s="52">
        <f>IFERROR(VLOOKUP($D256, V一般接種!$A:$G, L$4, FALSE), 0)</f>
        <v>0</v>
      </c>
      <c r="M256" s="52">
        <f>IFERROR(VLOOKUP($D256, V一般接種!$A:$G, M$4, FALSE), 0)</f>
        <v>0</v>
      </c>
      <c r="N256" s="52">
        <f>IFERROR(VLOOKUP($D256, V職域接種!$C:$G, N$4, FALSE), 0)</f>
        <v>0</v>
      </c>
      <c r="O256" s="52">
        <f>IFERROR(VLOOKUP($D256, V職域接種!$C:$G, O$4, FALSE), 0)</f>
        <v>0</v>
      </c>
    </row>
    <row r="257" spans="1:15" x14ac:dyDescent="0.55000000000000004">
      <c r="A257" s="100">
        <f t="shared" si="9"/>
        <v>44548</v>
      </c>
      <c r="B257" s="53">
        <f t="shared" si="10"/>
        <v>0</v>
      </c>
      <c r="C257" s="53">
        <f t="shared" si="11"/>
        <v>0</v>
      </c>
      <c r="D257" s="82">
        <v>44548</v>
      </c>
      <c r="E257" s="51" t="str">
        <f>IFERROR(VLOOKUP($D257, V医療従事者等!$A:$J, $E$4, FALSE), TEXT(D257, "aaa"))</f>
        <v>土</v>
      </c>
      <c r="F257" s="51">
        <f>IFERROR(VLOOKUP($D257, V医療従事者等!$A:$J, $F$4, FALSE), 0)</f>
        <v>0</v>
      </c>
      <c r="G257" s="51">
        <f>IFERROR(VLOOKUP($D257, V医療従事者等!$A:$J, $G$4, FALSE), 0)</f>
        <v>0</v>
      </c>
      <c r="H257" s="51">
        <f>IFERROR(VLOOKUP($D257, V医療従事者等!$A:$J, $H$4, FALSE), 0)</f>
        <v>0</v>
      </c>
      <c r="I257" s="51">
        <f>IFERROR(VLOOKUP($D257, V医療従事者等!$A:$J, $I$4, FALSE), 0)</f>
        <v>0</v>
      </c>
      <c r="J257" s="52">
        <f>IFERROR(VLOOKUP($D257, V一般接種!$A:$G, J$4, FALSE), 0)</f>
        <v>0</v>
      </c>
      <c r="K257" s="52">
        <f>IFERROR(VLOOKUP($D257, V一般接種!$A:$G, K$4, FALSE), 0)</f>
        <v>0</v>
      </c>
      <c r="L257" s="52">
        <f>IFERROR(VLOOKUP($D257, V一般接種!$A:$G, L$4, FALSE), 0)</f>
        <v>0</v>
      </c>
      <c r="M257" s="52">
        <f>IFERROR(VLOOKUP($D257, V一般接種!$A:$G, M$4, FALSE), 0)</f>
        <v>0</v>
      </c>
      <c r="N257" s="52">
        <f>IFERROR(VLOOKUP($D257, V職域接種!$C:$G, N$4, FALSE), 0)</f>
        <v>0</v>
      </c>
      <c r="O257" s="52">
        <f>IFERROR(VLOOKUP($D257, V職域接種!$C:$G, O$4, FALSE), 0)</f>
        <v>0</v>
      </c>
    </row>
    <row r="258" spans="1:15" x14ac:dyDescent="0.55000000000000004">
      <c r="A258" s="100">
        <f t="shared" si="9"/>
        <v>44549</v>
      </c>
      <c r="B258" s="53">
        <f t="shared" si="10"/>
        <v>0</v>
      </c>
      <c r="C258" s="53">
        <f t="shared" si="11"/>
        <v>0</v>
      </c>
      <c r="D258" s="82">
        <v>44549</v>
      </c>
      <c r="E258" s="51" t="str">
        <f>IFERROR(VLOOKUP($D258, V医療従事者等!$A:$J, $E$4, FALSE), TEXT(D258, "aaa"))</f>
        <v>日</v>
      </c>
      <c r="F258" s="51">
        <f>IFERROR(VLOOKUP($D258, V医療従事者等!$A:$J, $F$4, FALSE), 0)</f>
        <v>0</v>
      </c>
      <c r="G258" s="51">
        <f>IFERROR(VLOOKUP($D258, V医療従事者等!$A:$J, $G$4, FALSE), 0)</f>
        <v>0</v>
      </c>
      <c r="H258" s="51">
        <f>IFERROR(VLOOKUP($D258, V医療従事者等!$A:$J, $H$4, FALSE), 0)</f>
        <v>0</v>
      </c>
      <c r="I258" s="51">
        <f>IFERROR(VLOOKUP($D258, V医療従事者等!$A:$J, $I$4, FALSE), 0)</f>
        <v>0</v>
      </c>
      <c r="J258" s="52">
        <f>IFERROR(VLOOKUP($D258, V一般接種!$A:$G, J$4, FALSE), 0)</f>
        <v>0</v>
      </c>
      <c r="K258" s="52">
        <f>IFERROR(VLOOKUP($D258, V一般接種!$A:$G, K$4, FALSE), 0)</f>
        <v>0</v>
      </c>
      <c r="L258" s="52">
        <f>IFERROR(VLOOKUP($D258, V一般接種!$A:$G, L$4, FALSE), 0)</f>
        <v>0</v>
      </c>
      <c r="M258" s="52">
        <f>IFERROR(VLOOKUP($D258, V一般接種!$A:$G, M$4, FALSE), 0)</f>
        <v>0</v>
      </c>
      <c r="N258" s="52">
        <f>IFERROR(VLOOKUP($D258, V職域接種!$C:$G, N$4, FALSE), 0)</f>
        <v>0</v>
      </c>
      <c r="O258" s="52">
        <f>IFERROR(VLOOKUP($D258, V職域接種!$C:$G, O$4, FALSE), 0)</f>
        <v>0</v>
      </c>
    </row>
    <row r="259" spans="1:15" x14ac:dyDescent="0.55000000000000004">
      <c r="A259" s="100">
        <f t="shared" si="9"/>
        <v>44550</v>
      </c>
      <c r="B259" s="53">
        <f t="shared" si="10"/>
        <v>0</v>
      </c>
      <c r="C259" s="53">
        <f t="shared" si="11"/>
        <v>0</v>
      </c>
      <c r="D259" s="82">
        <v>44550</v>
      </c>
      <c r="E259" s="51" t="str">
        <f>IFERROR(VLOOKUP($D259, V医療従事者等!$A:$J, $E$4, FALSE), TEXT(D259, "aaa"))</f>
        <v>月</v>
      </c>
      <c r="F259" s="51">
        <f>IFERROR(VLOOKUP($D259, V医療従事者等!$A:$J, $F$4, FALSE), 0)</f>
        <v>0</v>
      </c>
      <c r="G259" s="51">
        <f>IFERROR(VLOOKUP($D259, V医療従事者等!$A:$J, $G$4, FALSE), 0)</f>
        <v>0</v>
      </c>
      <c r="H259" s="51">
        <f>IFERROR(VLOOKUP($D259, V医療従事者等!$A:$J, $H$4, FALSE), 0)</f>
        <v>0</v>
      </c>
      <c r="I259" s="51">
        <f>IFERROR(VLOOKUP($D259, V医療従事者等!$A:$J, $I$4, FALSE), 0)</f>
        <v>0</v>
      </c>
      <c r="J259" s="52">
        <f>IFERROR(VLOOKUP($D259, V一般接種!$A:$G, J$4, FALSE), 0)</f>
        <v>0</v>
      </c>
      <c r="K259" s="52">
        <f>IFERROR(VLOOKUP($D259, V一般接種!$A:$G, K$4, FALSE), 0)</f>
        <v>0</v>
      </c>
      <c r="L259" s="52">
        <f>IFERROR(VLOOKUP($D259, V一般接種!$A:$G, L$4, FALSE), 0)</f>
        <v>0</v>
      </c>
      <c r="M259" s="52">
        <f>IFERROR(VLOOKUP($D259, V一般接種!$A:$G, M$4, FALSE), 0)</f>
        <v>0</v>
      </c>
      <c r="N259" s="52">
        <f>IFERROR(VLOOKUP($D259, V職域接種!$C:$G, N$4, FALSE), 0)</f>
        <v>0</v>
      </c>
      <c r="O259" s="52">
        <f>IFERROR(VLOOKUP($D259, V職域接種!$C:$G, O$4, FALSE), 0)</f>
        <v>0</v>
      </c>
    </row>
    <row r="260" spans="1:15" x14ac:dyDescent="0.55000000000000004">
      <c r="A260" s="100">
        <f t="shared" si="9"/>
        <v>44551</v>
      </c>
      <c r="B260" s="53">
        <f t="shared" si="10"/>
        <v>0</v>
      </c>
      <c r="C260" s="53">
        <f t="shared" si="11"/>
        <v>0</v>
      </c>
      <c r="D260" s="82">
        <v>44551</v>
      </c>
      <c r="E260" s="51" t="str">
        <f>IFERROR(VLOOKUP($D260, V医療従事者等!$A:$J, $E$4, FALSE), TEXT(D260, "aaa"))</f>
        <v>火</v>
      </c>
      <c r="F260" s="51">
        <f>IFERROR(VLOOKUP($D260, V医療従事者等!$A:$J, $F$4, FALSE), 0)</f>
        <v>0</v>
      </c>
      <c r="G260" s="51">
        <f>IFERROR(VLOOKUP($D260, V医療従事者等!$A:$J, $G$4, FALSE), 0)</f>
        <v>0</v>
      </c>
      <c r="H260" s="51">
        <f>IFERROR(VLOOKUP($D260, V医療従事者等!$A:$J, $H$4, FALSE), 0)</f>
        <v>0</v>
      </c>
      <c r="I260" s="51">
        <f>IFERROR(VLOOKUP($D260, V医療従事者等!$A:$J, $I$4, FALSE), 0)</f>
        <v>0</v>
      </c>
      <c r="J260" s="52">
        <f>IFERROR(VLOOKUP($D260, V一般接種!$A:$G, J$4, FALSE), 0)</f>
        <v>0</v>
      </c>
      <c r="K260" s="52">
        <f>IFERROR(VLOOKUP($D260, V一般接種!$A:$G, K$4, FALSE), 0)</f>
        <v>0</v>
      </c>
      <c r="L260" s="52">
        <f>IFERROR(VLOOKUP($D260, V一般接種!$A:$G, L$4, FALSE), 0)</f>
        <v>0</v>
      </c>
      <c r="M260" s="52">
        <f>IFERROR(VLOOKUP($D260, V一般接種!$A:$G, M$4, FALSE), 0)</f>
        <v>0</v>
      </c>
      <c r="N260" s="52">
        <f>IFERROR(VLOOKUP($D260, V職域接種!$C:$G, N$4, FALSE), 0)</f>
        <v>0</v>
      </c>
      <c r="O260" s="52">
        <f>IFERROR(VLOOKUP($D260, V職域接種!$C:$G, O$4, FALSE), 0)</f>
        <v>0</v>
      </c>
    </row>
    <row r="261" spans="1:15" x14ac:dyDescent="0.55000000000000004">
      <c r="A261" s="100">
        <f t="shared" si="9"/>
        <v>44552</v>
      </c>
      <c r="B261" s="53">
        <f t="shared" si="10"/>
        <v>0</v>
      </c>
      <c r="C261" s="53">
        <f t="shared" si="11"/>
        <v>0</v>
      </c>
      <c r="D261" s="82">
        <v>44552</v>
      </c>
      <c r="E261" s="51" t="str">
        <f>IFERROR(VLOOKUP($D261, V医療従事者等!$A:$J, $E$4, FALSE), TEXT(D261, "aaa"))</f>
        <v>水</v>
      </c>
      <c r="F261" s="51">
        <f>IFERROR(VLOOKUP($D261, V医療従事者等!$A:$J, $F$4, FALSE), 0)</f>
        <v>0</v>
      </c>
      <c r="G261" s="51">
        <f>IFERROR(VLOOKUP($D261, V医療従事者等!$A:$J, $G$4, FALSE), 0)</f>
        <v>0</v>
      </c>
      <c r="H261" s="51">
        <f>IFERROR(VLOOKUP($D261, V医療従事者等!$A:$J, $H$4, FALSE), 0)</f>
        <v>0</v>
      </c>
      <c r="I261" s="51">
        <f>IFERROR(VLOOKUP($D261, V医療従事者等!$A:$J, $I$4, FALSE), 0)</f>
        <v>0</v>
      </c>
      <c r="J261" s="52">
        <f>IFERROR(VLOOKUP($D261, V一般接種!$A:$G, J$4, FALSE), 0)</f>
        <v>0</v>
      </c>
      <c r="K261" s="52">
        <f>IFERROR(VLOOKUP($D261, V一般接種!$A:$G, K$4, FALSE), 0)</f>
        <v>0</v>
      </c>
      <c r="L261" s="52">
        <f>IFERROR(VLOOKUP($D261, V一般接種!$A:$G, L$4, FALSE), 0)</f>
        <v>0</v>
      </c>
      <c r="M261" s="52">
        <f>IFERROR(VLOOKUP($D261, V一般接種!$A:$G, M$4, FALSE), 0)</f>
        <v>0</v>
      </c>
      <c r="N261" s="52">
        <f>IFERROR(VLOOKUP($D261, V職域接種!$C:$G, N$4, FALSE), 0)</f>
        <v>0</v>
      </c>
      <c r="O261" s="52">
        <f>IFERROR(VLOOKUP($D261, V職域接種!$C:$G, O$4, FALSE), 0)</f>
        <v>0</v>
      </c>
    </row>
    <row r="262" spans="1:15" x14ac:dyDescent="0.55000000000000004">
      <c r="A262" s="100">
        <f t="shared" si="9"/>
        <v>44553</v>
      </c>
      <c r="B262" s="53">
        <f t="shared" si="10"/>
        <v>0</v>
      </c>
      <c r="C262" s="53">
        <f t="shared" si="11"/>
        <v>0</v>
      </c>
      <c r="D262" s="82">
        <v>44553</v>
      </c>
      <c r="E262" s="51" t="str">
        <f>IFERROR(VLOOKUP($D262, V医療従事者等!$A:$J, $E$4, FALSE), TEXT(D262, "aaa"))</f>
        <v>木</v>
      </c>
      <c r="F262" s="51">
        <f>IFERROR(VLOOKUP($D262, V医療従事者等!$A:$J, $F$4, FALSE), 0)</f>
        <v>0</v>
      </c>
      <c r="G262" s="51">
        <f>IFERROR(VLOOKUP($D262, V医療従事者等!$A:$J, $G$4, FALSE), 0)</f>
        <v>0</v>
      </c>
      <c r="H262" s="51">
        <f>IFERROR(VLOOKUP($D262, V医療従事者等!$A:$J, $H$4, FALSE), 0)</f>
        <v>0</v>
      </c>
      <c r="I262" s="51">
        <f>IFERROR(VLOOKUP($D262, V医療従事者等!$A:$J, $I$4, FALSE), 0)</f>
        <v>0</v>
      </c>
      <c r="J262" s="52">
        <f>IFERROR(VLOOKUP($D262, V一般接種!$A:$G, J$4, FALSE), 0)</f>
        <v>0</v>
      </c>
      <c r="K262" s="52">
        <f>IFERROR(VLOOKUP($D262, V一般接種!$A:$G, K$4, FALSE), 0)</f>
        <v>0</v>
      </c>
      <c r="L262" s="52">
        <f>IFERROR(VLOOKUP($D262, V一般接種!$A:$G, L$4, FALSE), 0)</f>
        <v>0</v>
      </c>
      <c r="M262" s="52">
        <f>IFERROR(VLOOKUP($D262, V一般接種!$A:$G, M$4, FALSE), 0)</f>
        <v>0</v>
      </c>
      <c r="N262" s="52">
        <f>IFERROR(VLOOKUP($D262, V職域接種!$C:$G, N$4, FALSE), 0)</f>
        <v>0</v>
      </c>
      <c r="O262" s="52">
        <f>IFERROR(VLOOKUP($D262, V職域接種!$C:$G, O$4, FALSE), 0)</f>
        <v>0</v>
      </c>
    </row>
    <row r="263" spans="1:15" x14ac:dyDescent="0.55000000000000004">
      <c r="A263" s="100">
        <f t="shared" ref="A263:A270" si="12">D263</f>
        <v>44554</v>
      </c>
      <c r="B263" s="53">
        <f t="shared" ref="B263:B270" si="13">IF($D263="","",IF(F263+G263+J263+K263+N263=0, 0, F263+G263+J263+K263+N263))</f>
        <v>0</v>
      </c>
      <c r="C263" s="53">
        <f t="shared" ref="C263:C270" si="14">IF($D263="", "", IF(H263+I263+L263+M263+O263=0, 0, H263+I263+L263+M263+O263))</f>
        <v>0</v>
      </c>
      <c r="D263" s="82">
        <v>44554</v>
      </c>
      <c r="E263" s="51" t="str">
        <f>IFERROR(VLOOKUP($D263, V医療従事者等!$A:$J, $E$4, FALSE), TEXT(D263, "aaa"))</f>
        <v>金</v>
      </c>
      <c r="F263" s="51">
        <f>IFERROR(VLOOKUP($D263, V医療従事者等!$A:$J, $F$4, FALSE), 0)</f>
        <v>0</v>
      </c>
      <c r="G263" s="51">
        <f>IFERROR(VLOOKUP($D263, V医療従事者等!$A:$J, $G$4, FALSE), 0)</f>
        <v>0</v>
      </c>
      <c r="H263" s="51">
        <f>IFERROR(VLOOKUP($D263, V医療従事者等!$A:$J, $H$4, FALSE), 0)</f>
        <v>0</v>
      </c>
      <c r="I263" s="51">
        <f>IFERROR(VLOOKUP($D263, V医療従事者等!$A:$J, $I$4, FALSE), 0)</f>
        <v>0</v>
      </c>
      <c r="J263" s="52">
        <f>IFERROR(VLOOKUP($D263, V一般接種!$A:$G, J$4, FALSE), 0)</f>
        <v>0</v>
      </c>
      <c r="K263" s="52">
        <f>IFERROR(VLOOKUP($D263, V一般接種!$A:$G, K$4, FALSE), 0)</f>
        <v>0</v>
      </c>
      <c r="L263" s="52">
        <f>IFERROR(VLOOKUP($D263, V一般接種!$A:$G, L$4, FALSE), 0)</f>
        <v>0</v>
      </c>
      <c r="M263" s="52">
        <f>IFERROR(VLOOKUP($D263, V一般接種!$A:$G, M$4, FALSE), 0)</f>
        <v>0</v>
      </c>
      <c r="N263" s="52">
        <f>IFERROR(VLOOKUP($D263, V職域接種!$C:$G, N$4, FALSE), 0)</f>
        <v>0</v>
      </c>
      <c r="O263" s="52">
        <f>IFERROR(VLOOKUP($D263, V職域接種!$C:$G, O$4, FALSE), 0)</f>
        <v>0</v>
      </c>
    </row>
    <row r="264" spans="1:15" x14ac:dyDescent="0.55000000000000004">
      <c r="A264" s="100">
        <f t="shared" si="12"/>
        <v>44555</v>
      </c>
      <c r="B264" s="53">
        <f t="shared" si="13"/>
        <v>0</v>
      </c>
      <c r="C264" s="53">
        <f t="shared" si="14"/>
        <v>0</v>
      </c>
      <c r="D264" s="82">
        <v>44555</v>
      </c>
      <c r="E264" s="51" t="str">
        <f>IFERROR(VLOOKUP($D264, V医療従事者等!$A:$J, $E$4, FALSE), TEXT(D264, "aaa"))</f>
        <v>土</v>
      </c>
      <c r="F264" s="51">
        <f>IFERROR(VLOOKUP($D264, V医療従事者等!$A:$J, $F$4, FALSE), 0)</f>
        <v>0</v>
      </c>
      <c r="G264" s="51">
        <f>IFERROR(VLOOKUP($D264, V医療従事者等!$A:$J, $G$4, FALSE), 0)</f>
        <v>0</v>
      </c>
      <c r="H264" s="51">
        <f>IFERROR(VLOOKUP($D264, V医療従事者等!$A:$J, $H$4, FALSE), 0)</f>
        <v>0</v>
      </c>
      <c r="I264" s="51">
        <f>IFERROR(VLOOKUP($D264, V医療従事者等!$A:$J, $I$4, FALSE), 0)</f>
        <v>0</v>
      </c>
      <c r="J264" s="52">
        <f>IFERROR(VLOOKUP($D264, V一般接種!$A:$G, J$4, FALSE), 0)</f>
        <v>0</v>
      </c>
      <c r="K264" s="52">
        <f>IFERROR(VLOOKUP($D264, V一般接種!$A:$G, K$4, FALSE), 0)</f>
        <v>0</v>
      </c>
      <c r="L264" s="52">
        <f>IFERROR(VLOOKUP($D264, V一般接種!$A:$G, L$4, FALSE), 0)</f>
        <v>0</v>
      </c>
      <c r="M264" s="52">
        <f>IFERROR(VLOOKUP($D264, V一般接種!$A:$G, M$4, FALSE), 0)</f>
        <v>0</v>
      </c>
      <c r="N264" s="52">
        <f>IFERROR(VLOOKUP($D264, V職域接種!$C:$G, N$4, FALSE), 0)</f>
        <v>0</v>
      </c>
      <c r="O264" s="52">
        <f>IFERROR(VLOOKUP($D264, V職域接種!$C:$G, O$4, FALSE), 0)</f>
        <v>0</v>
      </c>
    </row>
    <row r="265" spans="1:15" x14ac:dyDescent="0.55000000000000004">
      <c r="A265" s="100">
        <f t="shared" si="12"/>
        <v>44556</v>
      </c>
      <c r="B265" s="53">
        <f t="shared" si="13"/>
        <v>0</v>
      </c>
      <c r="C265" s="53">
        <f t="shared" si="14"/>
        <v>0</v>
      </c>
      <c r="D265" s="82">
        <v>44556</v>
      </c>
      <c r="E265" s="51" t="str">
        <f>IFERROR(VLOOKUP($D265, V医療従事者等!$A:$J, $E$4, FALSE), TEXT(D265, "aaa"))</f>
        <v>日</v>
      </c>
      <c r="F265" s="51">
        <f>IFERROR(VLOOKUP($D265, V医療従事者等!$A:$J, $F$4, FALSE), 0)</f>
        <v>0</v>
      </c>
      <c r="G265" s="51">
        <f>IFERROR(VLOOKUP($D265, V医療従事者等!$A:$J, $G$4, FALSE), 0)</f>
        <v>0</v>
      </c>
      <c r="H265" s="51">
        <f>IFERROR(VLOOKUP($D265, V医療従事者等!$A:$J, $H$4, FALSE), 0)</f>
        <v>0</v>
      </c>
      <c r="I265" s="51">
        <f>IFERROR(VLOOKUP($D265, V医療従事者等!$A:$J, $I$4, FALSE), 0)</f>
        <v>0</v>
      </c>
      <c r="J265" s="52">
        <f>IFERROR(VLOOKUP($D265, V一般接種!$A:$G, J$4, FALSE), 0)</f>
        <v>0</v>
      </c>
      <c r="K265" s="52">
        <f>IFERROR(VLOOKUP($D265, V一般接種!$A:$G, K$4, FALSE), 0)</f>
        <v>0</v>
      </c>
      <c r="L265" s="52">
        <f>IFERROR(VLOOKUP($D265, V一般接種!$A:$G, L$4, FALSE), 0)</f>
        <v>0</v>
      </c>
      <c r="M265" s="52">
        <f>IFERROR(VLOOKUP($D265, V一般接種!$A:$G, M$4, FALSE), 0)</f>
        <v>0</v>
      </c>
      <c r="N265" s="52">
        <f>IFERROR(VLOOKUP($D265, V職域接種!$C:$G, N$4, FALSE), 0)</f>
        <v>0</v>
      </c>
      <c r="O265" s="52">
        <f>IFERROR(VLOOKUP($D265, V職域接種!$C:$G, O$4, FALSE), 0)</f>
        <v>0</v>
      </c>
    </row>
    <row r="266" spans="1:15" x14ac:dyDescent="0.55000000000000004">
      <c r="A266" s="100">
        <f t="shared" si="12"/>
        <v>44557</v>
      </c>
      <c r="B266" s="53">
        <f t="shared" si="13"/>
        <v>0</v>
      </c>
      <c r="C266" s="53">
        <f t="shared" si="14"/>
        <v>0</v>
      </c>
      <c r="D266" s="82">
        <v>44557</v>
      </c>
      <c r="E266" s="51" t="str">
        <f>IFERROR(VLOOKUP($D266, V医療従事者等!$A:$J, $E$4, FALSE), TEXT(D266, "aaa"))</f>
        <v>月</v>
      </c>
      <c r="F266" s="51">
        <f>IFERROR(VLOOKUP($D266, V医療従事者等!$A:$J, $F$4, FALSE), 0)</f>
        <v>0</v>
      </c>
      <c r="G266" s="51">
        <f>IFERROR(VLOOKUP($D266, V医療従事者等!$A:$J, $G$4, FALSE), 0)</f>
        <v>0</v>
      </c>
      <c r="H266" s="51">
        <f>IFERROR(VLOOKUP($D266, V医療従事者等!$A:$J, $H$4, FALSE), 0)</f>
        <v>0</v>
      </c>
      <c r="I266" s="51">
        <f>IFERROR(VLOOKUP($D266, V医療従事者等!$A:$J, $I$4, FALSE), 0)</f>
        <v>0</v>
      </c>
      <c r="J266" s="52">
        <f>IFERROR(VLOOKUP($D266, V一般接種!$A:$G, J$4, FALSE), 0)</f>
        <v>0</v>
      </c>
      <c r="K266" s="52">
        <f>IFERROR(VLOOKUP($D266, V一般接種!$A:$G, K$4, FALSE), 0)</f>
        <v>0</v>
      </c>
      <c r="L266" s="52">
        <f>IFERROR(VLOOKUP($D266, V一般接種!$A:$G, L$4, FALSE), 0)</f>
        <v>0</v>
      </c>
      <c r="M266" s="52">
        <f>IFERROR(VLOOKUP($D266, V一般接種!$A:$G, M$4, FALSE), 0)</f>
        <v>0</v>
      </c>
      <c r="N266" s="52">
        <f>IFERROR(VLOOKUP($D266, V職域接種!$C:$G, N$4, FALSE), 0)</f>
        <v>0</v>
      </c>
      <c r="O266" s="52">
        <f>IFERROR(VLOOKUP($D266, V職域接種!$C:$G, O$4, FALSE), 0)</f>
        <v>0</v>
      </c>
    </row>
    <row r="267" spans="1:15" x14ac:dyDescent="0.55000000000000004">
      <c r="A267" s="100">
        <f t="shared" si="12"/>
        <v>44558</v>
      </c>
      <c r="B267" s="53">
        <f t="shared" si="13"/>
        <v>0</v>
      </c>
      <c r="C267" s="53">
        <f t="shared" si="14"/>
        <v>0</v>
      </c>
      <c r="D267" s="82">
        <v>44558</v>
      </c>
      <c r="E267" s="51" t="str">
        <f>IFERROR(VLOOKUP($D267, V医療従事者等!$A:$J, $E$4, FALSE), TEXT(D267, "aaa"))</f>
        <v>火</v>
      </c>
      <c r="F267" s="51">
        <f>IFERROR(VLOOKUP($D267, V医療従事者等!$A:$J, $F$4, FALSE), 0)</f>
        <v>0</v>
      </c>
      <c r="G267" s="51">
        <f>IFERROR(VLOOKUP($D267, V医療従事者等!$A:$J, $G$4, FALSE), 0)</f>
        <v>0</v>
      </c>
      <c r="H267" s="51">
        <f>IFERROR(VLOOKUP($D267, V医療従事者等!$A:$J, $H$4, FALSE), 0)</f>
        <v>0</v>
      </c>
      <c r="I267" s="51">
        <f>IFERROR(VLOOKUP($D267, V医療従事者等!$A:$J, $I$4, FALSE), 0)</f>
        <v>0</v>
      </c>
      <c r="J267" s="52">
        <f>IFERROR(VLOOKUP($D267, V一般接種!$A:$G, J$4, FALSE), 0)</f>
        <v>0</v>
      </c>
      <c r="K267" s="52">
        <f>IFERROR(VLOOKUP($D267, V一般接種!$A:$G, K$4, FALSE), 0)</f>
        <v>0</v>
      </c>
      <c r="L267" s="52">
        <f>IFERROR(VLOOKUP($D267, V一般接種!$A:$G, L$4, FALSE), 0)</f>
        <v>0</v>
      </c>
      <c r="M267" s="52">
        <f>IFERROR(VLOOKUP($D267, V一般接種!$A:$G, M$4, FALSE), 0)</f>
        <v>0</v>
      </c>
      <c r="N267" s="52">
        <f>IFERROR(VLOOKUP($D267, V職域接種!$C:$G, N$4, FALSE), 0)</f>
        <v>0</v>
      </c>
      <c r="O267" s="52">
        <f>IFERROR(VLOOKUP($D267, V職域接種!$C:$G, O$4, FALSE), 0)</f>
        <v>0</v>
      </c>
    </row>
    <row r="268" spans="1:15" x14ac:dyDescent="0.55000000000000004">
      <c r="A268" s="100">
        <f t="shared" si="12"/>
        <v>44559</v>
      </c>
      <c r="B268" s="53">
        <f t="shared" si="13"/>
        <v>0</v>
      </c>
      <c r="C268" s="53">
        <f t="shared" si="14"/>
        <v>0</v>
      </c>
      <c r="D268" s="82">
        <v>44559</v>
      </c>
      <c r="E268" s="51" t="str">
        <f>IFERROR(VLOOKUP($D268, V医療従事者等!$A:$J, $E$4, FALSE), TEXT(D268, "aaa"))</f>
        <v>水</v>
      </c>
      <c r="F268" s="51">
        <f>IFERROR(VLOOKUP($D268, V医療従事者等!$A:$J, $F$4, FALSE), 0)</f>
        <v>0</v>
      </c>
      <c r="G268" s="51">
        <f>IFERROR(VLOOKUP($D268, V医療従事者等!$A:$J, $G$4, FALSE), 0)</f>
        <v>0</v>
      </c>
      <c r="H268" s="51">
        <f>IFERROR(VLOOKUP($D268, V医療従事者等!$A:$J, $H$4, FALSE), 0)</f>
        <v>0</v>
      </c>
      <c r="I268" s="51">
        <f>IFERROR(VLOOKUP($D268, V医療従事者等!$A:$J, $I$4, FALSE), 0)</f>
        <v>0</v>
      </c>
      <c r="J268" s="52">
        <f>IFERROR(VLOOKUP($D268, V一般接種!$A:$G, J$4, FALSE), 0)</f>
        <v>0</v>
      </c>
      <c r="K268" s="52">
        <f>IFERROR(VLOOKUP($D268, V一般接種!$A:$G, K$4, FALSE), 0)</f>
        <v>0</v>
      </c>
      <c r="L268" s="52">
        <f>IFERROR(VLOOKUP($D268, V一般接種!$A:$G, L$4, FALSE), 0)</f>
        <v>0</v>
      </c>
      <c r="M268" s="52">
        <f>IFERROR(VLOOKUP($D268, V一般接種!$A:$G, M$4, FALSE), 0)</f>
        <v>0</v>
      </c>
      <c r="N268" s="52">
        <f>IFERROR(VLOOKUP($D268, V職域接種!$C:$G, N$4, FALSE), 0)</f>
        <v>0</v>
      </c>
      <c r="O268" s="52">
        <f>IFERROR(VLOOKUP($D268, V職域接種!$C:$G, O$4, FALSE), 0)</f>
        <v>0</v>
      </c>
    </row>
    <row r="269" spans="1:15" x14ac:dyDescent="0.55000000000000004">
      <c r="A269" s="100">
        <f t="shared" si="12"/>
        <v>44560</v>
      </c>
      <c r="B269" s="53">
        <f t="shared" si="13"/>
        <v>0</v>
      </c>
      <c r="C269" s="53">
        <f t="shared" si="14"/>
        <v>0</v>
      </c>
      <c r="D269" s="82">
        <v>44560</v>
      </c>
      <c r="E269" s="51" t="str">
        <f>IFERROR(VLOOKUP($D269, V医療従事者等!$A:$J, $E$4, FALSE), TEXT(D269, "aaa"))</f>
        <v>木</v>
      </c>
      <c r="F269" s="51">
        <f>IFERROR(VLOOKUP($D269, V医療従事者等!$A:$J, $F$4, FALSE), 0)</f>
        <v>0</v>
      </c>
      <c r="G269" s="51">
        <f>IFERROR(VLOOKUP($D269, V医療従事者等!$A:$J, $G$4, FALSE), 0)</f>
        <v>0</v>
      </c>
      <c r="H269" s="51">
        <f>IFERROR(VLOOKUP($D269, V医療従事者等!$A:$J, $H$4, FALSE), 0)</f>
        <v>0</v>
      </c>
      <c r="I269" s="51">
        <f>IFERROR(VLOOKUP($D269, V医療従事者等!$A:$J, $I$4, FALSE), 0)</f>
        <v>0</v>
      </c>
      <c r="J269" s="52">
        <f>IFERROR(VLOOKUP($D269, V一般接種!$A:$G, J$4, FALSE), 0)</f>
        <v>0</v>
      </c>
      <c r="K269" s="52">
        <f>IFERROR(VLOOKUP($D269, V一般接種!$A:$G, K$4, FALSE), 0)</f>
        <v>0</v>
      </c>
      <c r="L269" s="52">
        <f>IFERROR(VLOOKUP($D269, V一般接種!$A:$G, L$4, FALSE), 0)</f>
        <v>0</v>
      </c>
      <c r="M269" s="52">
        <f>IFERROR(VLOOKUP($D269, V一般接種!$A:$G, M$4, FALSE), 0)</f>
        <v>0</v>
      </c>
      <c r="N269" s="52">
        <f>IFERROR(VLOOKUP($D269, V職域接種!$C:$G, N$4, FALSE), 0)</f>
        <v>0</v>
      </c>
      <c r="O269" s="52">
        <f>IFERROR(VLOOKUP($D269, V職域接種!$C:$G, O$4, FALSE), 0)</f>
        <v>0</v>
      </c>
    </row>
    <row r="270" spans="1:15" x14ac:dyDescent="0.55000000000000004">
      <c r="A270" s="100">
        <f t="shared" si="12"/>
        <v>44561</v>
      </c>
      <c r="B270" s="53">
        <f t="shared" si="13"/>
        <v>0</v>
      </c>
      <c r="C270" s="53">
        <f t="shared" si="14"/>
        <v>0</v>
      </c>
      <c r="D270" s="82">
        <v>44561</v>
      </c>
      <c r="E270" s="51" t="str">
        <f>IFERROR(VLOOKUP($D270, V医療従事者等!$A:$J, $E$4, FALSE), TEXT(D270, "aaa"))</f>
        <v>金</v>
      </c>
      <c r="F270" s="51">
        <f>IFERROR(VLOOKUP($D270, V医療従事者等!$A:$J, $F$4, FALSE), 0)</f>
        <v>0</v>
      </c>
      <c r="G270" s="51">
        <f>IFERROR(VLOOKUP($D270, V医療従事者等!$A:$J, $G$4, FALSE), 0)</f>
        <v>0</v>
      </c>
      <c r="H270" s="51">
        <f>IFERROR(VLOOKUP($D270, V医療従事者等!$A:$J, $H$4, FALSE), 0)</f>
        <v>0</v>
      </c>
      <c r="I270" s="51">
        <f>IFERROR(VLOOKUP($D270, V医療従事者等!$A:$J, $I$4, FALSE), 0)</f>
        <v>0</v>
      </c>
      <c r="J270" s="52">
        <f>IFERROR(VLOOKUP($D270, V一般接種!$A:$G, J$4, FALSE), 0)</f>
        <v>0</v>
      </c>
      <c r="K270" s="52">
        <f>IFERROR(VLOOKUP($D270, V一般接種!$A:$G, K$4, FALSE), 0)</f>
        <v>0</v>
      </c>
      <c r="L270" s="52">
        <f>IFERROR(VLOOKUP($D270, V一般接種!$A:$G, L$4, FALSE), 0)</f>
        <v>0</v>
      </c>
      <c r="M270" s="52">
        <f>IFERROR(VLOOKUP($D270, V一般接種!$A:$G, M$4, FALSE), 0)</f>
        <v>0</v>
      </c>
      <c r="N270" s="52">
        <f>IFERROR(VLOOKUP($D270, V職域接種!$C:$G, N$4, FALSE), 0)</f>
        <v>0</v>
      </c>
      <c r="O270" s="52">
        <f>IFERROR(VLOOKUP($D270, V職域接種!$C:$G, O$4, FALSE), 0)</f>
        <v>0</v>
      </c>
    </row>
  </sheetData>
  <mergeCells count="11">
    <mergeCell ref="A1:O1"/>
    <mergeCell ref="D3:H3"/>
    <mergeCell ref="D2:L2"/>
    <mergeCell ref="J3:M3"/>
    <mergeCell ref="N3:O3"/>
    <mergeCell ref="A2:C2"/>
    <mergeCell ref="F5:G5"/>
    <mergeCell ref="H5:I5"/>
    <mergeCell ref="J5:K5"/>
    <mergeCell ref="L5:M5"/>
    <mergeCell ref="A4:C4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501650</xdr:colOff>
                    <xdr:row>2</xdr:row>
                    <xdr:rowOff>25400</xdr:rowOff>
                  </from>
                  <to>
                    <xdr:col>2</xdr:col>
                    <xdr:colOff>139700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2"/>
      <c r="C1" s="123"/>
      <c r="D1" s="123"/>
      <c r="E1" s="123"/>
      <c r="F1" s="123"/>
      <c r="G1" s="123"/>
      <c r="H1" s="123"/>
      <c r="I1" s="123"/>
    </row>
    <row r="2" spans="1:9" ht="28.5" customHeight="1" x14ac:dyDescent="0.55000000000000004">
      <c r="B2" s="124" t="s">
        <v>228</v>
      </c>
      <c r="C2" s="123"/>
      <c r="D2" s="123"/>
      <c r="E2" s="123"/>
      <c r="F2" s="123"/>
      <c r="G2" s="123"/>
      <c r="H2" s="123"/>
      <c r="I2" s="123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5" t="s">
        <v>180</v>
      </c>
      <c r="C4" s="140" t="s">
        <v>340</v>
      </c>
      <c r="D4" s="141" t="s">
        <v>341</v>
      </c>
      <c r="E4" s="142" t="s">
        <v>342</v>
      </c>
      <c r="F4" s="143"/>
      <c r="G4" s="127" t="s">
        <v>343</v>
      </c>
      <c r="H4" s="127" t="s">
        <v>344</v>
      </c>
      <c r="I4" s="19"/>
    </row>
    <row r="5" spans="1:9" ht="13.25" customHeight="1" x14ac:dyDescent="0.55000000000000004">
      <c r="B5" s="126"/>
      <c r="C5" s="144"/>
      <c r="D5" s="145"/>
      <c r="E5" s="146" t="s">
        <v>345</v>
      </c>
      <c r="F5" s="147" t="s">
        <v>346</v>
      </c>
      <c r="G5" s="128"/>
      <c r="H5" s="128"/>
      <c r="I5" s="19"/>
    </row>
    <row r="6" spans="1:9" ht="12" customHeight="1" x14ac:dyDescent="0.55000000000000004">
      <c r="A6" s="15" t="s">
        <v>181</v>
      </c>
      <c r="B6" s="20" t="s">
        <v>229</v>
      </c>
      <c r="C6" s="148">
        <v>46457</v>
      </c>
      <c r="D6" s="148">
        <v>882523</v>
      </c>
      <c r="E6" s="148">
        <v>2566</v>
      </c>
      <c r="F6" s="149">
        <v>13</v>
      </c>
      <c r="G6" s="148">
        <v>42318</v>
      </c>
      <c r="H6" s="148">
        <v>1428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48">
        <v>2850</v>
      </c>
      <c r="D7" s="148">
        <v>58483</v>
      </c>
      <c r="E7" s="149">
        <v>206</v>
      </c>
      <c r="F7" s="149">
        <v>0</v>
      </c>
      <c r="G7" s="148">
        <v>2612</v>
      </c>
      <c r="H7" s="149">
        <v>32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48">
        <v>2145</v>
      </c>
      <c r="D8" s="148">
        <v>96266</v>
      </c>
      <c r="E8" s="149">
        <v>188</v>
      </c>
      <c r="F8" s="149">
        <v>0</v>
      </c>
      <c r="G8" s="148">
        <v>1910</v>
      </c>
      <c r="H8" s="149">
        <v>47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48">
        <v>10463</v>
      </c>
      <c r="D9" s="148">
        <v>177186</v>
      </c>
      <c r="E9" s="149">
        <v>639</v>
      </c>
      <c r="F9" s="149">
        <v>6</v>
      </c>
      <c r="G9" s="148">
        <v>9670</v>
      </c>
      <c r="H9" s="149">
        <v>91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48">
        <v>1073</v>
      </c>
      <c r="D10" s="148">
        <v>17804</v>
      </c>
      <c r="E10" s="149">
        <v>71</v>
      </c>
      <c r="F10" s="149">
        <v>2</v>
      </c>
      <c r="G10" s="149">
        <v>981</v>
      </c>
      <c r="H10" s="149">
        <v>21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48">
        <v>2331</v>
      </c>
      <c r="D11" s="148">
        <v>73306</v>
      </c>
      <c r="E11" s="149">
        <v>216</v>
      </c>
      <c r="F11" s="149">
        <v>2</v>
      </c>
      <c r="G11" s="148">
        <v>2068</v>
      </c>
      <c r="H11" s="149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48">
        <v>6400</v>
      </c>
      <c r="D12" s="148">
        <v>323586</v>
      </c>
      <c r="E12" s="149">
        <v>858</v>
      </c>
      <c r="F12" s="149">
        <v>10</v>
      </c>
      <c r="G12" s="148">
        <v>5380</v>
      </c>
      <c r="H12" s="149">
        <v>162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48">
        <v>14045</v>
      </c>
      <c r="D13" s="148">
        <v>35004</v>
      </c>
      <c r="E13" s="148">
        <v>1861</v>
      </c>
      <c r="F13" s="149">
        <v>20</v>
      </c>
      <c r="G13" s="148">
        <v>12014</v>
      </c>
      <c r="H13" s="149">
        <v>170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48">
        <v>9216</v>
      </c>
      <c r="D14" s="148">
        <v>358573</v>
      </c>
      <c r="E14" s="148">
        <v>1311</v>
      </c>
      <c r="F14" s="149">
        <v>16</v>
      </c>
      <c r="G14" s="148">
        <v>7817</v>
      </c>
      <c r="H14" s="149">
        <v>88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48">
        <v>9747</v>
      </c>
      <c r="D15" s="148">
        <v>221885</v>
      </c>
      <c r="E15" s="148">
        <v>1147</v>
      </c>
      <c r="F15" s="149">
        <v>7</v>
      </c>
      <c r="G15" s="148">
        <v>8445</v>
      </c>
      <c r="H15" s="149">
        <v>155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48">
        <v>64759</v>
      </c>
      <c r="D16" s="148">
        <v>1132283</v>
      </c>
      <c r="E16" s="148">
        <v>13437</v>
      </c>
      <c r="F16" s="149">
        <v>75</v>
      </c>
      <c r="G16" s="148">
        <v>50468</v>
      </c>
      <c r="H16" s="149">
        <v>854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48">
        <v>55425</v>
      </c>
      <c r="D17" s="148">
        <v>815688</v>
      </c>
      <c r="E17" s="148">
        <v>7282</v>
      </c>
      <c r="F17" s="149">
        <v>52</v>
      </c>
      <c r="G17" s="148">
        <v>47407</v>
      </c>
      <c r="H17" s="149">
        <v>736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48">
        <v>245219</v>
      </c>
      <c r="D18" s="148">
        <v>2910857</v>
      </c>
      <c r="E18" s="148">
        <v>35906</v>
      </c>
      <c r="F18" s="149">
        <v>150</v>
      </c>
      <c r="G18" s="148">
        <v>207003</v>
      </c>
      <c r="H18" s="148">
        <v>2310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48">
        <v>94894</v>
      </c>
      <c r="D19" s="148">
        <v>1224026</v>
      </c>
      <c r="E19" s="148">
        <v>12479</v>
      </c>
      <c r="F19" s="149">
        <v>137</v>
      </c>
      <c r="G19" s="148">
        <v>81411</v>
      </c>
      <c r="H19" s="148">
        <v>1004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48">
        <v>4477</v>
      </c>
      <c r="D20" s="148">
        <v>203665</v>
      </c>
      <c r="E20" s="149">
        <v>616</v>
      </c>
      <c r="F20" s="149">
        <v>7</v>
      </c>
      <c r="G20" s="148">
        <v>3807</v>
      </c>
      <c r="H20" s="149">
        <v>54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48">
        <v>2534</v>
      </c>
      <c r="D21" s="148">
        <v>84658</v>
      </c>
      <c r="E21" s="149">
        <v>321</v>
      </c>
      <c r="F21" s="149">
        <v>4</v>
      </c>
      <c r="G21" s="148">
        <v>2175</v>
      </c>
      <c r="H21" s="149">
        <v>38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48">
        <v>5677</v>
      </c>
      <c r="D22" s="148">
        <v>140856</v>
      </c>
      <c r="E22" s="149">
        <v>922</v>
      </c>
      <c r="F22" s="149">
        <v>11</v>
      </c>
      <c r="G22" s="148">
        <v>4634</v>
      </c>
      <c r="H22" s="149">
        <v>118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48">
        <v>1825</v>
      </c>
      <c r="D23" s="148">
        <v>83932</v>
      </c>
      <c r="E23" s="149">
        <v>284</v>
      </c>
      <c r="F23" s="149">
        <v>1</v>
      </c>
      <c r="G23" s="148">
        <v>1505</v>
      </c>
      <c r="H23" s="149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48">
        <v>2666</v>
      </c>
      <c r="D24" s="148">
        <v>76621</v>
      </c>
      <c r="E24" s="149">
        <v>357</v>
      </c>
      <c r="F24" s="149">
        <v>0</v>
      </c>
      <c r="G24" s="148">
        <v>2293</v>
      </c>
      <c r="H24" s="149">
        <v>21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48">
        <v>5647</v>
      </c>
      <c r="D25" s="148">
        <v>233083</v>
      </c>
      <c r="E25" s="149">
        <v>415</v>
      </c>
      <c r="F25" s="149">
        <v>0</v>
      </c>
      <c r="G25" s="148">
        <v>5208</v>
      </c>
      <c r="H25" s="149">
        <v>94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48">
        <v>10095</v>
      </c>
      <c r="D26" s="148">
        <v>302793</v>
      </c>
      <c r="E26" s="149">
        <v>362</v>
      </c>
      <c r="F26" s="149">
        <v>4</v>
      </c>
      <c r="G26" s="148">
        <v>9544</v>
      </c>
      <c r="H26" s="149">
        <v>189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48">
        <v>11978</v>
      </c>
      <c r="D27" s="148">
        <v>465943</v>
      </c>
      <c r="E27" s="148">
        <v>1690</v>
      </c>
      <c r="F27" s="149">
        <v>6</v>
      </c>
      <c r="G27" s="148">
        <v>10131</v>
      </c>
      <c r="H27" s="149">
        <v>157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48">
        <v>55761</v>
      </c>
      <c r="D28" s="148">
        <v>938412</v>
      </c>
      <c r="E28" s="148">
        <v>2693</v>
      </c>
      <c r="F28" s="149">
        <v>12</v>
      </c>
      <c r="G28" s="148">
        <v>52056</v>
      </c>
      <c r="H28" s="148">
        <v>1012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48">
        <v>6210</v>
      </c>
      <c r="D29" s="148">
        <v>164729</v>
      </c>
      <c r="E29" s="149">
        <v>598</v>
      </c>
      <c r="F29" s="149">
        <v>6</v>
      </c>
      <c r="G29" s="148">
        <v>5654</v>
      </c>
      <c r="H29" s="149">
        <v>114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48">
        <v>6589</v>
      </c>
      <c r="D30" s="148">
        <v>176457</v>
      </c>
      <c r="E30" s="149">
        <v>661</v>
      </c>
      <c r="F30" s="149">
        <v>5</v>
      </c>
      <c r="G30" s="148">
        <v>5834</v>
      </c>
      <c r="H30" s="149">
        <v>94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48">
        <v>19918</v>
      </c>
      <c r="D31" s="148">
        <v>321775</v>
      </c>
      <c r="E31" s="148">
        <v>1764</v>
      </c>
      <c r="F31" s="149">
        <v>50</v>
      </c>
      <c r="G31" s="148">
        <v>17634</v>
      </c>
      <c r="H31" s="149">
        <v>249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48">
        <v>121294</v>
      </c>
      <c r="D32" s="148">
        <v>2561578</v>
      </c>
      <c r="E32" s="148">
        <v>9883</v>
      </c>
      <c r="F32" s="149">
        <v>366</v>
      </c>
      <c r="G32" s="148">
        <v>107629</v>
      </c>
      <c r="H32" s="148">
        <v>2731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48">
        <v>46264</v>
      </c>
      <c r="D33" s="148">
        <v>572230</v>
      </c>
      <c r="E33" s="148">
        <v>2924</v>
      </c>
      <c r="F33" s="149">
        <v>28</v>
      </c>
      <c r="G33" s="148">
        <v>42021</v>
      </c>
      <c r="H33" s="148">
        <v>1320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48">
        <v>9628</v>
      </c>
      <c r="D34" s="148">
        <v>191995</v>
      </c>
      <c r="E34" s="149">
        <v>704</v>
      </c>
      <c r="F34" s="149">
        <v>11</v>
      </c>
      <c r="G34" s="148">
        <v>8791</v>
      </c>
      <c r="H34" s="149">
        <v>133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48">
        <v>3208</v>
      </c>
      <c r="D35" s="148">
        <v>46908</v>
      </c>
      <c r="E35" s="149">
        <v>271</v>
      </c>
      <c r="F35" s="149">
        <v>18</v>
      </c>
      <c r="G35" s="148">
        <v>2814</v>
      </c>
      <c r="H35" s="149">
        <v>49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49">
        <v>970</v>
      </c>
      <c r="D36" s="148">
        <v>104103</v>
      </c>
      <c r="E36" s="149">
        <v>308</v>
      </c>
      <c r="F36" s="149">
        <v>1</v>
      </c>
      <c r="G36" s="149">
        <v>641</v>
      </c>
      <c r="H36" s="149">
        <v>3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49">
        <v>795</v>
      </c>
      <c r="D37" s="148">
        <v>37500</v>
      </c>
      <c r="E37" s="149">
        <v>93</v>
      </c>
      <c r="F37" s="149">
        <v>1</v>
      </c>
      <c r="G37" s="149">
        <v>700</v>
      </c>
      <c r="H37" s="149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48">
        <v>8848</v>
      </c>
      <c r="D38" s="148">
        <v>189599</v>
      </c>
      <c r="E38" s="149">
        <v>599</v>
      </c>
      <c r="F38" s="149">
        <v>3</v>
      </c>
      <c r="G38" s="148">
        <v>7812</v>
      </c>
      <c r="H38" s="149">
        <v>127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48">
        <v>12624</v>
      </c>
      <c r="D39" s="148">
        <v>594849</v>
      </c>
      <c r="E39" s="149">
        <v>488</v>
      </c>
      <c r="F39" s="149">
        <v>7</v>
      </c>
      <c r="G39" s="148">
        <v>11824</v>
      </c>
      <c r="H39" s="149">
        <v>179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48">
        <v>3420</v>
      </c>
      <c r="D40" s="148">
        <v>133190</v>
      </c>
      <c r="E40" s="149">
        <v>179</v>
      </c>
      <c r="F40" s="149">
        <v>0</v>
      </c>
      <c r="G40" s="148">
        <v>3161</v>
      </c>
      <c r="H40" s="149">
        <v>80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48">
        <v>1848</v>
      </c>
      <c r="D41" s="148">
        <v>74719</v>
      </c>
      <c r="E41" s="149">
        <v>86</v>
      </c>
      <c r="F41" s="149">
        <v>1</v>
      </c>
      <c r="G41" s="148">
        <v>1699</v>
      </c>
      <c r="H41" s="149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48">
        <v>2524</v>
      </c>
      <c r="D42" s="148">
        <v>97106</v>
      </c>
      <c r="E42" s="149">
        <v>316</v>
      </c>
      <c r="F42" s="149">
        <v>1</v>
      </c>
      <c r="G42" s="148">
        <v>2178</v>
      </c>
      <c r="H42" s="149">
        <v>32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48">
        <v>3140</v>
      </c>
      <c r="D43" s="148">
        <v>109084</v>
      </c>
      <c r="E43" s="149">
        <v>267</v>
      </c>
      <c r="F43" s="149">
        <v>4</v>
      </c>
      <c r="G43" s="148">
        <v>2796</v>
      </c>
      <c r="H43" s="149">
        <v>77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48">
        <v>2176</v>
      </c>
      <c r="D44" s="148">
        <v>65108</v>
      </c>
      <c r="E44" s="149">
        <v>114</v>
      </c>
      <c r="F44" s="149">
        <v>6</v>
      </c>
      <c r="G44" s="148">
        <v>2033</v>
      </c>
      <c r="H44" s="149">
        <v>29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48">
        <v>43723</v>
      </c>
      <c r="D45" s="148">
        <v>954425</v>
      </c>
      <c r="E45" s="148">
        <v>5152</v>
      </c>
      <c r="F45" s="149">
        <v>11</v>
      </c>
      <c r="G45" s="148">
        <v>37293</v>
      </c>
      <c r="H45" s="149">
        <v>537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48">
        <v>2948</v>
      </c>
      <c r="D46" s="148">
        <v>67666</v>
      </c>
      <c r="E46" s="149">
        <v>223</v>
      </c>
      <c r="F46" s="149">
        <v>0</v>
      </c>
      <c r="G46" s="148">
        <v>2687</v>
      </c>
      <c r="H46" s="149">
        <v>24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48">
        <v>3730</v>
      </c>
      <c r="D47" s="148">
        <v>139972</v>
      </c>
      <c r="E47" s="149">
        <v>345</v>
      </c>
      <c r="F47" s="149">
        <v>0</v>
      </c>
      <c r="G47" s="148">
        <v>3316</v>
      </c>
      <c r="H47" s="149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48">
        <v>7728</v>
      </c>
      <c r="D48" s="148">
        <v>88575</v>
      </c>
      <c r="E48" s="149">
        <v>823</v>
      </c>
      <c r="F48" s="149">
        <v>4</v>
      </c>
      <c r="G48" s="148">
        <v>6784</v>
      </c>
      <c r="H48" s="149">
        <v>121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48">
        <v>3890</v>
      </c>
      <c r="D49" s="148">
        <v>192524</v>
      </c>
      <c r="E49" s="149">
        <v>266</v>
      </c>
      <c r="F49" s="149">
        <v>0</v>
      </c>
      <c r="G49" s="148">
        <v>3560</v>
      </c>
      <c r="H49" s="149">
        <v>64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48">
        <v>3398</v>
      </c>
      <c r="D50" s="148">
        <v>46942</v>
      </c>
      <c r="E50" s="149">
        <v>222</v>
      </c>
      <c r="F50" s="149">
        <v>1</v>
      </c>
      <c r="G50" s="148">
        <v>3150</v>
      </c>
      <c r="H50" s="149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48">
        <v>4317</v>
      </c>
      <c r="D51" s="148">
        <v>122724</v>
      </c>
      <c r="E51" s="149">
        <v>354</v>
      </c>
      <c r="F51" s="149">
        <v>0</v>
      </c>
      <c r="G51" s="148">
        <v>3892</v>
      </c>
      <c r="H51" s="149">
        <v>39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48">
        <v>28167</v>
      </c>
      <c r="D52" s="148">
        <v>296244</v>
      </c>
      <c r="E52" s="148">
        <v>4580</v>
      </c>
      <c r="F52" s="149">
        <v>79</v>
      </c>
      <c r="G52" s="148">
        <v>23287</v>
      </c>
      <c r="H52" s="149">
        <v>239</v>
      </c>
      <c r="I52" s="25"/>
    </row>
    <row r="53" spans="1:9" ht="12" customHeight="1" x14ac:dyDescent="0.55000000000000004">
      <c r="B53" s="22" t="s">
        <v>276</v>
      </c>
      <c r="C53" s="149">
        <v>149</v>
      </c>
      <c r="D53" s="150" t="s">
        <v>347</v>
      </c>
      <c r="E53" s="149">
        <v>0</v>
      </c>
      <c r="F53" s="150" t="s">
        <v>347</v>
      </c>
      <c r="G53" s="149">
        <v>149</v>
      </c>
      <c r="H53" s="150" t="s">
        <v>347</v>
      </c>
      <c r="I53" s="25"/>
    </row>
    <row r="54" spans="1:9" ht="12" customHeight="1" x14ac:dyDescent="0.55000000000000004">
      <c r="B54" s="21" t="s">
        <v>164</v>
      </c>
      <c r="C54" s="148">
        <v>1013190</v>
      </c>
      <c r="D54" s="148">
        <v>18207435</v>
      </c>
      <c r="E54" s="148">
        <v>117047</v>
      </c>
      <c r="F54" s="148">
        <v>1138</v>
      </c>
      <c r="G54" s="148">
        <v>878196</v>
      </c>
      <c r="H54" s="148">
        <v>15266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K125"/>
  <sheetViews>
    <sheetView workbookViewId="0">
      <selection sqref="A1:XFD1048576"/>
    </sheetView>
  </sheetViews>
  <sheetFormatPr defaultRowHeight="18" x14ac:dyDescent="0.55000000000000004"/>
  <cols>
    <col min="1" max="1" width="18.75" style="76" customWidth="1"/>
    <col min="2" max="2" width="5" style="76" customWidth="1"/>
    <col min="3" max="3" width="13.83203125" style="76" customWidth="1"/>
    <col min="4" max="11" width="15.58203125" style="76" customWidth="1"/>
    <col min="12" max="16384" width="8.6640625" style="76"/>
  </cols>
  <sheetData>
    <row r="1" spans="1:11" x14ac:dyDescent="0.55000000000000004">
      <c r="A1" s="93" t="s">
        <v>323</v>
      </c>
      <c r="B1" s="93"/>
      <c r="C1" s="93"/>
      <c r="D1" s="93"/>
      <c r="E1" s="93"/>
      <c r="F1" s="93"/>
      <c r="G1" s="93"/>
      <c r="H1" s="93"/>
      <c r="I1" s="93"/>
      <c r="J1" s="93"/>
      <c r="K1" s="93"/>
    </row>
    <row r="2" spans="1:11" x14ac:dyDescent="0.55000000000000004">
      <c r="A2" s="93"/>
      <c r="B2" s="93"/>
      <c r="C2" s="93"/>
      <c r="D2" s="93"/>
      <c r="E2" s="93"/>
      <c r="F2" s="93"/>
      <c r="G2" s="93"/>
      <c r="H2" s="93"/>
      <c r="I2" s="93"/>
      <c r="J2" s="93"/>
      <c r="K2" s="94" t="str">
        <f>"（" &amp; TEXT(MAX(A3:A122)+1,"m月d日") &amp; "公表時点）"</f>
        <v>（8月6日公表時点）</v>
      </c>
    </row>
    <row r="3" spans="1:11" x14ac:dyDescent="0.55000000000000004">
      <c r="A3" s="132" t="s">
        <v>324</v>
      </c>
      <c r="B3" s="132" t="s">
        <v>297</v>
      </c>
      <c r="C3" s="132" t="s">
        <v>298</v>
      </c>
      <c r="D3" s="131" t="s">
        <v>325</v>
      </c>
      <c r="E3" s="131"/>
      <c r="F3" s="131"/>
      <c r="G3" s="131"/>
      <c r="H3" s="131" t="s">
        <v>326</v>
      </c>
      <c r="I3" s="131"/>
      <c r="J3" s="131"/>
      <c r="K3" s="131"/>
    </row>
    <row r="4" spans="1:11" x14ac:dyDescent="0.55000000000000004">
      <c r="A4" s="132"/>
      <c r="B4" s="132"/>
      <c r="C4" s="132"/>
      <c r="D4" s="130" t="s">
        <v>299</v>
      </c>
      <c r="E4" s="130"/>
      <c r="F4" s="130" t="s">
        <v>300</v>
      </c>
      <c r="G4" s="130"/>
      <c r="H4" s="130" t="s">
        <v>299</v>
      </c>
      <c r="I4" s="130"/>
      <c r="J4" s="130" t="s">
        <v>300</v>
      </c>
      <c r="K4" s="130"/>
    </row>
    <row r="5" spans="1:11" x14ac:dyDescent="0.55000000000000004">
      <c r="A5" s="132"/>
      <c r="B5" s="132"/>
      <c r="C5" s="132"/>
      <c r="D5" s="95" t="s">
        <v>301</v>
      </c>
      <c r="E5" s="95" t="s">
        <v>302</v>
      </c>
      <c r="F5" s="95" t="s">
        <v>301</v>
      </c>
      <c r="G5" s="95" t="s">
        <v>302</v>
      </c>
      <c r="H5" s="95" t="s">
        <v>301</v>
      </c>
      <c r="I5" s="95" t="s">
        <v>302</v>
      </c>
      <c r="J5" s="95" t="s">
        <v>301</v>
      </c>
      <c r="K5" s="95" t="s">
        <v>302</v>
      </c>
    </row>
    <row r="6" spans="1:11" x14ac:dyDescent="0.55000000000000004">
      <c r="A6" s="129" t="s">
        <v>287</v>
      </c>
      <c r="B6" s="130"/>
      <c r="C6" s="67">
        <f t="shared" ref="C6:C53" ca="1" si="0">SUM(D6:G6)</f>
        <v>81408330</v>
      </c>
      <c r="D6" s="67">
        <f ca="1">SUM(OFFSET(D$6,1,0,MAX($A$6:$A122)-DATE(2021,4,12)+1,1))</f>
        <v>42691689</v>
      </c>
      <c r="E6" s="67">
        <f ca="1">SUM(OFFSET(E$6,1,0,MAX($A$6:$A122)-DATE(2021,4,12)+1,1))</f>
        <v>4153879</v>
      </c>
      <c r="F6" s="67">
        <f ca="1">SUM(OFFSET(F$6,1,0,MAX($A$6:$A122)-DATE(2021,4,12)+1,1))</f>
        <v>32965256</v>
      </c>
      <c r="G6" s="67">
        <f ca="1">SUM(OFFSET(G$6,1,0,MAX($A$6:$A122)-DATE(2021,4,12)+1,1))</f>
        <v>1597506</v>
      </c>
      <c r="H6" s="67">
        <f ca="1">SUM(OFFSET(H$6,1,0,MAX($A$6:$A122)-DATE(2021,4,12)+1,1))</f>
        <v>30131779</v>
      </c>
      <c r="I6" s="67">
        <f ca="1">SUM(OFFSET(I$6,1,0,MAX($A$6:$A122)-DATE(2021,4,12)+1,1))</f>
        <v>832992</v>
      </c>
      <c r="J6" s="67">
        <f ca="1">SUM(OFFSET(J$6,1,0,MAX($A$6:$A122)-DATE(2021,4,12)+1,1))</f>
        <v>27639050</v>
      </c>
      <c r="K6" s="67">
        <f ca="1">SUM(OFFSET(K$6,1,0,MAX($A$6:$A122)-DATE(2021,4,12)+1,1))</f>
        <v>756494</v>
      </c>
    </row>
    <row r="7" spans="1:11" x14ac:dyDescent="0.55000000000000004">
      <c r="A7" s="105">
        <v>44413</v>
      </c>
      <c r="B7" s="107" t="str">
        <f t="shared" ref="B7:B43" si="1">"(" &amp; TEXT(A7,"aaa") &amp; ")"</f>
        <v>(木)</v>
      </c>
      <c r="C7" s="67">
        <f t="shared" ref="C7:C31" si="2">SUM(D7:G7)</f>
        <v>615958</v>
      </c>
      <c r="D7" s="67">
        <v>225752</v>
      </c>
      <c r="E7" s="67">
        <v>49549</v>
      </c>
      <c r="F7" s="67">
        <v>307650</v>
      </c>
      <c r="G7" s="67">
        <v>33007</v>
      </c>
      <c r="H7" s="67">
        <v>19358</v>
      </c>
      <c r="I7" s="67">
        <v>599</v>
      </c>
      <c r="J7" s="67">
        <v>117898</v>
      </c>
      <c r="K7" s="67">
        <v>924</v>
      </c>
    </row>
    <row r="8" spans="1:11" x14ac:dyDescent="0.55000000000000004">
      <c r="A8" s="105">
        <v>44412</v>
      </c>
      <c r="B8" s="108" t="str">
        <f t="shared" si="1"/>
        <v>(水)</v>
      </c>
      <c r="C8" s="67">
        <f t="shared" si="2"/>
        <v>819651</v>
      </c>
      <c r="D8" s="67">
        <v>311762</v>
      </c>
      <c r="E8" s="67">
        <v>58743</v>
      </c>
      <c r="F8" s="67">
        <v>401190</v>
      </c>
      <c r="G8" s="67">
        <v>47956</v>
      </c>
      <c r="H8" s="67">
        <v>26482</v>
      </c>
      <c r="I8" s="67">
        <v>627</v>
      </c>
      <c r="J8" s="67">
        <v>160026</v>
      </c>
      <c r="K8" s="67">
        <v>1093</v>
      </c>
    </row>
    <row r="9" spans="1:11" x14ac:dyDescent="0.55000000000000004">
      <c r="A9" s="105">
        <v>44411</v>
      </c>
      <c r="B9" s="107" t="str">
        <f t="shared" si="1"/>
        <v>(火)</v>
      </c>
      <c r="C9" s="67">
        <f t="shared" si="2"/>
        <v>892044</v>
      </c>
      <c r="D9" s="67">
        <v>337713</v>
      </c>
      <c r="E9" s="67">
        <v>63797</v>
      </c>
      <c r="F9" s="67">
        <v>438427</v>
      </c>
      <c r="G9" s="67">
        <v>52107</v>
      </c>
      <c r="H9" s="67">
        <v>35263</v>
      </c>
      <c r="I9" s="67">
        <v>867</v>
      </c>
      <c r="J9" s="67">
        <v>193826</v>
      </c>
      <c r="K9" s="67">
        <v>2513</v>
      </c>
    </row>
    <row r="10" spans="1:11" x14ac:dyDescent="0.55000000000000004">
      <c r="A10" s="105">
        <v>44410</v>
      </c>
      <c r="B10" s="108" t="str">
        <f t="shared" si="1"/>
        <v>(月)</v>
      </c>
      <c r="C10" s="67">
        <f t="shared" si="2"/>
        <v>903431</v>
      </c>
      <c r="D10" s="67">
        <v>342333</v>
      </c>
      <c r="E10" s="67">
        <v>66820</v>
      </c>
      <c r="F10" s="67">
        <v>440591</v>
      </c>
      <c r="G10" s="67">
        <v>53687</v>
      </c>
      <c r="H10" s="67">
        <v>40943</v>
      </c>
      <c r="I10" s="67">
        <v>911</v>
      </c>
      <c r="J10" s="67">
        <v>202155</v>
      </c>
      <c r="K10" s="67">
        <v>2523</v>
      </c>
    </row>
    <row r="11" spans="1:11" x14ac:dyDescent="0.55000000000000004">
      <c r="A11" s="105">
        <v>44409</v>
      </c>
      <c r="B11" s="107" t="str">
        <f t="shared" si="1"/>
        <v>(日)</v>
      </c>
      <c r="C11" s="67">
        <f t="shared" si="2"/>
        <v>983714</v>
      </c>
      <c r="D11" s="67">
        <v>379384</v>
      </c>
      <c r="E11" s="67">
        <v>76366</v>
      </c>
      <c r="F11" s="67">
        <v>476412</v>
      </c>
      <c r="G11" s="67">
        <v>51552</v>
      </c>
      <c r="H11" s="67">
        <v>23769</v>
      </c>
      <c r="I11" s="67">
        <v>2438</v>
      </c>
      <c r="J11" s="67">
        <v>186637</v>
      </c>
      <c r="K11" s="67">
        <v>4914</v>
      </c>
    </row>
    <row r="12" spans="1:11" x14ac:dyDescent="0.55000000000000004">
      <c r="A12" s="105">
        <v>44408</v>
      </c>
      <c r="B12" s="108" t="str">
        <f t="shared" si="1"/>
        <v>(土)</v>
      </c>
      <c r="C12" s="67">
        <f t="shared" si="2"/>
        <v>1294282</v>
      </c>
      <c r="D12" s="67">
        <v>444521</v>
      </c>
      <c r="E12" s="67">
        <v>80954</v>
      </c>
      <c r="F12" s="67">
        <v>697609</v>
      </c>
      <c r="G12" s="67">
        <v>71198</v>
      </c>
      <c r="H12" s="67">
        <v>47217</v>
      </c>
      <c r="I12" s="67">
        <v>3126</v>
      </c>
      <c r="J12" s="67">
        <v>355177</v>
      </c>
      <c r="K12" s="67">
        <v>9777</v>
      </c>
    </row>
    <row r="13" spans="1:11" x14ac:dyDescent="0.55000000000000004">
      <c r="A13" s="105">
        <v>44407</v>
      </c>
      <c r="B13" s="107" t="str">
        <f t="shared" si="1"/>
        <v>(金)</v>
      </c>
      <c r="C13" s="67">
        <f t="shared" si="2"/>
        <v>1192202</v>
      </c>
      <c r="D13" s="67">
        <v>400484</v>
      </c>
      <c r="E13" s="67">
        <v>76838</v>
      </c>
      <c r="F13" s="67">
        <v>643231</v>
      </c>
      <c r="G13" s="67">
        <v>71649</v>
      </c>
      <c r="H13" s="67">
        <v>64506</v>
      </c>
      <c r="I13" s="67">
        <v>1127</v>
      </c>
      <c r="J13" s="67">
        <v>366024</v>
      </c>
      <c r="K13" s="67">
        <v>8705</v>
      </c>
    </row>
    <row r="14" spans="1:11" x14ac:dyDescent="0.55000000000000004">
      <c r="A14" s="105">
        <v>44406</v>
      </c>
      <c r="B14" s="108" t="str">
        <f t="shared" si="1"/>
        <v>(木)</v>
      </c>
      <c r="C14" s="67">
        <f t="shared" si="2"/>
        <v>1195693</v>
      </c>
      <c r="D14" s="67">
        <v>382695</v>
      </c>
      <c r="E14" s="67">
        <v>81818</v>
      </c>
      <c r="F14" s="67">
        <v>666352</v>
      </c>
      <c r="G14" s="67">
        <v>64828</v>
      </c>
      <c r="H14" s="67">
        <v>65555</v>
      </c>
      <c r="I14" s="67">
        <v>1305</v>
      </c>
      <c r="J14" s="67">
        <v>420331</v>
      </c>
      <c r="K14" s="67">
        <v>8924</v>
      </c>
    </row>
    <row r="15" spans="1:11" x14ac:dyDescent="0.55000000000000004">
      <c r="A15" s="105">
        <v>44405</v>
      </c>
      <c r="B15" s="107" t="str">
        <f t="shared" si="1"/>
        <v>(水)</v>
      </c>
      <c r="C15" s="67">
        <f t="shared" si="2"/>
        <v>1224866</v>
      </c>
      <c r="D15" s="67">
        <v>387888</v>
      </c>
      <c r="E15" s="67">
        <v>77033</v>
      </c>
      <c r="F15" s="67">
        <v>690404</v>
      </c>
      <c r="G15" s="67">
        <v>69541</v>
      </c>
      <c r="H15" s="67">
        <v>71428</v>
      </c>
      <c r="I15" s="67">
        <v>1211</v>
      </c>
      <c r="J15" s="67">
        <v>451586</v>
      </c>
      <c r="K15" s="67">
        <v>12641</v>
      </c>
    </row>
    <row r="16" spans="1:11" x14ac:dyDescent="0.55000000000000004">
      <c r="A16" s="105">
        <v>44404</v>
      </c>
      <c r="B16" s="108" t="str">
        <f t="shared" si="1"/>
        <v>(火)</v>
      </c>
      <c r="C16" s="67">
        <f t="shared" si="2"/>
        <v>1208336</v>
      </c>
      <c r="D16" s="67">
        <v>393723</v>
      </c>
      <c r="E16" s="67">
        <v>72204</v>
      </c>
      <c r="F16" s="67">
        <v>673360</v>
      </c>
      <c r="G16" s="67">
        <v>69049</v>
      </c>
      <c r="H16" s="67">
        <v>85028</v>
      </c>
      <c r="I16" s="67">
        <v>1335</v>
      </c>
      <c r="J16" s="67">
        <v>451690</v>
      </c>
      <c r="K16" s="67">
        <v>12371</v>
      </c>
    </row>
    <row r="17" spans="1:11" x14ac:dyDescent="0.55000000000000004">
      <c r="A17" s="105">
        <v>44403</v>
      </c>
      <c r="B17" s="107" t="str">
        <f t="shared" si="1"/>
        <v>(月)</v>
      </c>
      <c r="C17" s="67">
        <f t="shared" si="2"/>
        <v>1147985</v>
      </c>
      <c r="D17" s="67">
        <v>333732</v>
      </c>
      <c r="E17" s="67">
        <v>80885</v>
      </c>
      <c r="F17" s="67">
        <v>665040</v>
      </c>
      <c r="G17" s="67">
        <v>68328</v>
      </c>
      <c r="H17" s="67">
        <v>74034</v>
      </c>
      <c r="I17" s="67">
        <v>1670</v>
      </c>
      <c r="J17" s="67">
        <v>460339</v>
      </c>
      <c r="K17" s="67">
        <v>14272</v>
      </c>
    </row>
    <row r="18" spans="1:11" x14ac:dyDescent="0.55000000000000004">
      <c r="A18" s="105">
        <v>44402</v>
      </c>
      <c r="B18" s="108" t="str">
        <f t="shared" si="1"/>
        <v>(日)</v>
      </c>
      <c r="C18" s="67">
        <f t="shared" si="2"/>
        <v>1044184</v>
      </c>
      <c r="D18" s="67">
        <v>258117</v>
      </c>
      <c r="E18" s="67">
        <v>86074</v>
      </c>
      <c r="F18" s="67">
        <v>644181</v>
      </c>
      <c r="G18" s="67">
        <v>55812</v>
      </c>
      <c r="H18" s="67">
        <v>36524</v>
      </c>
      <c r="I18" s="67">
        <v>4184</v>
      </c>
      <c r="J18" s="67">
        <v>437960</v>
      </c>
      <c r="K18" s="67">
        <v>16377</v>
      </c>
    </row>
    <row r="19" spans="1:11" x14ac:dyDescent="0.55000000000000004">
      <c r="A19" s="105">
        <v>44401</v>
      </c>
      <c r="B19" s="107" t="str">
        <f t="shared" si="1"/>
        <v>(土)</v>
      </c>
      <c r="C19" s="67">
        <f t="shared" si="2"/>
        <v>1119603</v>
      </c>
      <c r="D19" s="67">
        <v>281105</v>
      </c>
      <c r="E19" s="67">
        <v>88426</v>
      </c>
      <c r="F19" s="67">
        <v>691190</v>
      </c>
      <c r="G19" s="67">
        <v>58882</v>
      </c>
      <c r="H19" s="67">
        <v>47023</v>
      </c>
      <c r="I19" s="67">
        <v>4472</v>
      </c>
      <c r="J19" s="67">
        <v>484607</v>
      </c>
      <c r="K19" s="67">
        <v>21162</v>
      </c>
    </row>
    <row r="20" spans="1:11" x14ac:dyDescent="0.55000000000000004">
      <c r="A20" s="105">
        <v>44400</v>
      </c>
      <c r="B20" s="108" t="str">
        <f t="shared" si="1"/>
        <v>(金)</v>
      </c>
      <c r="C20" s="67">
        <f t="shared" si="2"/>
        <v>411575</v>
      </c>
      <c r="D20" s="67">
        <v>119709</v>
      </c>
      <c r="E20" s="67">
        <v>62833</v>
      </c>
      <c r="F20" s="67">
        <v>183054</v>
      </c>
      <c r="G20" s="67">
        <v>45979</v>
      </c>
      <c r="H20" s="67">
        <v>15355</v>
      </c>
      <c r="I20" s="67">
        <v>2017</v>
      </c>
      <c r="J20" s="67">
        <v>127866</v>
      </c>
      <c r="K20" s="67">
        <v>17749</v>
      </c>
    </row>
    <row r="21" spans="1:11" x14ac:dyDescent="0.55000000000000004">
      <c r="A21" s="105">
        <v>44399</v>
      </c>
      <c r="B21" s="107" t="str">
        <f t="shared" si="1"/>
        <v>(木)</v>
      </c>
      <c r="C21" s="67">
        <f t="shared" si="2"/>
        <v>550248</v>
      </c>
      <c r="D21" s="67">
        <v>176964</v>
      </c>
      <c r="E21" s="67">
        <v>69898</v>
      </c>
      <c r="F21" s="67">
        <v>260554</v>
      </c>
      <c r="G21" s="67">
        <v>42832</v>
      </c>
      <c r="H21" s="67">
        <v>28113</v>
      </c>
      <c r="I21" s="67">
        <v>2969</v>
      </c>
      <c r="J21" s="67">
        <v>201423</v>
      </c>
      <c r="K21" s="67">
        <v>18466</v>
      </c>
    </row>
    <row r="22" spans="1:11" x14ac:dyDescent="0.55000000000000004">
      <c r="A22" s="105">
        <v>44398</v>
      </c>
      <c r="B22" s="108" t="str">
        <f t="shared" si="1"/>
        <v>(水)</v>
      </c>
      <c r="C22" s="67">
        <f t="shared" si="2"/>
        <v>1216561</v>
      </c>
      <c r="D22" s="67">
        <v>458301</v>
      </c>
      <c r="E22" s="67">
        <v>103097</v>
      </c>
      <c r="F22" s="67">
        <v>606215</v>
      </c>
      <c r="G22" s="67">
        <v>48948</v>
      </c>
      <c r="H22" s="67">
        <v>117856</v>
      </c>
      <c r="I22" s="67">
        <v>2558</v>
      </c>
      <c r="J22" s="67">
        <v>480917</v>
      </c>
      <c r="K22" s="67">
        <v>19595</v>
      </c>
    </row>
    <row r="23" spans="1:11" x14ac:dyDescent="0.55000000000000004">
      <c r="A23" s="105">
        <v>44397</v>
      </c>
      <c r="B23" s="107" t="str">
        <f t="shared" si="1"/>
        <v>(火)</v>
      </c>
      <c r="C23" s="67">
        <f t="shared" si="2"/>
        <v>1213154</v>
      </c>
      <c r="D23" s="67">
        <v>496515</v>
      </c>
      <c r="E23" s="67">
        <v>93429</v>
      </c>
      <c r="F23" s="67">
        <v>574104</v>
      </c>
      <c r="G23" s="67">
        <v>49106</v>
      </c>
      <c r="H23" s="67">
        <v>143870</v>
      </c>
      <c r="I23" s="67">
        <v>2447</v>
      </c>
      <c r="J23" s="67">
        <v>468178</v>
      </c>
      <c r="K23" s="67">
        <v>23141</v>
      </c>
    </row>
    <row r="24" spans="1:11" x14ac:dyDescent="0.55000000000000004">
      <c r="A24" s="105">
        <v>44396</v>
      </c>
      <c r="B24" s="108" t="str">
        <f t="shared" si="1"/>
        <v>(月)</v>
      </c>
      <c r="C24" s="67">
        <f t="shared" si="2"/>
        <v>919967</v>
      </c>
      <c r="D24" s="67">
        <v>255428</v>
      </c>
      <c r="E24" s="67">
        <v>88978</v>
      </c>
      <c r="F24" s="67">
        <v>532614</v>
      </c>
      <c r="G24" s="67">
        <v>42947</v>
      </c>
      <c r="H24" s="67">
        <v>65188</v>
      </c>
      <c r="I24" s="67">
        <v>2934</v>
      </c>
      <c r="J24" s="67">
        <v>438647</v>
      </c>
      <c r="K24" s="67">
        <v>22553</v>
      </c>
    </row>
    <row r="25" spans="1:11" x14ac:dyDescent="0.55000000000000004">
      <c r="A25" s="105">
        <v>44395</v>
      </c>
      <c r="B25" s="107" t="str">
        <f t="shared" si="1"/>
        <v>(日)</v>
      </c>
      <c r="C25" s="67">
        <f t="shared" si="2"/>
        <v>1197096</v>
      </c>
      <c r="D25" s="67">
        <v>442173</v>
      </c>
      <c r="E25" s="67">
        <v>82210</v>
      </c>
      <c r="F25" s="67">
        <v>635181</v>
      </c>
      <c r="G25" s="67">
        <v>37532</v>
      </c>
      <c r="H25" s="67">
        <v>92761</v>
      </c>
      <c r="I25" s="67">
        <v>3065</v>
      </c>
      <c r="J25" s="67">
        <v>527233</v>
      </c>
      <c r="K25" s="67">
        <v>28096</v>
      </c>
    </row>
    <row r="26" spans="1:11" x14ac:dyDescent="0.55000000000000004">
      <c r="A26" s="105">
        <v>44394</v>
      </c>
      <c r="B26" s="108" t="str">
        <f t="shared" si="1"/>
        <v>(土)</v>
      </c>
      <c r="C26" s="67">
        <f t="shared" si="2"/>
        <v>1333529</v>
      </c>
      <c r="D26" s="67">
        <v>594835</v>
      </c>
      <c r="E26" s="67">
        <v>90596</v>
      </c>
      <c r="F26" s="67">
        <v>611242</v>
      </c>
      <c r="G26" s="67">
        <v>36856</v>
      </c>
      <c r="H26" s="67">
        <v>149730</v>
      </c>
      <c r="I26" s="67">
        <v>2610</v>
      </c>
      <c r="J26" s="67">
        <v>515484</v>
      </c>
      <c r="K26" s="67">
        <v>29097</v>
      </c>
    </row>
    <row r="27" spans="1:11" x14ac:dyDescent="0.55000000000000004">
      <c r="A27" s="105">
        <v>44393</v>
      </c>
      <c r="B27" s="107" t="str">
        <f t="shared" si="1"/>
        <v>(金)</v>
      </c>
      <c r="C27" s="67">
        <f t="shared" si="2"/>
        <v>1264984</v>
      </c>
      <c r="D27" s="67">
        <v>577713</v>
      </c>
      <c r="E27" s="67">
        <v>92790</v>
      </c>
      <c r="F27" s="67">
        <v>564098</v>
      </c>
      <c r="G27" s="67">
        <v>30383</v>
      </c>
      <c r="H27" s="67">
        <v>197234</v>
      </c>
      <c r="I27" s="67">
        <v>1781</v>
      </c>
      <c r="J27" s="67">
        <v>483036</v>
      </c>
      <c r="K27" s="67">
        <v>24193</v>
      </c>
    </row>
    <row r="28" spans="1:11" x14ac:dyDescent="0.55000000000000004">
      <c r="A28" s="105">
        <v>44392</v>
      </c>
      <c r="B28" s="108" t="str">
        <f t="shared" si="1"/>
        <v>(木)</v>
      </c>
      <c r="C28" s="67">
        <f t="shared" si="2"/>
        <v>1264765</v>
      </c>
      <c r="D28" s="67">
        <v>560881</v>
      </c>
      <c r="E28" s="67">
        <v>90274</v>
      </c>
      <c r="F28" s="67">
        <v>581532</v>
      </c>
      <c r="G28" s="67">
        <v>32078</v>
      </c>
      <c r="H28" s="67">
        <v>203659</v>
      </c>
      <c r="I28" s="67">
        <v>5007</v>
      </c>
      <c r="J28" s="67">
        <v>516984</v>
      </c>
      <c r="K28" s="67">
        <v>28447</v>
      </c>
    </row>
    <row r="29" spans="1:11" x14ac:dyDescent="0.55000000000000004">
      <c r="A29" s="105">
        <v>44391</v>
      </c>
      <c r="B29" s="107" t="str">
        <f t="shared" si="1"/>
        <v>(水)</v>
      </c>
      <c r="C29" s="67">
        <f t="shared" si="2"/>
        <v>1298008</v>
      </c>
      <c r="D29" s="67">
        <v>575954</v>
      </c>
      <c r="E29" s="67">
        <v>90428</v>
      </c>
      <c r="F29" s="67">
        <v>599274</v>
      </c>
      <c r="G29" s="67">
        <v>32352</v>
      </c>
      <c r="H29" s="67">
        <v>224481</v>
      </c>
      <c r="I29" s="67">
        <v>1679</v>
      </c>
      <c r="J29" s="67">
        <v>537066</v>
      </c>
      <c r="K29" s="67">
        <v>27992</v>
      </c>
    </row>
    <row r="30" spans="1:11" x14ac:dyDescent="0.55000000000000004">
      <c r="A30" s="105">
        <v>44390</v>
      </c>
      <c r="B30" s="108" t="str">
        <f t="shared" si="1"/>
        <v>(火)</v>
      </c>
      <c r="C30" s="67">
        <f t="shared" si="2"/>
        <v>1294118</v>
      </c>
      <c r="D30" s="67">
        <v>577582</v>
      </c>
      <c r="E30" s="67">
        <v>89894</v>
      </c>
      <c r="F30" s="67">
        <v>595235</v>
      </c>
      <c r="G30" s="67">
        <v>31407</v>
      </c>
      <c r="H30" s="67">
        <v>251323</v>
      </c>
      <c r="I30" s="67">
        <v>2090</v>
      </c>
      <c r="J30" s="67">
        <v>539833</v>
      </c>
      <c r="K30" s="67">
        <v>28224</v>
      </c>
    </row>
    <row r="31" spans="1:11" x14ac:dyDescent="0.55000000000000004">
      <c r="A31" s="105">
        <v>44389</v>
      </c>
      <c r="B31" s="107" t="str">
        <f t="shared" si="1"/>
        <v>(月)</v>
      </c>
      <c r="C31" s="67">
        <f t="shared" si="2"/>
        <v>1229230</v>
      </c>
      <c r="D31" s="67">
        <v>544274</v>
      </c>
      <c r="E31" s="67">
        <v>75623</v>
      </c>
      <c r="F31" s="67">
        <v>578352</v>
      </c>
      <c r="G31" s="67">
        <v>30981</v>
      </c>
      <c r="H31" s="67">
        <v>246592</v>
      </c>
      <c r="I31" s="67">
        <v>1644</v>
      </c>
      <c r="J31" s="67">
        <v>530458</v>
      </c>
      <c r="K31" s="67">
        <v>28236</v>
      </c>
    </row>
    <row r="32" spans="1:11" x14ac:dyDescent="0.55000000000000004">
      <c r="A32" s="105">
        <v>44388</v>
      </c>
      <c r="B32" s="108" t="str">
        <f t="shared" si="1"/>
        <v>(日)</v>
      </c>
      <c r="C32" s="67">
        <f t="shared" si="0"/>
        <v>1269341</v>
      </c>
      <c r="D32" s="67">
        <v>543975</v>
      </c>
      <c r="E32" s="67">
        <v>86556</v>
      </c>
      <c r="F32" s="67">
        <v>605844</v>
      </c>
      <c r="G32" s="67">
        <v>32966</v>
      </c>
      <c r="H32" s="67">
        <v>206872</v>
      </c>
      <c r="I32" s="67">
        <v>2964</v>
      </c>
      <c r="J32" s="67">
        <v>548366</v>
      </c>
      <c r="K32" s="67">
        <v>30260</v>
      </c>
    </row>
    <row r="33" spans="1:11" x14ac:dyDescent="0.55000000000000004">
      <c r="A33" s="105">
        <v>44387</v>
      </c>
      <c r="B33" s="107" t="str">
        <f t="shared" si="1"/>
        <v>(土)</v>
      </c>
      <c r="C33" s="67">
        <f t="shared" ref="C33:C43" si="3">SUM(D33:G33)</f>
        <v>1459821</v>
      </c>
      <c r="D33" s="67">
        <v>730735</v>
      </c>
      <c r="E33" s="67">
        <v>102856</v>
      </c>
      <c r="F33" s="67">
        <v>593785</v>
      </c>
      <c r="G33" s="67">
        <v>32445</v>
      </c>
      <c r="H33" s="67">
        <v>357837</v>
      </c>
      <c r="I33" s="67">
        <v>3321</v>
      </c>
      <c r="J33" s="67">
        <v>542184</v>
      </c>
      <c r="K33" s="67">
        <v>30103</v>
      </c>
    </row>
    <row r="34" spans="1:11" x14ac:dyDescent="0.55000000000000004">
      <c r="A34" s="105">
        <v>44386</v>
      </c>
      <c r="B34" s="108" t="str">
        <f t="shared" si="1"/>
        <v>(金)</v>
      </c>
      <c r="C34" s="67">
        <f t="shared" si="3"/>
        <v>1366276</v>
      </c>
      <c r="D34" s="67">
        <v>679770</v>
      </c>
      <c r="E34" s="67">
        <v>93644</v>
      </c>
      <c r="F34" s="67">
        <v>564080</v>
      </c>
      <c r="G34" s="67">
        <v>28782</v>
      </c>
      <c r="H34" s="67">
        <v>376082</v>
      </c>
      <c r="I34" s="67">
        <v>2713</v>
      </c>
      <c r="J34" s="67">
        <v>523014</v>
      </c>
      <c r="K34" s="67">
        <v>26426</v>
      </c>
    </row>
    <row r="35" spans="1:11" x14ac:dyDescent="0.55000000000000004">
      <c r="A35" s="105">
        <v>44385</v>
      </c>
      <c r="B35" s="107" t="str">
        <f t="shared" si="1"/>
        <v>(木)</v>
      </c>
      <c r="C35" s="67">
        <f t="shared" si="3"/>
        <v>1373867</v>
      </c>
      <c r="D35" s="67">
        <v>688196</v>
      </c>
      <c r="E35" s="67">
        <v>90377</v>
      </c>
      <c r="F35" s="67">
        <v>566904</v>
      </c>
      <c r="G35" s="67">
        <v>28390</v>
      </c>
      <c r="H35" s="67">
        <v>420424</v>
      </c>
      <c r="I35" s="67">
        <v>2859</v>
      </c>
      <c r="J35" s="67">
        <v>534190</v>
      </c>
      <c r="K35" s="67">
        <v>26132</v>
      </c>
    </row>
    <row r="36" spans="1:11" x14ac:dyDescent="0.55000000000000004">
      <c r="A36" s="105">
        <v>44384</v>
      </c>
      <c r="B36" s="108" t="str">
        <f t="shared" si="1"/>
        <v>(水)</v>
      </c>
      <c r="C36" s="67">
        <f t="shared" si="3"/>
        <v>1395559</v>
      </c>
      <c r="D36" s="67">
        <v>713966</v>
      </c>
      <c r="E36" s="67">
        <v>85753</v>
      </c>
      <c r="F36" s="67">
        <v>569233</v>
      </c>
      <c r="G36" s="67">
        <v>26607</v>
      </c>
      <c r="H36" s="67">
        <v>455187</v>
      </c>
      <c r="I36" s="67">
        <v>2991</v>
      </c>
      <c r="J36" s="67">
        <v>538199</v>
      </c>
      <c r="K36" s="67">
        <v>24735</v>
      </c>
    </row>
    <row r="37" spans="1:11" x14ac:dyDescent="0.55000000000000004">
      <c r="A37" s="105">
        <v>44383</v>
      </c>
      <c r="B37" s="107" t="str">
        <f t="shared" si="1"/>
        <v>(火)</v>
      </c>
      <c r="C37" s="67">
        <f t="shared" si="3"/>
        <v>1381387</v>
      </c>
      <c r="D37" s="67">
        <v>681177</v>
      </c>
      <c r="E37" s="67">
        <v>83968</v>
      </c>
      <c r="F37" s="67">
        <v>587745</v>
      </c>
      <c r="G37" s="67">
        <v>28497</v>
      </c>
      <c r="H37" s="67">
        <v>446026</v>
      </c>
      <c r="I37" s="67">
        <v>2773</v>
      </c>
      <c r="J37" s="67">
        <v>559214</v>
      </c>
      <c r="K37" s="67">
        <v>26828</v>
      </c>
    </row>
    <row r="38" spans="1:11" x14ac:dyDescent="0.55000000000000004">
      <c r="A38" s="105">
        <v>44382</v>
      </c>
      <c r="B38" s="108" t="str">
        <f t="shared" si="1"/>
        <v>(月)</v>
      </c>
      <c r="C38" s="67">
        <f t="shared" si="3"/>
        <v>1303778</v>
      </c>
      <c r="D38" s="67">
        <v>645261</v>
      </c>
      <c r="E38" s="67">
        <v>81604</v>
      </c>
      <c r="F38" s="67">
        <v>548607</v>
      </c>
      <c r="G38" s="67">
        <v>28306</v>
      </c>
      <c r="H38" s="67">
        <v>437138</v>
      </c>
      <c r="I38" s="67">
        <v>2767</v>
      </c>
      <c r="J38" s="67">
        <v>523589</v>
      </c>
      <c r="K38" s="67">
        <v>26535</v>
      </c>
    </row>
    <row r="39" spans="1:11" x14ac:dyDescent="0.55000000000000004">
      <c r="A39" s="105">
        <v>44381</v>
      </c>
      <c r="B39" s="107" t="str">
        <f t="shared" si="1"/>
        <v>(日)</v>
      </c>
      <c r="C39" s="67">
        <f t="shared" si="3"/>
        <v>1273590</v>
      </c>
      <c r="D39" s="67">
        <v>656769</v>
      </c>
      <c r="E39" s="67">
        <v>66920</v>
      </c>
      <c r="F39" s="67">
        <v>527569</v>
      </c>
      <c r="G39" s="67">
        <v>22332</v>
      </c>
      <c r="H39" s="67">
        <v>441089</v>
      </c>
      <c r="I39" s="67">
        <v>4546</v>
      </c>
      <c r="J39" s="67">
        <v>500041</v>
      </c>
      <c r="K39" s="67">
        <v>21277</v>
      </c>
    </row>
    <row r="40" spans="1:11" x14ac:dyDescent="0.55000000000000004">
      <c r="A40" s="105">
        <v>44380</v>
      </c>
      <c r="B40" s="108" t="str">
        <f t="shared" si="1"/>
        <v>(土)</v>
      </c>
      <c r="C40" s="67">
        <f t="shared" si="3"/>
        <v>1341821</v>
      </c>
      <c r="D40" s="67">
        <v>648026</v>
      </c>
      <c r="E40" s="67">
        <v>84081</v>
      </c>
      <c r="F40" s="67">
        <v>589889</v>
      </c>
      <c r="G40" s="67">
        <v>19825</v>
      </c>
      <c r="H40" s="67">
        <v>444557</v>
      </c>
      <c r="I40" s="67">
        <v>9529</v>
      </c>
      <c r="J40" s="67">
        <v>560630</v>
      </c>
      <c r="K40" s="67">
        <v>18586</v>
      </c>
    </row>
    <row r="41" spans="1:11" x14ac:dyDescent="0.55000000000000004">
      <c r="A41" s="105">
        <v>44379</v>
      </c>
      <c r="B41" s="107" t="str">
        <f t="shared" si="1"/>
        <v>(金)</v>
      </c>
      <c r="C41" s="67">
        <f t="shared" si="3"/>
        <v>1060863</v>
      </c>
      <c r="D41" s="67">
        <v>335088</v>
      </c>
      <c r="E41" s="67">
        <v>74207</v>
      </c>
      <c r="F41" s="67">
        <v>632097</v>
      </c>
      <c r="G41" s="67">
        <v>19471</v>
      </c>
      <c r="H41" s="67">
        <v>231463</v>
      </c>
      <c r="I41" s="67">
        <v>7349</v>
      </c>
      <c r="J41" s="67">
        <v>604997</v>
      </c>
      <c r="K41" s="67">
        <v>18278</v>
      </c>
    </row>
    <row r="42" spans="1:11" x14ac:dyDescent="0.55000000000000004">
      <c r="A42" s="105">
        <v>44378</v>
      </c>
      <c r="B42" s="108" t="str">
        <f t="shared" si="1"/>
        <v>(木)</v>
      </c>
      <c r="C42" s="67">
        <f t="shared" si="3"/>
        <v>1106402</v>
      </c>
      <c r="D42" s="67">
        <v>395261</v>
      </c>
      <c r="E42" s="67">
        <v>70296</v>
      </c>
      <c r="F42" s="67">
        <v>621251</v>
      </c>
      <c r="G42" s="67">
        <v>19594</v>
      </c>
      <c r="H42" s="67">
        <v>299241</v>
      </c>
      <c r="I42" s="67">
        <v>7504</v>
      </c>
      <c r="J42" s="67">
        <v>598506</v>
      </c>
      <c r="K42" s="67">
        <v>18441</v>
      </c>
    </row>
    <row r="43" spans="1:11" x14ac:dyDescent="0.55000000000000004">
      <c r="A43" s="105">
        <v>44377</v>
      </c>
      <c r="B43" s="107" t="str">
        <f t="shared" si="1"/>
        <v>(水)</v>
      </c>
      <c r="C43" s="67">
        <f t="shared" si="3"/>
        <v>1349734</v>
      </c>
      <c r="D43" s="67">
        <v>598872</v>
      </c>
      <c r="E43" s="67">
        <v>69407</v>
      </c>
      <c r="F43" s="67">
        <v>662451</v>
      </c>
      <c r="G43" s="67">
        <v>19004</v>
      </c>
      <c r="H43" s="67">
        <v>473686</v>
      </c>
      <c r="I43" s="67">
        <v>10977</v>
      </c>
      <c r="J43" s="67">
        <v>635765</v>
      </c>
      <c r="K43" s="67">
        <v>17992</v>
      </c>
    </row>
    <row r="44" spans="1:11" x14ac:dyDescent="0.55000000000000004">
      <c r="A44" s="105">
        <v>44376</v>
      </c>
      <c r="B44" s="108" t="str">
        <f>"(" &amp; TEXT(A44,"aaa") &amp; ")"</f>
        <v>(火)</v>
      </c>
      <c r="C44" s="67">
        <f>SUM(D44:G44)</f>
        <v>1329244</v>
      </c>
      <c r="D44" s="67">
        <v>582408</v>
      </c>
      <c r="E44" s="67">
        <v>60826</v>
      </c>
      <c r="F44" s="67">
        <v>666972</v>
      </c>
      <c r="G44" s="67">
        <v>19038</v>
      </c>
      <c r="H44" s="67">
        <v>468555</v>
      </c>
      <c r="I44" s="67">
        <v>10684</v>
      </c>
      <c r="J44" s="67">
        <v>642920</v>
      </c>
      <c r="K44" s="67">
        <v>17954</v>
      </c>
    </row>
    <row r="45" spans="1:11" x14ac:dyDescent="0.55000000000000004">
      <c r="A45" s="105">
        <v>44375</v>
      </c>
      <c r="B45" s="107" t="str">
        <f t="shared" ref="B45:B69" si="4">"(" &amp; TEXT(A45,"aaa") &amp; ")"</f>
        <v>(月)</v>
      </c>
      <c r="C45" s="67">
        <f t="shared" si="0"/>
        <v>1231386</v>
      </c>
      <c r="D45" s="67">
        <v>544988</v>
      </c>
      <c r="E45" s="67">
        <v>58298</v>
      </c>
      <c r="F45" s="67">
        <v>609587</v>
      </c>
      <c r="G45" s="67">
        <v>18513</v>
      </c>
      <c r="H45" s="67">
        <v>444957</v>
      </c>
      <c r="I45" s="67">
        <v>12265</v>
      </c>
      <c r="J45" s="67">
        <v>588671</v>
      </c>
      <c r="K45" s="67">
        <v>17491</v>
      </c>
    </row>
    <row r="46" spans="1:11" x14ac:dyDescent="0.55000000000000004">
      <c r="A46" s="105">
        <v>44374</v>
      </c>
      <c r="B46" s="107" t="str">
        <f t="shared" si="4"/>
        <v>(日)</v>
      </c>
      <c r="C46" s="67">
        <f t="shared" si="0"/>
        <v>1250371</v>
      </c>
      <c r="D46" s="67">
        <v>654322</v>
      </c>
      <c r="E46" s="67">
        <v>60044</v>
      </c>
      <c r="F46" s="67">
        <v>531399</v>
      </c>
      <c r="G46" s="67">
        <v>4606</v>
      </c>
      <c r="H46" s="67">
        <v>534510</v>
      </c>
      <c r="I46" s="67">
        <v>15148</v>
      </c>
      <c r="J46" s="67">
        <v>511284</v>
      </c>
      <c r="K46" s="67">
        <v>4368</v>
      </c>
    </row>
    <row r="47" spans="1:11" x14ac:dyDescent="0.55000000000000004">
      <c r="A47" s="105">
        <v>44373</v>
      </c>
      <c r="B47" s="107" t="str">
        <f t="shared" si="4"/>
        <v>(土)</v>
      </c>
      <c r="C47" s="67">
        <f t="shared" si="0"/>
        <v>1259812</v>
      </c>
      <c r="D47" s="67">
        <v>619651</v>
      </c>
      <c r="E47" s="67">
        <v>59411</v>
      </c>
      <c r="F47" s="67">
        <v>576980</v>
      </c>
      <c r="G47" s="67">
        <v>3770</v>
      </c>
      <c r="H47" s="67">
        <v>511035</v>
      </c>
      <c r="I47" s="67">
        <v>18627</v>
      </c>
      <c r="J47" s="67">
        <v>554537</v>
      </c>
      <c r="K47" s="67">
        <v>3527</v>
      </c>
    </row>
    <row r="48" spans="1:11" x14ac:dyDescent="0.55000000000000004">
      <c r="A48" s="105">
        <v>44372</v>
      </c>
      <c r="B48" s="107" t="str">
        <f t="shared" si="4"/>
        <v>(金)</v>
      </c>
      <c r="C48" s="67">
        <f t="shared" si="0"/>
        <v>1235095</v>
      </c>
      <c r="D48" s="67">
        <v>569279</v>
      </c>
      <c r="E48" s="67">
        <v>56417</v>
      </c>
      <c r="F48" s="67">
        <v>605638</v>
      </c>
      <c r="G48" s="67">
        <v>3761</v>
      </c>
      <c r="H48" s="67">
        <v>480973</v>
      </c>
      <c r="I48" s="67">
        <v>14138</v>
      </c>
      <c r="J48" s="67">
        <v>582078</v>
      </c>
      <c r="K48" s="67">
        <v>3580</v>
      </c>
    </row>
    <row r="49" spans="1:11" x14ac:dyDescent="0.55000000000000004">
      <c r="A49" s="105">
        <v>44371</v>
      </c>
      <c r="B49" s="107" t="str">
        <f t="shared" si="4"/>
        <v>(木)</v>
      </c>
      <c r="C49" s="67">
        <f t="shared" si="0"/>
        <v>1260641</v>
      </c>
      <c r="D49" s="67">
        <v>592393</v>
      </c>
      <c r="E49" s="67">
        <v>51134</v>
      </c>
      <c r="F49" s="67">
        <v>613827</v>
      </c>
      <c r="G49" s="67">
        <v>3287</v>
      </c>
      <c r="H49" s="67">
        <v>517842</v>
      </c>
      <c r="I49" s="67">
        <v>14286</v>
      </c>
      <c r="J49" s="67">
        <v>592170</v>
      </c>
      <c r="K49" s="67">
        <v>3150</v>
      </c>
    </row>
    <row r="50" spans="1:11" x14ac:dyDescent="0.55000000000000004">
      <c r="A50" s="105">
        <v>44370</v>
      </c>
      <c r="B50" s="107" t="str">
        <f t="shared" si="4"/>
        <v>(水)</v>
      </c>
      <c r="C50" s="67">
        <f t="shared" si="0"/>
        <v>1274529</v>
      </c>
      <c r="D50" s="67">
        <v>605394</v>
      </c>
      <c r="E50" s="67">
        <v>54510</v>
      </c>
      <c r="F50" s="67">
        <v>611257</v>
      </c>
      <c r="G50" s="67">
        <v>3368</v>
      </c>
      <c r="H50" s="67">
        <v>538255</v>
      </c>
      <c r="I50" s="67">
        <v>14927</v>
      </c>
      <c r="J50" s="67">
        <v>590807</v>
      </c>
      <c r="K50" s="67">
        <v>3168</v>
      </c>
    </row>
    <row r="51" spans="1:11" x14ac:dyDescent="0.55000000000000004">
      <c r="A51" s="105">
        <v>44369</v>
      </c>
      <c r="B51" s="107" t="str">
        <f t="shared" si="4"/>
        <v>(火)</v>
      </c>
      <c r="C51" s="67">
        <f t="shared" si="0"/>
        <v>1254430</v>
      </c>
      <c r="D51" s="67">
        <v>603858</v>
      </c>
      <c r="E51" s="67">
        <v>55170</v>
      </c>
      <c r="F51" s="67">
        <v>592680</v>
      </c>
      <c r="G51" s="67">
        <v>2722</v>
      </c>
      <c r="H51" s="67">
        <v>542544</v>
      </c>
      <c r="I51" s="67">
        <v>18538</v>
      </c>
      <c r="J51" s="67">
        <v>573545</v>
      </c>
      <c r="K51" s="67">
        <v>2578</v>
      </c>
    </row>
    <row r="52" spans="1:11" x14ac:dyDescent="0.55000000000000004">
      <c r="A52" s="105">
        <v>44368</v>
      </c>
      <c r="B52" s="107" t="str">
        <f t="shared" si="4"/>
        <v>(月)</v>
      </c>
      <c r="C52" s="67">
        <f t="shared" si="0"/>
        <v>1131198</v>
      </c>
      <c r="D52" s="67">
        <v>583924</v>
      </c>
      <c r="E52" s="67">
        <v>52984</v>
      </c>
      <c r="F52" s="67">
        <v>491065</v>
      </c>
      <c r="G52" s="67">
        <v>3225</v>
      </c>
      <c r="H52" s="67">
        <v>532499</v>
      </c>
      <c r="I52" s="67">
        <v>18476</v>
      </c>
      <c r="J52" s="67">
        <v>476084</v>
      </c>
      <c r="K52" s="67">
        <v>3100</v>
      </c>
    </row>
    <row r="53" spans="1:11" x14ac:dyDescent="0.55000000000000004">
      <c r="A53" s="105">
        <v>44367</v>
      </c>
      <c r="B53" s="107" t="str">
        <f t="shared" si="4"/>
        <v>(日)</v>
      </c>
      <c r="C53" s="67">
        <f t="shared" si="0"/>
        <v>1076251</v>
      </c>
      <c r="D53" s="67">
        <v>602317</v>
      </c>
      <c r="E53" s="67">
        <v>39483</v>
      </c>
      <c r="F53" s="67">
        <v>434451</v>
      </c>
      <c r="G53" s="67">
        <v>0</v>
      </c>
      <c r="H53" s="67">
        <v>543184</v>
      </c>
      <c r="I53" s="67">
        <v>23230</v>
      </c>
      <c r="J53" s="67">
        <v>421901</v>
      </c>
      <c r="K53" s="67">
        <v>0</v>
      </c>
    </row>
    <row r="54" spans="1:11" x14ac:dyDescent="0.55000000000000004">
      <c r="A54" s="105">
        <v>44366</v>
      </c>
      <c r="B54" s="107" t="str">
        <f t="shared" si="4"/>
        <v>(土)</v>
      </c>
      <c r="C54" s="67">
        <f t="shared" ref="C54:C117" si="5">SUM(D54:G54)</f>
        <v>1077324</v>
      </c>
      <c r="D54" s="67">
        <v>606256</v>
      </c>
      <c r="E54" s="67">
        <v>36906</v>
      </c>
      <c r="F54" s="67">
        <v>434162</v>
      </c>
      <c r="G54" s="67">
        <v>0</v>
      </c>
      <c r="H54" s="67">
        <v>550211</v>
      </c>
      <c r="I54" s="67">
        <v>24493</v>
      </c>
      <c r="J54" s="67">
        <v>418696</v>
      </c>
      <c r="K54" s="67">
        <v>0</v>
      </c>
    </row>
    <row r="55" spans="1:11" x14ac:dyDescent="0.55000000000000004">
      <c r="A55" s="105">
        <v>44365</v>
      </c>
      <c r="B55" s="107" t="str">
        <f t="shared" si="4"/>
        <v>(金)</v>
      </c>
      <c r="C55" s="67">
        <f t="shared" si="5"/>
        <v>1085378</v>
      </c>
      <c r="D55" s="67">
        <v>572054</v>
      </c>
      <c r="E55" s="67">
        <v>29278</v>
      </c>
      <c r="F55" s="67">
        <v>484046</v>
      </c>
      <c r="G55" s="67">
        <v>0</v>
      </c>
      <c r="H55" s="67">
        <v>526343</v>
      </c>
      <c r="I55" s="67">
        <v>19782</v>
      </c>
      <c r="J55" s="67">
        <v>465409</v>
      </c>
      <c r="K55" s="67">
        <v>0</v>
      </c>
    </row>
    <row r="56" spans="1:11" x14ac:dyDescent="0.55000000000000004">
      <c r="A56" s="105">
        <v>44364</v>
      </c>
      <c r="B56" s="107" t="str">
        <f t="shared" si="4"/>
        <v>(木)</v>
      </c>
      <c r="C56" s="67">
        <f t="shared" si="5"/>
        <v>1133212</v>
      </c>
      <c r="D56" s="67">
        <v>593880</v>
      </c>
      <c r="E56" s="67">
        <v>31682</v>
      </c>
      <c r="F56" s="67">
        <v>507650</v>
      </c>
      <c r="G56" s="67">
        <v>0</v>
      </c>
      <c r="H56" s="67">
        <v>553955</v>
      </c>
      <c r="I56" s="67">
        <v>24163</v>
      </c>
      <c r="J56" s="67">
        <v>489442</v>
      </c>
      <c r="K56" s="67">
        <v>0</v>
      </c>
    </row>
    <row r="57" spans="1:11" x14ac:dyDescent="0.55000000000000004">
      <c r="A57" s="105">
        <v>44363</v>
      </c>
      <c r="B57" s="107" t="str">
        <f t="shared" si="4"/>
        <v>(水)</v>
      </c>
      <c r="C57" s="67">
        <f t="shared" si="5"/>
        <v>1136024</v>
      </c>
      <c r="D57" s="67">
        <v>584947</v>
      </c>
      <c r="E57" s="67">
        <v>30171</v>
      </c>
      <c r="F57" s="67">
        <v>520906</v>
      </c>
      <c r="G57" s="67">
        <v>0</v>
      </c>
      <c r="H57" s="67">
        <v>548851</v>
      </c>
      <c r="I57" s="67">
        <v>25713</v>
      </c>
      <c r="J57" s="67">
        <v>501824</v>
      </c>
      <c r="K57" s="67">
        <v>0</v>
      </c>
    </row>
    <row r="58" spans="1:11" x14ac:dyDescent="0.55000000000000004">
      <c r="A58" s="105">
        <v>44362</v>
      </c>
      <c r="B58" s="107" t="str">
        <f t="shared" si="4"/>
        <v>(火)</v>
      </c>
      <c r="C58" s="67">
        <f t="shared" si="5"/>
        <v>1101357</v>
      </c>
      <c r="D58" s="78">
        <v>604300</v>
      </c>
      <c r="E58" s="78">
        <v>29241</v>
      </c>
      <c r="F58" s="78">
        <v>467816</v>
      </c>
      <c r="G58" s="67">
        <v>0</v>
      </c>
      <c r="H58" s="78">
        <v>570923</v>
      </c>
      <c r="I58" s="78">
        <v>26127</v>
      </c>
      <c r="J58" s="78">
        <v>450774</v>
      </c>
      <c r="K58" s="67">
        <v>0</v>
      </c>
    </row>
    <row r="59" spans="1:11" x14ac:dyDescent="0.55000000000000004">
      <c r="A59" s="105">
        <v>44361</v>
      </c>
      <c r="B59" s="107" t="str">
        <f t="shared" si="4"/>
        <v>(月)</v>
      </c>
      <c r="C59" s="67">
        <f t="shared" si="5"/>
        <v>992385</v>
      </c>
      <c r="D59" s="78">
        <v>558075</v>
      </c>
      <c r="E59" s="78">
        <v>29503</v>
      </c>
      <c r="F59" s="78">
        <v>404807</v>
      </c>
      <c r="G59" s="67">
        <v>0</v>
      </c>
      <c r="H59" s="78">
        <v>529788</v>
      </c>
      <c r="I59" s="78">
        <v>26987</v>
      </c>
      <c r="J59" s="78">
        <v>390951</v>
      </c>
      <c r="K59" s="67">
        <v>0</v>
      </c>
    </row>
    <row r="60" spans="1:11" x14ac:dyDescent="0.55000000000000004">
      <c r="A60" s="105">
        <v>44360</v>
      </c>
      <c r="B60" s="107" t="str">
        <f t="shared" si="4"/>
        <v>(日)</v>
      </c>
      <c r="C60" s="67">
        <f t="shared" si="5"/>
        <v>904618</v>
      </c>
      <c r="D60" s="78">
        <v>556965</v>
      </c>
      <c r="E60" s="78">
        <v>33535</v>
      </c>
      <c r="F60" s="78">
        <v>314118</v>
      </c>
      <c r="G60" s="67">
        <v>0</v>
      </c>
      <c r="H60" s="78">
        <v>525739</v>
      </c>
      <c r="I60" s="78">
        <v>30555</v>
      </c>
      <c r="J60" s="78">
        <v>303764</v>
      </c>
      <c r="K60" s="67">
        <v>0</v>
      </c>
    </row>
    <row r="61" spans="1:11" x14ac:dyDescent="0.55000000000000004">
      <c r="A61" s="105">
        <v>44359</v>
      </c>
      <c r="B61" s="107" t="str">
        <f t="shared" si="4"/>
        <v>(土)</v>
      </c>
      <c r="C61" s="67">
        <f t="shared" si="5"/>
        <v>917098</v>
      </c>
      <c r="D61" s="78">
        <v>614755</v>
      </c>
      <c r="E61" s="78">
        <v>32802</v>
      </c>
      <c r="F61" s="78">
        <v>269541</v>
      </c>
      <c r="G61" s="67">
        <v>0</v>
      </c>
      <c r="H61" s="78">
        <v>582543</v>
      </c>
      <c r="I61" s="78">
        <v>30368</v>
      </c>
      <c r="J61" s="78">
        <v>257401</v>
      </c>
      <c r="K61" s="67">
        <v>0</v>
      </c>
    </row>
    <row r="62" spans="1:11" x14ac:dyDescent="0.55000000000000004">
      <c r="A62" s="105">
        <v>44358</v>
      </c>
      <c r="B62" s="107" t="str">
        <f t="shared" si="4"/>
        <v>(金)</v>
      </c>
      <c r="C62" s="67">
        <f t="shared" si="5"/>
        <v>938419</v>
      </c>
      <c r="D62" s="78">
        <v>652553</v>
      </c>
      <c r="E62" s="78">
        <v>29146</v>
      </c>
      <c r="F62" s="78">
        <v>256720</v>
      </c>
      <c r="G62" s="67">
        <v>0</v>
      </c>
      <c r="H62" s="78">
        <v>621297</v>
      </c>
      <c r="I62" s="78">
        <v>26800</v>
      </c>
      <c r="J62" s="78">
        <v>241965</v>
      </c>
      <c r="K62" s="67">
        <v>0</v>
      </c>
    </row>
    <row r="63" spans="1:11" x14ac:dyDescent="0.55000000000000004">
      <c r="A63" s="105">
        <v>44357</v>
      </c>
      <c r="B63" s="107" t="str">
        <f t="shared" si="4"/>
        <v>(木)</v>
      </c>
      <c r="C63" s="67">
        <f t="shared" si="5"/>
        <v>967213</v>
      </c>
      <c r="D63" s="78">
        <v>647625</v>
      </c>
      <c r="E63" s="78">
        <v>29068</v>
      </c>
      <c r="F63" s="78">
        <v>290520</v>
      </c>
      <c r="G63" s="67">
        <v>0</v>
      </c>
      <c r="H63" s="78">
        <v>619955</v>
      </c>
      <c r="I63" s="78">
        <v>26765</v>
      </c>
      <c r="J63" s="78">
        <v>275314</v>
      </c>
      <c r="K63" s="67">
        <v>0</v>
      </c>
    </row>
    <row r="64" spans="1:11" x14ac:dyDescent="0.55000000000000004">
      <c r="A64" s="105">
        <v>44356</v>
      </c>
      <c r="B64" s="107" t="str">
        <f t="shared" si="4"/>
        <v>(水)</v>
      </c>
      <c r="C64" s="67">
        <f t="shared" si="5"/>
        <v>966469</v>
      </c>
      <c r="D64" s="78">
        <v>663618</v>
      </c>
      <c r="E64" s="78">
        <v>27339</v>
      </c>
      <c r="F64" s="78">
        <v>275512</v>
      </c>
      <c r="G64" s="67">
        <v>0</v>
      </c>
      <c r="H64" s="78">
        <v>635846</v>
      </c>
      <c r="I64" s="78">
        <v>25329</v>
      </c>
      <c r="J64" s="78">
        <v>261324</v>
      </c>
      <c r="K64" s="67">
        <v>0</v>
      </c>
    </row>
    <row r="65" spans="1:11" x14ac:dyDescent="0.55000000000000004">
      <c r="A65" s="105">
        <v>44355</v>
      </c>
      <c r="B65" s="107" t="str">
        <f t="shared" si="4"/>
        <v>(火)</v>
      </c>
      <c r="C65" s="67">
        <f t="shared" si="5"/>
        <v>930980</v>
      </c>
      <c r="D65" s="78">
        <v>678288</v>
      </c>
      <c r="E65" s="78">
        <v>29166</v>
      </c>
      <c r="F65" s="78">
        <v>223526</v>
      </c>
      <c r="G65" s="67">
        <v>0</v>
      </c>
      <c r="H65" s="78">
        <v>652692</v>
      </c>
      <c r="I65" s="78">
        <v>27433</v>
      </c>
      <c r="J65" s="78">
        <v>211252</v>
      </c>
      <c r="K65" s="67">
        <v>0</v>
      </c>
    </row>
    <row r="66" spans="1:11" x14ac:dyDescent="0.55000000000000004">
      <c r="A66" s="105">
        <v>44354</v>
      </c>
      <c r="B66" s="107" t="str">
        <f t="shared" si="4"/>
        <v>(月)</v>
      </c>
      <c r="C66" s="67">
        <f t="shared" si="5"/>
        <v>836075</v>
      </c>
      <c r="D66" s="78">
        <v>623777</v>
      </c>
      <c r="E66" s="78">
        <v>28982</v>
      </c>
      <c r="F66" s="78">
        <v>183316</v>
      </c>
      <c r="G66" s="67">
        <v>0</v>
      </c>
      <c r="H66" s="78">
        <v>601856</v>
      </c>
      <c r="I66" s="78">
        <v>27209</v>
      </c>
      <c r="J66" s="78">
        <v>173661</v>
      </c>
      <c r="K66" s="67">
        <v>0</v>
      </c>
    </row>
    <row r="67" spans="1:11" x14ac:dyDescent="0.55000000000000004">
      <c r="A67" s="70">
        <v>44353</v>
      </c>
      <c r="B67" s="107" t="str">
        <f t="shared" si="4"/>
        <v>(日)</v>
      </c>
      <c r="C67" s="67">
        <f t="shared" si="5"/>
        <v>735963</v>
      </c>
      <c r="D67" s="78">
        <v>535074</v>
      </c>
      <c r="E67" s="78">
        <v>22789</v>
      </c>
      <c r="F67" s="78">
        <v>178100</v>
      </c>
      <c r="G67" s="67">
        <v>0</v>
      </c>
      <c r="H67" s="78">
        <v>513897</v>
      </c>
      <c r="I67" s="78">
        <v>21512</v>
      </c>
      <c r="J67" s="78">
        <v>172257</v>
      </c>
      <c r="K67" s="67">
        <v>0</v>
      </c>
    </row>
    <row r="68" spans="1:11" x14ac:dyDescent="0.55000000000000004">
      <c r="A68" s="70">
        <v>44352</v>
      </c>
      <c r="B68" s="107" t="str">
        <f t="shared" si="4"/>
        <v>(土)</v>
      </c>
      <c r="C68" s="67">
        <f t="shared" si="5"/>
        <v>734486</v>
      </c>
      <c r="D68" s="78">
        <v>589537</v>
      </c>
      <c r="E68" s="78">
        <v>20368</v>
      </c>
      <c r="F68" s="78">
        <v>124581</v>
      </c>
      <c r="G68" s="67">
        <v>0</v>
      </c>
      <c r="H68" s="78">
        <v>566006</v>
      </c>
      <c r="I68" s="78">
        <v>18882</v>
      </c>
      <c r="J68" s="78">
        <v>115787</v>
      </c>
      <c r="K68" s="67">
        <v>0</v>
      </c>
    </row>
    <row r="69" spans="1:11" x14ac:dyDescent="0.55000000000000004">
      <c r="A69" s="70">
        <v>44351</v>
      </c>
      <c r="B69" s="107" t="str">
        <f t="shared" si="4"/>
        <v>(金)</v>
      </c>
      <c r="C69" s="67">
        <f t="shared" si="5"/>
        <v>756084</v>
      </c>
      <c r="D69" s="78">
        <v>621191</v>
      </c>
      <c r="E69" s="78">
        <v>20215</v>
      </c>
      <c r="F69" s="78">
        <v>114678</v>
      </c>
      <c r="G69" s="67">
        <v>0</v>
      </c>
      <c r="H69" s="78">
        <v>597154</v>
      </c>
      <c r="I69" s="78">
        <v>18819</v>
      </c>
      <c r="J69" s="78">
        <v>102751</v>
      </c>
      <c r="K69" s="67">
        <v>0</v>
      </c>
    </row>
    <row r="70" spans="1:11" x14ac:dyDescent="0.55000000000000004">
      <c r="A70" s="70">
        <v>44350</v>
      </c>
      <c r="B70" s="107" t="str">
        <f>"(" &amp; TEXT(A70,"aaa") &amp; ")"</f>
        <v>(木)</v>
      </c>
      <c r="C70" s="67">
        <f t="shared" si="5"/>
        <v>792970</v>
      </c>
      <c r="D70" s="78">
        <v>638526</v>
      </c>
      <c r="E70" s="78">
        <v>19975</v>
      </c>
      <c r="F70" s="78">
        <v>134469</v>
      </c>
      <c r="G70" s="67">
        <v>0</v>
      </c>
      <c r="H70" s="78">
        <v>614912</v>
      </c>
      <c r="I70" s="78">
        <v>18802</v>
      </c>
      <c r="J70" s="78">
        <v>123384</v>
      </c>
      <c r="K70" s="67">
        <v>0</v>
      </c>
    </row>
    <row r="71" spans="1:11" x14ac:dyDescent="0.55000000000000004">
      <c r="A71" s="70">
        <v>44349</v>
      </c>
      <c r="B71" s="107" t="str">
        <f t="shared" ref="B71:B122" si="6">"(" &amp; TEXT(A71,"aaa") &amp; ")"</f>
        <v>(水)</v>
      </c>
      <c r="C71" s="67">
        <f t="shared" si="5"/>
        <v>791450</v>
      </c>
      <c r="D71" s="78">
        <v>635346</v>
      </c>
      <c r="E71" s="78">
        <v>19619</v>
      </c>
      <c r="F71" s="78">
        <v>136485</v>
      </c>
      <c r="G71" s="67">
        <v>0</v>
      </c>
      <c r="H71" s="78">
        <v>613325</v>
      </c>
      <c r="I71" s="78">
        <v>18464</v>
      </c>
      <c r="J71" s="78">
        <v>125135</v>
      </c>
      <c r="K71" s="67">
        <v>0</v>
      </c>
    </row>
    <row r="72" spans="1:11" x14ac:dyDescent="0.55000000000000004">
      <c r="A72" s="70">
        <v>44348</v>
      </c>
      <c r="B72" s="107" t="str">
        <f t="shared" si="6"/>
        <v>(火)</v>
      </c>
      <c r="C72" s="67">
        <f t="shared" si="5"/>
        <v>744086</v>
      </c>
      <c r="D72" s="78">
        <v>615752</v>
      </c>
      <c r="E72" s="78">
        <v>19175</v>
      </c>
      <c r="F72" s="78">
        <v>109159</v>
      </c>
      <c r="G72" s="67">
        <v>0</v>
      </c>
      <c r="H72" s="78">
        <v>594794</v>
      </c>
      <c r="I72" s="78">
        <v>18101</v>
      </c>
      <c r="J72" s="78">
        <v>98728</v>
      </c>
      <c r="K72" s="67">
        <v>0</v>
      </c>
    </row>
    <row r="73" spans="1:11" x14ac:dyDescent="0.55000000000000004">
      <c r="A73" s="70">
        <v>44347</v>
      </c>
      <c r="B73" s="107" t="str">
        <f t="shared" si="6"/>
        <v>(月)</v>
      </c>
      <c r="C73" s="67">
        <f t="shared" si="5"/>
        <v>620446</v>
      </c>
      <c r="D73" s="78">
        <v>509185</v>
      </c>
      <c r="E73" s="78">
        <v>18321</v>
      </c>
      <c r="F73" s="78">
        <v>92940</v>
      </c>
      <c r="G73" s="67">
        <v>0</v>
      </c>
      <c r="H73" s="78">
        <v>489961</v>
      </c>
      <c r="I73" s="78">
        <v>17152</v>
      </c>
      <c r="J73" s="78">
        <v>77223</v>
      </c>
      <c r="K73" s="67">
        <v>0</v>
      </c>
    </row>
    <row r="74" spans="1:11" x14ac:dyDescent="0.55000000000000004">
      <c r="A74" s="70">
        <v>44346</v>
      </c>
      <c r="B74" s="107" t="str">
        <f t="shared" si="6"/>
        <v>(日)</v>
      </c>
      <c r="C74" s="67">
        <f t="shared" si="5"/>
        <v>524756</v>
      </c>
      <c r="D74" s="78">
        <v>443963</v>
      </c>
      <c r="E74" s="78">
        <v>15886</v>
      </c>
      <c r="F74" s="78">
        <v>64907</v>
      </c>
      <c r="G74" s="67">
        <v>0</v>
      </c>
      <c r="H74" s="78">
        <v>428849</v>
      </c>
      <c r="I74" s="78">
        <v>15066</v>
      </c>
      <c r="J74" s="78">
        <v>58883</v>
      </c>
      <c r="K74" s="67">
        <v>0</v>
      </c>
    </row>
    <row r="75" spans="1:11" x14ac:dyDescent="0.55000000000000004">
      <c r="A75" s="70">
        <v>44345</v>
      </c>
      <c r="B75" s="107" t="str">
        <f t="shared" si="6"/>
        <v>(土)</v>
      </c>
      <c r="C75" s="67">
        <f t="shared" si="5"/>
        <v>528421</v>
      </c>
      <c r="D75" s="78">
        <v>454249</v>
      </c>
      <c r="E75" s="78">
        <v>15511</v>
      </c>
      <c r="F75" s="78">
        <v>58661</v>
      </c>
      <c r="G75" s="67">
        <v>0</v>
      </c>
      <c r="H75" s="78">
        <v>433860</v>
      </c>
      <c r="I75" s="78">
        <v>14634</v>
      </c>
      <c r="J75" s="78">
        <v>47085</v>
      </c>
      <c r="K75" s="67">
        <v>0</v>
      </c>
    </row>
    <row r="76" spans="1:11" x14ac:dyDescent="0.55000000000000004">
      <c r="A76" s="70">
        <v>44344</v>
      </c>
      <c r="B76" s="107" t="str">
        <f t="shared" si="6"/>
        <v>(金)</v>
      </c>
      <c r="C76" s="67">
        <f t="shared" si="5"/>
        <v>565209</v>
      </c>
      <c r="D76" s="78">
        <v>507389</v>
      </c>
      <c r="E76" s="78">
        <v>14241</v>
      </c>
      <c r="F76" s="78">
        <v>43579</v>
      </c>
      <c r="G76" s="67">
        <v>0</v>
      </c>
      <c r="H76" s="78">
        <v>482173</v>
      </c>
      <c r="I76" s="78">
        <v>13444</v>
      </c>
      <c r="J76" s="78">
        <v>29732</v>
      </c>
      <c r="K76" s="67">
        <v>0</v>
      </c>
    </row>
    <row r="77" spans="1:11" x14ac:dyDescent="0.55000000000000004">
      <c r="A77" s="70">
        <v>44343</v>
      </c>
      <c r="B77" s="107" t="str">
        <f t="shared" si="6"/>
        <v>(木)</v>
      </c>
      <c r="C77" s="67">
        <f t="shared" si="5"/>
        <v>589741</v>
      </c>
      <c r="D77" s="78">
        <v>533728</v>
      </c>
      <c r="E77" s="78">
        <v>12389</v>
      </c>
      <c r="F77" s="78">
        <v>43624</v>
      </c>
      <c r="G77" s="67">
        <v>0</v>
      </c>
      <c r="H77" s="78">
        <v>507926</v>
      </c>
      <c r="I77" s="78">
        <v>11750</v>
      </c>
      <c r="J77" s="78">
        <v>31928</v>
      </c>
      <c r="K77" s="67">
        <v>0</v>
      </c>
    </row>
    <row r="78" spans="1:11" x14ac:dyDescent="0.55000000000000004">
      <c r="A78" s="70">
        <v>44342</v>
      </c>
      <c r="B78" s="107" t="str">
        <f t="shared" si="6"/>
        <v>(水)</v>
      </c>
      <c r="C78" s="67">
        <f t="shared" si="5"/>
        <v>578317</v>
      </c>
      <c r="D78" s="78">
        <v>554653</v>
      </c>
      <c r="E78" s="78">
        <v>11468</v>
      </c>
      <c r="F78" s="78">
        <v>12196</v>
      </c>
      <c r="G78" s="67">
        <v>0</v>
      </c>
      <c r="H78" s="78">
        <v>526984</v>
      </c>
      <c r="I78" s="78">
        <v>10765</v>
      </c>
      <c r="J78" s="78">
        <v>9091</v>
      </c>
      <c r="K78" s="67">
        <v>0</v>
      </c>
    </row>
    <row r="79" spans="1:11" x14ac:dyDescent="0.55000000000000004">
      <c r="A79" s="70">
        <v>44341</v>
      </c>
      <c r="B79" s="107" t="str">
        <f t="shared" si="6"/>
        <v>(火)</v>
      </c>
      <c r="C79" s="67">
        <f t="shared" si="5"/>
        <v>520395</v>
      </c>
      <c r="D79" s="78">
        <v>499876</v>
      </c>
      <c r="E79" s="78">
        <v>9779</v>
      </c>
      <c r="F79" s="78">
        <v>10740</v>
      </c>
      <c r="G79" s="67">
        <v>0</v>
      </c>
      <c r="H79" s="78">
        <v>474984</v>
      </c>
      <c r="I79" s="78">
        <v>9289</v>
      </c>
      <c r="J79" s="78">
        <v>7679</v>
      </c>
      <c r="K79" s="67">
        <v>0</v>
      </c>
    </row>
    <row r="80" spans="1:11" x14ac:dyDescent="0.55000000000000004">
      <c r="A80" s="70">
        <v>44340</v>
      </c>
      <c r="B80" s="107" t="str">
        <f t="shared" si="6"/>
        <v>(月)</v>
      </c>
      <c r="C80" s="67">
        <f t="shared" si="5"/>
        <v>451511</v>
      </c>
      <c r="D80" s="78">
        <v>431555</v>
      </c>
      <c r="E80" s="78">
        <v>9821</v>
      </c>
      <c r="F80" s="78">
        <v>10135</v>
      </c>
      <c r="G80" s="67">
        <v>0</v>
      </c>
      <c r="H80" s="78">
        <v>411522</v>
      </c>
      <c r="I80" s="78">
        <v>9303</v>
      </c>
      <c r="J80" s="78">
        <v>7040</v>
      </c>
      <c r="K80" s="67">
        <v>0</v>
      </c>
    </row>
    <row r="81" spans="1:11" x14ac:dyDescent="0.55000000000000004">
      <c r="A81" s="70">
        <v>44339</v>
      </c>
      <c r="B81" s="107" t="str">
        <f t="shared" si="6"/>
        <v>(日)</v>
      </c>
      <c r="C81" s="67">
        <f t="shared" si="5"/>
        <v>349055</v>
      </c>
      <c r="D81" s="78">
        <v>324480</v>
      </c>
      <c r="E81" s="78">
        <v>0</v>
      </c>
      <c r="F81" s="78">
        <v>24575</v>
      </c>
      <c r="G81" s="67">
        <v>0</v>
      </c>
      <c r="H81" s="78">
        <v>312385</v>
      </c>
      <c r="I81" s="78">
        <v>0</v>
      </c>
      <c r="J81" s="78">
        <v>20588</v>
      </c>
      <c r="K81" s="67">
        <v>0</v>
      </c>
    </row>
    <row r="82" spans="1:11" x14ac:dyDescent="0.55000000000000004">
      <c r="A82" s="70">
        <v>44338</v>
      </c>
      <c r="B82" s="107" t="str">
        <f t="shared" si="6"/>
        <v>(土)</v>
      </c>
      <c r="C82" s="67">
        <f t="shared" si="5"/>
        <v>326131</v>
      </c>
      <c r="D82" s="78">
        <v>282190</v>
      </c>
      <c r="E82" s="78">
        <v>0</v>
      </c>
      <c r="F82" s="78">
        <v>43941</v>
      </c>
      <c r="G82" s="67">
        <v>0</v>
      </c>
      <c r="H82" s="78">
        <v>266526</v>
      </c>
      <c r="I82" s="78">
        <v>0</v>
      </c>
      <c r="J82" s="78">
        <v>23699</v>
      </c>
      <c r="K82" s="67">
        <v>0</v>
      </c>
    </row>
    <row r="83" spans="1:11" x14ac:dyDescent="0.55000000000000004">
      <c r="A83" s="70">
        <v>44337</v>
      </c>
      <c r="B83" s="107" t="str">
        <f t="shared" si="6"/>
        <v>(金)</v>
      </c>
      <c r="C83" s="67">
        <f t="shared" si="5"/>
        <v>331796</v>
      </c>
      <c r="D83" s="78">
        <v>274823</v>
      </c>
      <c r="E83" s="78">
        <v>0</v>
      </c>
      <c r="F83" s="78">
        <v>56973</v>
      </c>
      <c r="G83" s="67">
        <v>0</v>
      </c>
      <c r="H83" s="78">
        <v>252171</v>
      </c>
      <c r="I83" s="78">
        <v>0</v>
      </c>
      <c r="J83" s="78">
        <v>24835</v>
      </c>
      <c r="K83" s="67">
        <v>0</v>
      </c>
    </row>
    <row r="84" spans="1:11" x14ac:dyDescent="0.55000000000000004">
      <c r="A84" s="70">
        <v>44336</v>
      </c>
      <c r="B84" s="107" t="str">
        <f t="shared" si="6"/>
        <v>(木)</v>
      </c>
      <c r="C84" s="67">
        <f t="shared" si="5"/>
        <v>342642</v>
      </c>
      <c r="D84" s="78">
        <v>316559</v>
      </c>
      <c r="E84" s="78">
        <v>0</v>
      </c>
      <c r="F84" s="78">
        <v>26083</v>
      </c>
      <c r="G84" s="67">
        <v>0</v>
      </c>
      <c r="H84" s="78">
        <v>291711</v>
      </c>
      <c r="I84" s="78">
        <v>0</v>
      </c>
      <c r="J84" s="78">
        <v>13880</v>
      </c>
      <c r="K84" s="67">
        <v>0</v>
      </c>
    </row>
    <row r="85" spans="1:11" x14ac:dyDescent="0.55000000000000004">
      <c r="A85" s="70">
        <v>44335</v>
      </c>
      <c r="B85" s="107" t="str">
        <f t="shared" si="6"/>
        <v>(水)</v>
      </c>
      <c r="C85" s="67">
        <f t="shared" si="5"/>
        <v>371516</v>
      </c>
      <c r="D85" s="78">
        <v>302924</v>
      </c>
      <c r="E85" s="78">
        <v>0</v>
      </c>
      <c r="F85" s="78">
        <v>68592</v>
      </c>
      <c r="G85" s="67">
        <v>0</v>
      </c>
      <c r="H85" s="78">
        <v>280497</v>
      </c>
      <c r="I85" s="78">
        <v>0</v>
      </c>
      <c r="J85" s="78">
        <v>33483</v>
      </c>
      <c r="K85" s="67">
        <v>0</v>
      </c>
    </row>
    <row r="86" spans="1:11" x14ac:dyDescent="0.55000000000000004">
      <c r="A86" s="70">
        <v>44334</v>
      </c>
      <c r="B86" s="107" t="str">
        <f t="shared" si="6"/>
        <v>(火)</v>
      </c>
      <c r="C86" s="67">
        <f t="shared" si="5"/>
        <v>313585</v>
      </c>
      <c r="D86" s="78">
        <v>248384</v>
      </c>
      <c r="E86" s="78">
        <v>0</v>
      </c>
      <c r="F86" s="78">
        <v>65201</v>
      </c>
      <c r="G86" s="67">
        <v>0</v>
      </c>
      <c r="H86" s="78">
        <v>229182</v>
      </c>
      <c r="I86" s="78">
        <v>0</v>
      </c>
      <c r="J86" s="78">
        <v>34972</v>
      </c>
      <c r="K86" s="67">
        <v>0</v>
      </c>
    </row>
    <row r="87" spans="1:11" x14ac:dyDescent="0.55000000000000004">
      <c r="A87" s="70">
        <v>44333</v>
      </c>
      <c r="B87" s="107" t="str">
        <f t="shared" si="6"/>
        <v>(月)</v>
      </c>
      <c r="C87" s="67">
        <f t="shared" si="5"/>
        <v>257959</v>
      </c>
      <c r="D87" s="78">
        <v>207571</v>
      </c>
      <c r="E87" s="78">
        <v>0</v>
      </c>
      <c r="F87" s="78">
        <v>50388</v>
      </c>
      <c r="G87" s="67">
        <v>0</v>
      </c>
      <c r="H87" s="78">
        <v>191233</v>
      </c>
      <c r="I87" s="78">
        <v>0</v>
      </c>
      <c r="J87" s="78">
        <v>26192</v>
      </c>
      <c r="K87" s="67">
        <v>0</v>
      </c>
    </row>
    <row r="88" spans="1:11" x14ac:dyDescent="0.55000000000000004">
      <c r="A88" s="70">
        <v>44332</v>
      </c>
      <c r="B88" s="107" t="str">
        <f t="shared" si="6"/>
        <v>(日)</v>
      </c>
      <c r="C88" s="67">
        <f t="shared" si="5"/>
        <v>207984</v>
      </c>
      <c r="D88" s="78">
        <v>186272</v>
      </c>
      <c r="E88" s="78">
        <v>0</v>
      </c>
      <c r="F88" s="78">
        <v>21712</v>
      </c>
      <c r="G88" s="67">
        <v>0</v>
      </c>
      <c r="H88" s="78">
        <v>178559</v>
      </c>
      <c r="I88" s="78">
        <v>0</v>
      </c>
      <c r="J88" s="78">
        <v>14880</v>
      </c>
      <c r="K88" s="67">
        <v>0</v>
      </c>
    </row>
    <row r="89" spans="1:11" x14ac:dyDescent="0.55000000000000004">
      <c r="A89" s="70">
        <v>44331</v>
      </c>
      <c r="B89" s="107" t="str">
        <f t="shared" si="6"/>
        <v>(土)</v>
      </c>
      <c r="C89" s="67">
        <f t="shared" si="5"/>
        <v>171097</v>
      </c>
      <c r="D89" s="78">
        <v>137036</v>
      </c>
      <c r="E89" s="78">
        <v>0</v>
      </c>
      <c r="F89" s="78">
        <v>34061</v>
      </c>
      <c r="G89" s="67">
        <v>0</v>
      </c>
      <c r="H89" s="78">
        <v>125053</v>
      </c>
      <c r="I89" s="78">
        <v>0</v>
      </c>
      <c r="J89" s="78">
        <v>15778</v>
      </c>
      <c r="K89" s="67">
        <v>0</v>
      </c>
    </row>
    <row r="90" spans="1:11" x14ac:dyDescent="0.55000000000000004">
      <c r="A90" s="70">
        <v>44330</v>
      </c>
      <c r="B90" s="107" t="str">
        <f t="shared" si="6"/>
        <v>(金)</v>
      </c>
      <c r="C90" s="67">
        <f t="shared" si="5"/>
        <v>178897</v>
      </c>
      <c r="D90" s="78">
        <v>133928</v>
      </c>
      <c r="E90" s="78">
        <v>0</v>
      </c>
      <c r="F90" s="78">
        <v>44969</v>
      </c>
      <c r="G90" s="67">
        <v>0</v>
      </c>
      <c r="H90" s="78">
        <v>113686</v>
      </c>
      <c r="I90" s="78">
        <v>0</v>
      </c>
      <c r="J90" s="78">
        <v>17653</v>
      </c>
      <c r="K90" s="67">
        <v>0</v>
      </c>
    </row>
    <row r="91" spans="1:11" x14ac:dyDescent="0.55000000000000004">
      <c r="A91" s="70">
        <v>44329</v>
      </c>
      <c r="B91" s="107" t="str">
        <f t="shared" si="6"/>
        <v>(木)</v>
      </c>
      <c r="C91" s="67">
        <f t="shared" si="5"/>
        <v>204027</v>
      </c>
      <c r="D91" s="78">
        <v>154934</v>
      </c>
      <c r="E91" s="78">
        <v>0</v>
      </c>
      <c r="F91" s="78">
        <v>49093</v>
      </c>
      <c r="G91" s="67">
        <v>0</v>
      </c>
      <c r="H91" s="78">
        <v>135468</v>
      </c>
      <c r="I91" s="78">
        <v>0</v>
      </c>
      <c r="J91" s="78">
        <v>24449</v>
      </c>
      <c r="K91" s="67">
        <v>0</v>
      </c>
    </row>
    <row r="92" spans="1:11" x14ac:dyDescent="0.55000000000000004">
      <c r="A92" s="70">
        <v>44328</v>
      </c>
      <c r="B92" s="107" t="str">
        <f t="shared" si="6"/>
        <v>(水)</v>
      </c>
      <c r="C92" s="67">
        <f t="shared" si="5"/>
        <v>207466</v>
      </c>
      <c r="D92" s="78">
        <v>158187</v>
      </c>
      <c r="E92" s="78">
        <v>0</v>
      </c>
      <c r="F92" s="78">
        <v>49279</v>
      </c>
      <c r="G92" s="67">
        <v>0</v>
      </c>
      <c r="H92" s="78">
        <v>138414</v>
      </c>
      <c r="I92" s="78">
        <v>0</v>
      </c>
      <c r="J92" s="78">
        <v>25598</v>
      </c>
      <c r="K92" s="67">
        <v>0</v>
      </c>
    </row>
    <row r="93" spans="1:11" x14ac:dyDescent="0.55000000000000004">
      <c r="A93" s="70">
        <v>44327</v>
      </c>
      <c r="B93" s="107" t="str">
        <f t="shared" si="6"/>
        <v>(火)</v>
      </c>
      <c r="C93" s="67">
        <f t="shared" si="5"/>
        <v>169029</v>
      </c>
      <c r="D93" s="78">
        <v>127655</v>
      </c>
      <c r="E93" s="78">
        <v>0</v>
      </c>
      <c r="F93" s="78">
        <v>41374</v>
      </c>
      <c r="G93" s="67">
        <v>0</v>
      </c>
      <c r="H93" s="78">
        <v>108466</v>
      </c>
      <c r="I93" s="78">
        <v>0</v>
      </c>
      <c r="J93" s="78">
        <v>21567</v>
      </c>
      <c r="K93" s="67">
        <v>0</v>
      </c>
    </row>
    <row r="94" spans="1:11" x14ac:dyDescent="0.55000000000000004">
      <c r="A94" s="70">
        <v>44326</v>
      </c>
      <c r="B94" s="107" t="str">
        <f t="shared" si="6"/>
        <v>(月)</v>
      </c>
      <c r="C94" s="67">
        <f t="shared" si="5"/>
        <v>130224</v>
      </c>
      <c r="D94" s="78">
        <v>103463</v>
      </c>
      <c r="E94" s="78">
        <v>0</v>
      </c>
      <c r="F94" s="78">
        <v>26761</v>
      </c>
      <c r="G94" s="67">
        <v>0</v>
      </c>
      <c r="H94" s="78">
        <v>86035</v>
      </c>
      <c r="I94" s="78">
        <v>0</v>
      </c>
      <c r="J94" s="78">
        <v>13725</v>
      </c>
      <c r="K94" s="67">
        <v>0</v>
      </c>
    </row>
    <row r="95" spans="1:11" x14ac:dyDescent="0.55000000000000004">
      <c r="A95" s="70">
        <v>44325</v>
      </c>
      <c r="B95" s="107" t="str">
        <f t="shared" si="6"/>
        <v>(日)</v>
      </c>
      <c r="C95" s="67">
        <f t="shared" si="5"/>
        <v>82002</v>
      </c>
      <c r="D95" s="78">
        <v>74062</v>
      </c>
      <c r="E95" s="78">
        <v>0</v>
      </c>
      <c r="F95" s="78">
        <v>7940</v>
      </c>
      <c r="G95" s="67">
        <v>0</v>
      </c>
      <c r="H95" s="78">
        <v>66725</v>
      </c>
      <c r="I95" s="78">
        <v>0</v>
      </c>
      <c r="J95" s="78">
        <v>5780</v>
      </c>
      <c r="K95" s="67">
        <v>0</v>
      </c>
    </row>
    <row r="96" spans="1:11" x14ac:dyDescent="0.55000000000000004">
      <c r="A96" s="70">
        <v>44324</v>
      </c>
      <c r="B96" s="107" t="str">
        <f t="shared" si="6"/>
        <v>(土)</v>
      </c>
      <c r="C96" s="67">
        <f t="shared" si="5"/>
        <v>68828</v>
      </c>
      <c r="D96" s="78">
        <v>61669</v>
      </c>
      <c r="E96" s="78">
        <v>0</v>
      </c>
      <c r="F96" s="78">
        <v>7159</v>
      </c>
      <c r="G96" s="67">
        <v>0</v>
      </c>
      <c r="H96" s="78">
        <v>49890</v>
      </c>
      <c r="I96" s="78">
        <v>0</v>
      </c>
      <c r="J96" s="78">
        <v>3943</v>
      </c>
      <c r="K96" s="67">
        <v>0</v>
      </c>
    </row>
    <row r="97" spans="1:11" x14ac:dyDescent="0.55000000000000004">
      <c r="A97" s="70">
        <v>44323</v>
      </c>
      <c r="B97" s="107" t="str">
        <f t="shared" si="6"/>
        <v>(金)</v>
      </c>
      <c r="C97" s="67">
        <f t="shared" si="5"/>
        <v>56226</v>
      </c>
      <c r="D97" s="78">
        <v>46784</v>
      </c>
      <c r="E97" s="78">
        <v>0</v>
      </c>
      <c r="F97" s="78">
        <v>9442</v>
      </c>
      <c r="G97" s="67">
        <v>0</v>
      </c>
      <c r="H97" s="78">
        <v>32526</v>
      </c>
      <c r="I97" s="78">
        <v>0</v>
      </c>
      <c r="J97" s="78">
        <v>4639</v>
      </c>
      <c r="K97" s="67">
        <v>0</v>
      </c>
    </row>
    <row r="98" spans="1:11" x14ac:dyDescent="0.55000000000000004">
      <c r="A98" s="70">
        <v>44322</v>
      </c>
      <c r="B98" s="107" t="str">
        <f t="shared" si="6"/>
        <v>(木)</v>
      </c>
      <c r="C98" s="67">
        <f t="shared" si="5"/>
        <v>54369</v>
      </c>
      <c r="D98" s="78">
        <v>46478</v>
      </c>
      <c r="E98" s="78">
        <v>0</v>
      </c>
      <c r="F98" s="78">
        <v>7891</v>
      </c>
      <c r="G98" s="67">
        <v>0</v>
      </c>
      <c r="H98" s="78">
        <v>33956</v>
      </c>
      <c r="I98" s="78">
        <v>0</v>
      </c>
      <c r="J98" s="78">
        <v>4765</v>
      </c>
      <c r="K98" s="67">
        <v>0</v>
      </c>
    </row>
    <row r="99" spans="1:11" x14ac:dyDescent="0.55000000000000004">
      <c r="A99" s="70">
        <v>44321</v>
      </c>
      <c r="B99" s="107" t="str">
        <f t="shared" si="6"/>
        <v>(水)</v>
      </c>
      <c r="C99" s="67">
        <f t="shared" si="5"/>
        <v>10688</v>
      </c>
      <c r="D99" s="78">
        <v>9757</v>
      </c>
      <c r="E99" s="78">
        <v>0</v>
      </c>
      <c r="F99" s="78">
        <v>931</v>
      </c>
      <c r="G99" s="67">
        <v>0</v>
      </c>
      <c r="H99" s="78">
        <v>8304</v>
      </c>
      <c r="I99" s="78">
        <v>0</v>
      </c>
      <c r="J99" s="78">
        <v>750</v>
      </c>
      <c r="K99" s="67">
        <v>0</v>
      </c>
    </row>
    <row r="100" spans="1:11" x14ac:dyDescent="0.55000000000000004">
      <c r="A100" s="70">
        <v>44320</v>
      </c>
      <c r="B100" s="107" t="str">
        <f t="shared" si="6"/>
        <v>(火)</v>
      </c>
      <c r="C100" s="67">
        <f t="shared" si="5"/>
        <v>9195</v>
      </c>
      <c r="D100" s="78">
        <v>8436</v>
      </c>
      <c r="E100" s="78">
        <v>0</v>
      </c>
      <c r="F100" s="78">
        <v>759</v>
      </c>
      <c r="G100" s="67">
        <v>0</v>
      </c>
      <c r="H100" s="78">
        <v>6824</v>
      </c>
      <c r="I100" s="78">
        <v>0</v>
      </c>
      <c r="J100" s="78">
        <v>539</v>
      </c>
      <c r="K100" s="67">
        <v>0</v>
      </c>
    </row>
    <row r="101" spans="1:11" x14ac:dyDescent="0.55000000000000004">
      <c r="A101" s="70">
        <v>44319</v>
      </c>
      <c r="B101" s="107" t="str">
        <f t="shared" si="6"/>
        <v>(月)</v>
      </c>
      <c r="C101" s="67">
        <f t="shared" si="5"/>
        <v>8286</v>
      </c>
      <c r="D101" s="78">
        <v>7451</v>
      </c>
      <c r="E101" s="78">
        <v>0</v>
      </c>
      <c r="F101" s="78">
        <v>835</v>
      </c>
      <c r="G101" s="67">
        <v>0</v>
      </c>
      <c r="H101" s="78">
        <v>5847</v>
      </c>
      <c r="I101" s="78">
        <v>0</v>
      </c>
      <c r="J101" s="78">
        <v>782</v>
      </c>
      <c r="K101" s="67">
        <v>0</v>
      </c>
    </row>
    <row r="102" spans="1:11" x14ac:dyDescent="0.55000000000000004">
      <c r="A102" s="70">
        <v>44318</v>
      </c>
      <c r="B102" s="107" t="str">
        <f t="shared" si="6"/>
        <v>(日)</v>
      </c>
      <c r="C102" s="67">
        <f t="shared" si="5"/>
        <v>25193</v>
      </c>
      <c r="D102" s="78">
        <v>25193</v>
      </c>
      <c r="E102" s="78">
        <v>0</v>
      </c>
      <c r="F102" s="78">
        <v>0</v>
      </c>
      <c r="G102" s="67">
        <v>0</v>
      </c>
      <c r="H102" s="78">
        <v>20625</v>
      </c>
      <c r="I102" s="78">
        <v>0</v>
      </c>
      <c r="J102" s="78">
        <v>0</v>
      </c>
      <c r="K102" s="67">
        <v>0</v>
      </c>
    </row>
    <row r="103" spans="1:11" x14ac:dyDescent="0.55000000000000004">
      <c r="A103" s="70">
        <v>44317</v>
      </c>
      <c r="B103" s="107" t="str">
        <f t="shared" si="6"/>
        <v>(土)</v>
      </c>
      <c r="C103" s="67">
        <f t="shared" si="5"/>
        <v>43736</v>
      </c>
      <c r="D103" s="78">
        <v>43736</v>
      </c>
      <c r="E103" s="78">
        <v>0</v>
      </c>
      <c r="F103" s="78">
        <v>0</v>
      </c>
      <c r="G103" s="67">
        <v>0</v>
      </c>
      <c r="H103" s="78">
        <v>23811</v>
      </c>
      <c r="I103" s="78">
        <v>0</v>
      </c>
      <c r="J103" s="78">
        <v>0</v>
      </c>
      <c r="K103" s="67">
        <v>0</v>
      </c>
    </row>
    <row r="104" spans="1:11" x14ac:dyDescent="0.55000000000000004">
      <c r="A104" s="70">
        <v>44316</v>
      </c>
      <c r="B104" s="107" t="str">
        <f t="shared" si="6"/>
        <v>(金)</v>
      </c>
      <c r="C104" s="67">
        <f t="shared" si="5"/>
        <v>73701</v>
      </c>
      <c r="D104" s="78">
        <v>73701</v>
      </c>
      <c r="E104" s="78">
        <v>0</v>
      </c>
      <c r="F104" s="78">
        <v>0</v>
      </c>
      <c r="G104" s="67">
        <v>0</v>
      </c>
      <c r="H104" s="78">
        <v>28508</v>
      </c>
      <c r="I104" s="78">
        <v>0</v>
      </c>
      <c r="J104" s="78">
        <v>0</v>
      </c>
      <c r="K104" s="67">
        <v>0</v>
      </c>
    </row>
    <row r="105" spans="1:11" x14ac:dyDescent="0.55000000000000004">
      <c r="A105" s="70">
        <v>44315</v>
      </c>
      <c r="B105" s="107" t="str">
        <f>"(" &amp; TEXT(A105,"aaa") &amp; ")"</f>
        <v>(木)</v>
      </c>
      <c r="C105" s="67">
        <f t="shared" si="5"/>
        <v>21575</v>
      </c>
      <c r="D105" s="78">
        <v>21575</v>
      </c>
      <c r="E105" s="78">
        <v>0</v>
      </c>
      <c r="F105" s="78">
        <v>0</v>
      </c>
      <c r="G105" s="67">
        <v>0</v>
      </c>
      <c r="H105" s="78">
        <v>13335</v>
      </c>
      <c r="I105" s="78">
        <v>0</v>
      </c>
      <c r="J105" s="78">
        <v>0</v>
      </c>
      <c r="K105" s="67">
        <v>0</v>
      </c>
    </row>
    <row r="106" spans="1:11" x14ac:dyDescent="0.55000000000000004">
      <c r="A106" s="70">
        <v>44314</v>
      </c>
      <c r="B106" s="107" t="str">
        <f t="shared" si="6"/>
        <v>(水)</v>
      </c>
      <c r="C106" s="67">
        <f t="shared" si="5"/>
        <v>95850</v>
      </c>
      <c r="D106" s="78">
        <v>95850</v>
      </c>
      <c r="E106" s="78">
        <v>0</v>
      </c>
      <c r="F106" s="78">
        <v>0</v>
      </c>
      <c r="G106" s="67">
        <v>0</v>
      </c>
      <c r="H106" s="78">
        <v>38702</v>
      </c>
      <c r="I106" s="78">
        <v>0</v>
      </c>
      <c r="J106" s="78">
        <v>0</v>
      </c>
      <c r="K106" s="67">
        <v>0</v>
      </c>
    </row>
    <row r="107" spans="1:11" x14ac:dyDescent="0.55000000000000004">
      <c r="A107" s="70">
        <v>44313</v>
      </c>
      <c r="B107" s="107" t="str">
        <f t="shared" si="6"/>
        <v>(火)</v>
      </c>
      <c r="C107" s="67">
        <f t="shared" si="5"/>
        <v>87258</v>
      </c>
      <c r="D107" s="78">
        <v>87258</v>
      </c>
      <c r="E107" s="78">
        <v>0</v>
      </c>
      <c r="F107" s="78">
        <v>0</v>
      </c>
      <c r="G107" s="67">
        <v>0</v>
      </c>
      <c r="H107" s="78">
        <v>39153</v>
      </c>
      <c r="I107" s="78">
        <v>0</v>
      </c>
      <c r="J107" s="78">
        <v>0</v>
      </c>
      <c r="K107" s="67">
        <v>0</v>
      </c>
    </row>
    <row r="108" spans="1:11" x14ac:dyDescent="0.55000000000000004">
      <c r="A108" s="70">
        <v>44312</v>
      </c>
      <c r="B108" s="107" t="str">
        <f t="shared" si="6"/>
        <v>(月)</v>
      </c>
      <c r="C108" s="67">
        <f t="shared" si="5"/>
        <v>66412</v>
      </c>
      <c r="D108" s="78">
        <v>66412</v>
      </c>
      <c r="E108" s="78">
        <v>0</v>
      </c>
      <c r="F108" s="78">
        <v>0</v>
      </c>
      <c r="G108" s="67">
        <v>0</v>
      </c>
      <c r="H108" s="78">
        <v>29176</v>
      </c>
      <c r="I108" s="78">
        <v>0</v>
      </c>
      <c r="J108" s="78">
        <v>0</v>
      </c>
      <c r="K108" s="67">
        <v>0</v>
      </c>
    </row>
    <row r="109" spans="1:11" x14ac:dyDescent="0.55000000000000004">
      <c r="A109" s="70">
        <v>44311</v>
      </c>
      <c r="B109" s="107" t="str">
        <f t="shared" si="6"/>
        <v>(日)</v>
      </c>
      <c r="C109" s="67">
        <f t="shared" si="5"/>
        <v>25682</v>
      </c>
      <c r="D109" s="78">
        <v>25682</v>
      </c>
      <c r="E109" s="78">
        <v>0</v>
      </c>
      <c r="F109" s="78">
        <v>0</v>
      </c>
      <c r="G109" s="67">
        <v>0</v>
      </c>
      <c r="H109" s="78">
        <v>15630</v>
      </c>
      <c r="I109" s="78">
        <v>0</v>
      </c>
      <c r="J109" s="78">
        <v>0</v>
      </c>
      <c r="K109" s="67">
        <v>0</v>
      </c>
    </row>
    <row r="110" spans="1:11" x14ac:dyDescent="0.55000000000000004">
      <c r="A110" s="70">
        <v>44310</v>
      </c>
      <c r="B110" s="107" t="str">
        <f t="shared" si="6"/>
        <v>(土)</v>
      </c>
      <c r="C110" s="67">
        <f t="shared" si="5"/>
        <v>41034</v>
      </c>
      <c r="D110" s="78">
        <v>41034</v>
      </c>
      <c r="E110" s="78">
        <v>0</v>
      </c>
      <c r="F110" s="78">
        <v>0</v>
      </c>
      <c r="G110" s="67">
        <v>0</v>
      </c>
      <c r="H110" s="78">
        <v>16780</v>
      </c>
      <c r="I110" s="78">
        <v>0</v>
      </c>
      <c r="J110" s="78">
        <v>0</v>
      </c>
      <c r="K110" s="67">
        <v>0</v>
      </c>
    </row>
    <row r="111" spans="1:11" x14ac:dyDescent="0.55000000000000004">
      <c r="A111" s="70">
        <v>44309</v>
      </c>
      <c r="B111" s="107" t="str">
        <f t="shared" si="6"/>
        <v>(金)</v>
      </c>
      <c r="C111" s="67">
        <f t="shared" si="5"/>
        <v>61792</v>
      </c>
      <c r="D111" s="78">
        <v>61792</v>
      </c>
      <c r="E111" s="78">
        <v>0</v>
      </c>
      <c r="F111" s="78">
        <v>0</v>
      </c>
      <c r="G111" s="67">
        <v>0</v>
      </c>
      <c r="H111" s="78">
        <v>19768</v>
      </c>
      <c r="I111" s="78">
        <v>0</v>
      </c>
      <c r="J111" s="78">
        <v>0</v>
      </c>
      <c r="K111" s="67">
        <v>0</v>
      </c>
    </row>
    <row r="112" spans="1:11" x14ac:dyDescent="0.55000000000000004">
      <c r="A112" s="70">
        <v>44308</v>
      </c>
      <c r="B112" s="107" t="str">
        <f t="shared" si="6"/>
        <v>(木)</v>
      </c>
      <c r="C112" s="67">
        <f t="shared" si="5"/>
        <v>64296</v>
      </c>
      <c r="D112" s="78">
        <v>64296</v>
      </c>
      <c r="E112" s="78">
        <v>0</v>
      </c>
      <c r="F112" s="78">
        <v>0</v>
      </c>
      <c r="G112" s="67">
        <v>0</v>
      </c>
      <c r="H112" s="78">
        <v>26298</v>
      </c>
      <c r="I112" s="78">
        <v>0</v>
      </c>
      <c r="J112" s="78">
        <v>0</v>
      </c>
      <c r="K112" s="67">
        <v>0</v>
      </c>
    </row>
    <row r="113" spans="1:11" x14ac:dyDescent="0.55000000000000004">
      <c r="A113" s="70">
        <v>44307</v>
      </c>
      <c r="B113" s="107" t="str">
        <f t="shared" si="6"/>
        <v>(水)</v>
      </c>
      <c r="C113" s="67">
        <f t="shared" si="5"/>
        <v>66045</v>
      </c>
      <c r="D113" s="78">
        <v>66045</v>
      </c>
      <c r="E113" s="78">
        <v>0</v>
      </c>
      <c r="F113" s="78">
        <v>0</v>
      </c>
      <c r="G113" s="67">
        <v>0</v>
      </c>
      <c r="H113" s="78">
        <v>27653</v>
      </c>
      <c r="I113" s="78">
        <v>0</v>
      </c>
      <c r="J113" s="78">
        <v>0</v>
      </c>
      <c r="K113" s="67">
        <v>0</v>
      </c>
    </row>
    <row r="114" spans="1:11" x14ac:dyDescent="0.55000000000000004">
      <c r="A114" s="70">
        <v>44306</v>
      </c>
      <c r="B114" s="107" t="str">
        <f t="shared" si="6"/>
        <v>(火)</v>
      </c>
      <c r="C114" s="67">
        <f t="shared" si="5"/>
        <v>54963</v>
      </c>
      <c r="D114" s="78">
        <v>54963</v>
      </c>
      <c r="E114" s="78">
        <v>0</v>
      </c>
      <c r="F114" s="78">
        <v>0</v>
      </c>
      <c r="G114" s="67">
        <v>0</v>
      </c>
      <c r="H114" s="78">
        <v>23160</v>
      </c>
      <c r="I114" s="78">
        <v>0</v>
      </c>
      <c r="J114" s="78">
        <v>0</v>
      </c>
      <c r="K114" s="67">
        <v>0</v>
      </c>
    </row>
    <row r="115" spans="1:11" x14ac:dyDescent="0.55000000000000004">
      <c r="A115" s="70">
        <v>44305</v>
      </c>
      <c r="B115" s="107" t="str">
        <f t="shared" si="6"/>
        <v>(月)</v>
      </c>
      <c r="C115" s="67">
        <f t="shared" si="5"/>
        <v>36155</v>
      </c>
      <c r="D115" s="78">
        <v>36155</v>
      </c>
      <c r="E115" s="78">
        <v>0</v>
      </c>
      <c r="F115" s="78">
        <v>0</v>
      </c>
      <c r="G115" s="67">
        <v>0</v>
      </c>
      <c r="H115" s="78">
        <v>14908</v>
      </c>
      <c r="I115" s="78">
        <v>0</v>
      </c>
      <c r="J115" s="78">
        <v>0</v>
      </c>
      <c r="K115" s="67">
        <v>0</v>
      </c>
    </row>
    <row r="116" spans="1:11" x14ac:dyDescent="0.55000000000000004">
      <c r="A116" s="70">
        <v>44304</v>
      </c>
      <c r="B116" s="107" t="str">
        <f t="shared" si="6"/>
        <v>(日)</v>
      </c>
      <c r="C116" s="67">
        <f t="shared" si="5"/>
        <v>8874</v>
      </c>
      <c r="D116" s="78">
        <v>8874</v>
      </c>
      <c r="E116" s="78">
        <v>0</v>
      </c>
      <c r="F116" s="78">
        <v>0</v>
      </c>
      <c r="G116" s="67">
        <v>0</v>
      </c>
      <c r="H116" s="78">
        <v>5722</v>
      </c>
      <c r="I116" s="78">
        <v>0</v>
      </c>
      <c r="J116" s="78">
        <v>0</v>
      </c>
      <c r="K116" s="67">
        <v>0</v>
      </c>
    </row>
    <row r="117" spans="1:11" x14ac:dyDescent="0.55000000000000004">
      <c r="A117" s="70">
        <v>44303</v>
      </c>
      <c r="B117" s="107" t="str">
        <f t="shared" si="6"/>
        <v>(土)</v>
      </c>
      <c r="C117" s="67">
        <f t="shared" si="5"/>
        <v>8670</v>
      </c>
      <c r="D117" s="78">
        <v>8670</v>
      </c>
      <c r="E117" s="78">
        <v>0</v>
      </c>
      <c r="F117" s="78">
        <v>0</v>
      </c>
      <c r="G117" s="67">
        <v>0</v>
      </c>
      <c r="H117" s="78">
        <v>3887</v>
      </c>
      <c r="I117" s="78">
        <v>0</v>
      </c>
      <c r="J117" s="78">
        <v>0</v>
      </c>
      <c r="K117" s="67">
        <v>0</v>
      </c>
    </row>
    <row r="118" spans="1:11" x14ac:dyDescent="0.55000000000000004">
      <c r="A118" s="70">
        <v>44302</v>
      </c>
      <c r="B118" s="107" t="str">
        <f t="shared" si="6"/>
        <v>(金)</v>
      </c>
      <c r="C118" s="67">
        <f t="shared" ref="C118:C120" si="7">SUM(D118:G118)</f>
        <v>11724</v>
      </c>
      <c r="D118" s="78">
        <v>11724</v>
      </c>
      <c r="E118" s="78">
        <v>0</v>
      </c>
      <c r="F118" s="78">
        <v>0</v>
      </c>
      <c r="G118" s="67">
        <v>0</v>
      </c>
      <c r="H118" s="78">
        <v>3599</v>
      </c>
      <c r="I118" s="78">
        <v>0</v>
      </c>
      <c r="J118" s="78">
        <v>0</v>
      </c>
      <c r="K118" s="67">
        <v>0</v>
      </c>
    </row>
    <row r="119" spans="1:11" x14ac:dyDescent="0.55000000000000004">
      <c r="A119" s="70">
        <v>44301</v>
      </c>
      <c r="B119" s="107" t="str">
        <f t="shared" si="6"/>
        <v>(木)</v>
      </c>
      <c r="C119" s="67">
        <f t="shared" si="7"/>
        <v>9279</v>
      </c>
      <c r="D119" s="78">
        <v>9279</v>
      </c>
      <c r="E119" s="78">
        <v>0</v>
      </c>
      <c r="F119" s="78">
        <v>0</v>
      </c>
      <c r="G119" s="67">
        <v>0</v>
      </c>
      <c r="H119" s="78">
        <v>4391</v>
      </c>
      <c r="I119" s="78">
        <v>0</v>
      </c>
      <c r="J119" s="78">
        <v>0</v>
      </c>
      <c r="K119" s="67">
        <v>0</v>
      </c>
    </row>
    <row r="120" spans="1:11" x14ac:dyDescent="0.55000000000000004">
      <c r="A120" s="70">
        <v>44300</v>
      </c>
      <c r="B120" s="107" t="str">
        <f t="shared" si="6"/>
        <v>(水)</v>
      </c>
      <c r="C120" s="67">
        <f t="shared" si="7"/>
        <v>5110</v>
      </c>
      <c r="D120" s="78">
        <v>5110</v>
      </c>
      <c r="E120" s="78">
        <v>0</v>
      </c>
      <c r="F120" s="78">
        <v>0</v>
      </c>
      <c r="G120" s="67">
        <v>0</v>
      </c>
      <c r="H120" s="78">
        <v>3214</v>
      </c>
      <c r="I120" s="78">
        <v>0</v>
      </c>
      <c r="J120" s="78">
        <v>0</v>
      </c>
      <c r="K120" s="67">
        <v>0</v>
      </c>
    </row>
    <row r="121" spans="1:11" x14ac:dyDescent="0.55000000000000004">
      <c r="A121" s="70">
        <v>44299</v>
      </c>
      <c r="B121" s="107" t="str">
        <f t="shared" si="6"/>
        <v>(火)</v>
      </c>
      <c r="C121" s="67">
        <f>SUM(D121:G121)</f>
        <v>4257</v>
      </c>
      <c r="D121" s="78">
        <v>4257</v>
      </c>
      <c r="E121" s="78">
        <v>0</v>
      </c>
      <c r="F121" s="78">
        <v>0</v>
      </c>
      <c r="G121" s="67">
        <v>0</v>
      </c>
      <c r="H121" s="78">
        <v>2926</v>
      </c>
      <c r="I121" s="78">
        <v>0</v>
      </c>
      <c r="J121" s="78">
        <v>0</v>
      </c>
      <c r="K121" s="67">
        <v>0</v>
      </c>
    </row>
    <row r="122" spans="1:11" x14ac:dyDescent="0.55000000000000004">
      <c r="A122" s="70">
        <v>44298</v>
      </c>
      <c r="B122" s="107" t="str">
        <f t="shared" si="6"/>
        <v>(月)</v>
      </c>
      <c r="C122" s="67">
        <f>SUM(D122:G122)</f>
        <v>4755</v>
      </c>
      <c r="D122" s="96">
        <v>4755</v>
      </c>
      <c r="E122" s="96">
        <v>0</v>
      </c>
      <c r="F122" s="96">
        <v>0</v>
      </c>
      <c r="G122" s="96">
        <v>0</v>
      </c>
      <c r="H122" s="96">
        <v>3481</v>
      </c>
      <c r="I122" s="96">
        <v>0</v>
      </c>
      <c r="J122" s="96">
        <v>0</v>
      </c>
      <c r="K122" s="96">
        <v>0</v>
      </c>
    </row>
    <row r="123" spans="1:11" x14ac:dyDescent="0.55000000000000004">
      <c r="A123" s="93"/>
      <c r="B123" s="93"/>
      <c r="C123" s="93"/>
      <c r="D123" s="93"/>
      <c r="E123" s="93"/>
      <c r="F123" s="93"/>
      <c r="G123" s="93"/>
      <c r="H123" s="93"/>
      <c r="I123" s="93"/>
      <c r="J123" s="93"/>
      <c r="K123" s="93"/>
    </row>
    <row r="124" spans="1:11" x14ac:dyDescent="0.55000000000000004">
      <c r="A124" s="93" t="s">
        <v>327</v>
      </c>
      <c r="B124" s="93"/>
    </row>
    <row r="125" spans="1:11" x14ac:dyDescent="0.55000000000000004">
      <c r="A125" s="97"/>
    </row>
  </sheetData>
  <mergeCells count="10">
    <mergeCell ref="A6:B6"/>
    <mergeCell ref="H3:K3"/>
    <mergeCell ref="D4:E4"/>
    <mergeCell ref="F4:G4"/>
    <mergeCell ref="H4:I4"/>
    <mergeCell ref="J4:K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8" x14ac:dyDescent="0.55000000000000004"/>
  <cols>
    <col min="1" max="1" width="18.75" style="76" customWidth="1"/>
    <col min="2" max="2" width="5" style="76" customWidth="1"/>
    <col min="3" max="4" width="13.83203125" style="76" customWidth="1"/>
    <col min="5" max="5" width="15.83203125" style="76" customWidth="1"/>
    <col min="6" max="6" width="13.83203125" style="76" customWidth="1"/>
    <col min="7" max="7" width="15.75" style="76" customWidth="1"/>
    <col min="8" max="9" width="13.83203125" style="76" customWidth="1"/>
    <col min="10" max="16384" width="8.6640625" style="76"/>
  </cols>
  <sheetData>
    <row r="1" spans="1:9" x14ac:dyDescent="0.55000000000000004">
      <c r="A1" s="76" t="s">
        <v>303</v>
      </c>
    </row>
    <row r="2" spans="1:9" x14ac:dyDescent="0.55000000000000004">
      <c r="G2" s="101" t="s">
        <v>329</v>
      </c>
    </row>
    <row r="3" spans="1:9" x14ac:dyDescent="0.55000000000000004">
      <c r="A3" s="134" t="s">
        <v>296</v>
      </c>
      <c r="B3" s="132" t="s">
        <v>297</v>
      </c>
      <c r="C3" s="130" t="s">
        <v>298</v>
      </c>
      <c r="D3" s="130" t="s">
        <v>299</v>
      </c>
      <c r="E3" s="133"/>
      <c r="F3" s="130" t="s">
        <v>300</v>
      </c>
      <c r="G3" s="133"/>
      <c r="H3" s="91"/>
      <c r="I3" s="91"/>
    </row>
    <row r="4" spans="1:9" x14ac:dyDescent="0.55000000000000004">
      <c r="A4" s="133"/>
      <c r="B4" s="135"/>
      <c r="C4" s="133"/>
      <c r="D4" s="77" t="s">
        <v>301</v>
      </c>
      <c r="E4" s="77" t="s">
        <v>302</v>
      </c>
      <c r="F4" s="77" t="s">
        <v>301</v>
      </c>
      <c r="G4" s="77" t="s">
        <v>302</v>
      </c>
      <c r="H4" s="90"/>
      <c r="I4" s="90"/>
    </row>
    <row r="5" spans="1:9" x14ac:dyDescent="0.55000000000000004">
      <c r="A5" s="129" t="s">
        <v>287</v>
      </c>
      <c r="B5" s="133"/>
      <c r="C5" s="67">
        <f t="shared" ref="C5:C68" si="0">SUM(D5:G5)</f>
        <v>12294115</v>
      </c>
      <c r="D5" s="67">
        <v>6378205</v>
      </c>
      <c r="E5" s="67">
        <v>153959</v>
      </c>
      <c r="F5" s="67">
        <v>5709228</v>
      </c>
      <c r="G5" s="67">
        <v>52723</v>
      </c>
      <c r="H5" s="90"/>
      <c r="I5" s="90"/>
    </row>
    <row r="6" spans="1:9" x14ac:dyDescent="0.55000000000000004">
      <c r="A6" s="105">
        <v>44407</v>
      </c>
      <c r="B6" s="109" t="s">
        <v>304</v>
      </c>
      <c r="C6" s="67">
        <f t="shared" si="0"/>
        <v>40588</v>
      </c>
      <c r="D6" s="67">
        <v>11403</v>
      </c>
      <c r="E6" s="67">
        <v>57</v>
      </c>
      <c r="F6" s="67">
        <v>23694</v>
      </c>
      <c r="G6" s="67">
        <v>5434</v>
      </c>
      <c r="H6" s="90"/>
      <c r="I6" s="90"/>
    </row>
    <row r="7" spans="1:9" x14ac:dyDescent="0.55000000000000004">
      <c r="A7" s="105">
        <v>44406</v>
      </c>
      <c r="B7" s="109" t="s">
        <v>305</v>
      </c>
      <c r="C7" s="67">
        <f t="shared" si="0"/>
        <v>30372</v>
      </c>
      <c r="D7" s="67">
        <v>9074</v>
      </c>
      <c r="E7" s="67">
        <v>23</v>
      </c>
      <c r="F7" s="67">
        <v>21242</v>
      </c>
      <c r="G7" s="67">
        <v>33</v>
      </c>
      <c r="H7" s="90"/>
      <c r="I7" s="90"/>
    </row>
    <row r="8" spans="1:9" x14ac:dyDescent="0.55000000000000004">
      <c r="A8" s="105">
        <v>44405</v>
      </c>
      <c r="B8" s="109" t="s">
        <v>306</v>
      </c>
      <c r="C8" s="67">
        <f t="shared" si="0"/>
        <v>30247</v>
      </c>
      <c r="D8" s="67">
        <v>11517</v>
      </c>
      <c r="E8" s="67">
        <v>283</v>
      </c>
      <c r="F8" s="67">
        <v>18441</v>
      </c>
      <c r="G8" s="67">
        <v>6</v>
      </c>
      <c r="H8" s="90"/>
      <c r="I8" s="90"/>
    </row>
    <row r="9" spans="1:9" x14ac:dyDescent="0.55000000000000004">
      <c r="A9" s="105">
        <v>44404</v>
      </c>
      <c r="B9" s="109" t="s">
        <v>295</v>
      </c>
      <c r="C9" s="67">
        <f t="shared" si="0"/>
        <v>42721</v>
      </c>
      <c r="D9" s="67">
        <v>7285</v>
      </c>
      <c r="E9" s="67">
        <v>9238</v>
      </c>
      <c r="F9" s="67">
        <v>19283</v>
      </c>
      <c r="G9" s="67">
        <v>6915</v>
      </c>
      <c r="H9" s="90"/>
      <c r="I9" s="90"/>
    </row>
    <row r="10" spans="1:9" x14ac:dyDescent="0.55000000000000004">
      <c r="A10" s="105">
        <v>44403</v>
      </c>
      <c r="B10" s="109" t="s">
        <v>294</v>
      </c>
      <c r="C10" s="67">
        <f t="shared" si="0"/>
        <v>69145</v>
      </c>
      <c r="D10" s="67">
        <v>20343</v>
      </c>
      <c r="E10" s="67">
        <v>5887</v>
      </c>
      <c r="F10" s="67">
        <v>40920</v>
      </c>
      <c r="G10" s="67">
        <v>1995</v>
      </c>
      <c r="H10" s="90"/>
      <c r="I10" s="90"/>
    </row>
    <row r="11" spans="1:9" x14ac:dyDescent="0.55000000000000004">
      <c r="A11" s="105">
        <v>44398</v>
      </c>
      <c r="B11" s="109" t="s">
        <v>306</v>
      </c>
      <c r="C11" s="67">
        <f t="shared" si="0"/>
        <v>46866</v>
      </c>
      <c r="D11" s="67">
        <v>371</v>
      </c>
      <c r="E11" s="67">
        <v>3619</v>
      </c>
      <c r="F11" s="67">
        <v>35406</v>
      </c>
      <c r="G11" s="67">
        <v>7470</v>
      </c>
      <c r="H11" s="90"/>
      <c r="I11" s="90"/>
    </row>
    <row r="12" spans="1:9" x14ac:dyDescent="0.55000000000000004">
      <c r="A12" s="105">
        <v>44397</v>
      </c>
      <c r="B12" s="109" t="s">
        <v>295</v>
      </c>
      <c r="C12" s="67">
        <f t="shared" si="0"/>
        <v>73571</v>
      </c>
      <c r="D12" s="67">
        <v>34550</v>
      </c>
      <c r="E12" s="67">
        <v>5981</v>
      </c>
      <c r="F12" s="67">
        <v>30208</v>
      </c>
      <c r="G12" s="67">
        <v>2832</v>
      </c>
      <c r="H12" s="90"/>
      <c r="I12" s="90"/>
    </row>
    <row r="13" spans="1:9" x14ac:dyDescent="0.55000000000000004">
      <c r="A13" s="105">
        <v>44396</v>
      </c>
      <c r="B13" s="109" t="s">
        <v>294</v>
      </c>
      <c r="C13" s="67">
        <f t="shared" si="0"/>
        <v>112168</v>
      </c>
      <c r="D13" s="67">
        <v>29457</v>
      </c>
      <c r="E13" s="67">
        <v>14740</v>
      </c>
      <c r="F13" s="67">
        <v>60294</v>
      </c>
      <c r="G13" s="67">
        <v>7677</v>
      </c>
      <c r="H13" s="90"/>
      <c r="I13" s="90"/>
    </row>
    <row r="14" spans="1:9" x14ac:dyDescent="0.55000000000000004">
      <c r="A14" s="105">
        <v>44393</v>
      </c>
      <c r="B14" s="109" t="s">
        <v>304</v>
      </c>
      <c r="C14" s="67">
        <f t="shared" si="0"/>
        <v>65454</v>
      </c>
      <c r="D14" s="67">
        <v>23717</v>
      </c>
      <c r="E14" s="67">
        <v>4551</v>
      </c>
      <c r="F14" s="67">
        <v>35455</v>
      </c>
      <c r="G14" s="67">
        <v>1731</v>
      </c>
      <c r="H14" s="90"/>
      <c r="I14" s="90"/>
    </row>
    <row r="15" spans="1:9" x14ac:dyDescent="0.55000000000000004">
      <c r="A15" s="105">
        <v>44392</v>
      </c>
      <c r="B15" s="109" t="s">
        <v>305</v>
      </c>
      <c r="C15" s="67">
        <f t="shared" si="0"/>
        <v>58287</v>
      </c>
      <c r="D15" s="67">
        <v>24563</v>
      </c>
      <c r="E15" s="67">
        <v>533</v>
      </c>
      <c r="F15" s="67">
        <v>31996</v>
      </c>
      <c r="G15" s="67">
        <v>1195</v>
      </c>
      <c r="H15" s="90"/>
      <c r="I15" s="90"/>
    </row>
    <row r="16" spans="1:9" x14ac:dyDescent="0.55000000000000004">
      <c r="A16" s="105">
        <v>44391</v>
      </c>
      <c r="B16" s="109" t="s">
        <v>306</v>
      </c>
      <c r="C16" s="67">
        <f t="shared" si="0"/>
        <v>62157</v>
      </c>
      <c r="D16" s="67">
        <v>22176</v>
      </c>
      <c r="E16" s="67">
        <v>178</v>
      </c>
      <c r="F16" s="67">
        <v>37839</v>
      </c>
      <c r="G16" s="67">
        <v>1964</v>
      </c>
      <c r="H16" s="90"/>
      <c r="I16" s="90"/>
    </row>
    <row r="17" spans="1:9" x14ac:dyDescent="0.55000000000000004">
      <c r="A17" s="105">
        <v>44390</v>
      </c>
      <c r="B17" s="109" t="s">
        <v>295</v>
      </c>
      <c r="C17" s="67">
        <f t="shared" si="0"/>
        <v>73445</v>
      </c>
      <c r="D17" s="67">
        <v>25653</v>
      </c>
      <c r="E17" s="67">
        <v>9453</v>
      </c>
      <c r="F17" s="67">
        <v>37198</v>
      </c>
      <c r="G17" s="67">
        <v>1141</v>
      </c>
      <c r="H17" s="90"/>
      <c r="I17" s="90"/>
    </row>
    <row r="18" spans="1:9" x14ac:dyDescent="0.55000000000000004">
      <c r="A18" s="105">
        <v>44389</v>
      </c>
      <c r="B18" s="109" t="s">
        <v>294</v>
      </c>
      <c r="C18" s="67">
        <f t="shared" si="0"/>
        <v>141584</v>
      </c>
      <c r="D18" s="67">
        <v>47667</v>
      </c>
      <c r="E18" s="67">
        <v>22048</v>
      </c>
      <c r="F18" s="67">
        <v>67841</v>
      </c>
      <c r="G18" s="67">
        <v>4028</v>
      </c>
      <c r="H18" s="90"/>
      <c r="I18" s="90"/>
    </row>
    <row r="19" spans="1:9" x14ac:dyDescent="0.55000000000000004">
      <c r="A19" s="105">
        <v>44386</v>
      </c>
      <c r="B19" s="109" t="s">
        <v>304</v>
      </c>
      <c r="C19" s="67">
        <f t="shared" si="0"/>
        <v>78312</v>
      </c>
      <c r="D19" s="67">
        <v>31738</v>
      </c>
      <c r="E19" s="67">
        <v>221</v>
      </c>
      <c r="F19" s="67">
        <v>44589</v>
      </c>
      <c r="G19" s="67">
        <v>1764</v>
      </c>
      <c r="H19" s="90"/>
      <c r="I19" s="90"/>
    </row>
    <row r="20" spans="1:9" x14ac:dyDescent="0.55000000000000004">
      <c r="A20" s="105">
        <v>44385</v>
      </c>
      <c r="B20" s="109" t="s">
        <v>305</v>
      </c>
      <c r="C20" s="67">
        <f t="shared" si="0"/>
        <v>83340</v>
      </c>
      <c r="D20" s="67">
        <v>34199</v>
      </c>
      <c r="E20" s="67">
        <v>2537</v>
      </c>
      <c r="F20" s="67">
        <v>44991</v>
      </c>
      <c r="G20" s="67">
        <v>1613</v>
      </c>
      <c r="H20" s="90"/>
      <c r="I20" s="90"/>
    </row>
    <row r="21" spans="1:9" x14ac:dyDescent="0.55000000000000004">
      <c r="A21" s="105">
        <v>44384</v>
      </c>
      <c r="B21" s="109" t="s">
        <v>306</v>
      </c>
      <c r="C21" s="67">
        <f t="shared" si="0"/>
        <v>76653</v>
      </c>
      <c r="D21" s="67">
        <v>28661</v>
      </c>
      <c r="E21" s="67">
        <v>2304</v>
      </c>
      <c r="F21" s="67">
        <v>44525</v>
      </c>
      <c r="G21" s="67">
        <v>1163</v>
      </c>
      <c r="H21" s="90"/>
      <c r="I21" s="90"/>
    </row>
    <row r="22" spans="1:9" x14ac:dyDescent="0.55000000000000004">
      <c r="A22" s="105">
        <v>44383</v>
      </c>
      <c r="B22" s="109" t="s">
        <v>295</v>
      </c>
      <c r="C22" s="67">
        <f t="shared" si="0"/>
        <v>99765</v>
      </c>
      <c r="D22" s="67">
        <v>45037</v>
      </c>
      <c r="E22" s="67">
        <v>1554</v>
      </c>
      <c r="F22" s="67">
        <v>52475</v>
      </c>
      <c r="G22" s="67">
        <v>699</v>
      </c>
      <c r="H22" s="90"/>
      <c r="I22" s="90"/>
    </row>
    <row r="23" spans="1:9" x14ac:dyDescent="0.55000000000000004">
      <c r="A23" s="105">
        <v>44382</v>
      </c>
      <c r="B23" s="109" t="s">
        <v>294</v>
      </c>
      <c r="C23" s="67">
        <f t="shared" si="0"/>
        <v>145089</v>
      </c>
      <c r="D23" s="67">
        <v>57890</v>
      </c>
      <c r="E23" s="67">
        <v>5788</v>
      </c>
      <c r="F23" s="67">
        <v>79320</v>
      </c>
      <c r="G23" s="67">
        <v>2091</v>
      </c>
      <c r="H23" s="90"/>
      <c r="I23" s="90"/>
    </row>
    <row r="24" spans="1:9" x14ac:dyDescent="0.55000000000000004">
      <c r="A24" s="105">
        <v>44379</v>
      </c>
      <c r="B24" s="109" t="s">
        <v>304</v>
      </c>
      <c r="C24" s="67">
        <f t="shared" si="0"/>
        <v>81824</v>
      </c>
      <c r="D24" s="67">
        <v>25406</v>
      </c>
      <c r="E24" s="67">
        <v>978</v>
      </c>
      <c r="F24" s="67">
        <v>55293</v>
      </c>
      <c r="G24" s="67">
        <v>147</v>
      </c>
      <c r="H24" s="90"/>
      <c r="I24" s="90"/>
    </row>
    <row r="25" spans="1:9" x14ac:dyDescent="0.55000000000000004">
      <c r="A25" s="105">
        <v>44378</v>
      </c>
      <c r="B25" s="109" t="s">
        <v>305</v>
      </c>
      <c r="C25" s="67">
        <f t="shared" si="0"/>
        <v>94797</v>
      </c>
      <c r="D25" s="67">
        <v>36346</v>
      </c>
      <c r="E25" s="67">
        <v>589</v>
      </c>
      <c r="F25" s="67">
        <v>57754</v>
      </c>
      <c r="G25" s="67">
        <v>108</v>
      </c>
      <c r="H25" s="90"/>
      <c r="I25" s="90"/>
    </row>
    <row r="26" spans="1:9" x14ac:dyDescent="0.55000000000000004">
      <c r="A26" s="105">
        <v>44377</v>
      </c>
      <c r="B26" s="109" t="s">
        <v>306</v>
      </c>
      <c r="C26" s="67">
        <f t="shared" si="0"/>
        <v>79179</v>
      </c>
      <c r="D26" s="67">
        <v>30313</v>
      </c>
      <c r="E26" s="67">
        <v>1788</v>
      </c>
      <c r="F26" s="67">
        <v>46697</v>
      </c>
      <c r="G26" s="67">
        <v>381</v>
      </c>
      <c r="H26" s="90"/>
      <c r="I26" s="90"/>
    </row>
    <row r="27" spans="1:9" x14ac:dyDescent="0.55000000000000004">
      <c r="A27" s="105">
        <v>44376</v>
      </c>
      <c r="B27" s="109" t="s">
        <v>295</v>
      </c>
      <c r="C27" s="67">
        <f t="shared" si="0"/>
        <v>94481</v>
      </c>
      <c r="D27" s="67">
        <v>36069</v>
      </c>
      <c r="E27" s="67">
        <v>3367</v>
      </c>
      <c r="F27" s="67">
        <v>53790</v>
      </c>
      <c r="G27" s="67">
        <v>1255</v>
      </c>
      <c r="H27" s="90"/>
      <c r="I27" s="90"/>
    </row>
    <row r="28" spans="1:9" x14ac:dyDescent="0.55000000000000004">
      <c r="A28" s="105">
        <v>44375</v>
      </c>
      <c r="B28" s="109" t="s">
        <v>294</v>
      </c>
      <c r="C28" s="67">
        <f t="shared" si="0"/>
        <v>159655</v>
      </c>
      <c r="D28" s="67">
        <v>71303</v>
      </c>
      <c r="E28" s="67">
        <v>7806</v>
      </c>
      <c r="F28" s="67">
        <v>80018</v>
      </c>
      <c r="G28" s="67">
        <v>528</v>
      </c>
      <c r="H28" s="90"/>
      <c r="I28" s="90"/>
    </row>
    <row r="29" spans="1:9" x14ac:dyDescent="0.55000000000000004">
      <c r="A29" s="105">
        <v>44372</v>
      </c>
      <c r="B29" s="109" t="s">
        <v>309</v>
      </c>
      <c r="C29" s="67">
        <f t="shared" si="0"/>
        <v>128355</v>
      </c>
      <c r="D29" s="67">
        <v>47766</v>
      </c>
      <c r="E29" s="67">
        <v>5529</v>
      </c>
      <c r="F29" s="67">
        <v>74926</v>
      </c>
      <c r="G29" s="67">
        <v>134</v>
      </c>
      <c r="H29" s="90"/>
      <c r="I29" s="90"/>
    </row>
    <row r="30" spans="1:9" x14ac:dyDescent="0.55000000000000004">
      <c r="A30" s="105">
        <v>44371</v>
      </c>
      <c r="B30" s="109" t="s">
        <v>317</v>
      </c>
      <c r="C30" s="67">
        <f t="shared" si="0"/>
        <v>109421</v>
      </c>
      <c r="D30" s="67">
        <v>43798</v>
      </c>
      <c r="E30" s="67">
        <v>1584</v>
      </c>
      <c r="F30" s="67">
        <v>63930</v>
      </c>
      <c r="G30" s="67">
        <v>109</v>
      </c>
      <c r="H30" s="90"/>
      <c r="I30" s="90"/>
    </row>
    <row r="31" spans="1:9" x14ac:dyDescent="0.55000000000000004">
      <c r="A31" s="105">
        <v>44370</v>
      </c>
      <c r="B31" s="109" t="s">
        <v>306</v>
      </c>
      <c r="C31" s="67">
        <f t="shared" si="0"/>
        <v>111486</v>
      </c>
      <c r="D31" s="67">
        <v>46971</v>
      </c>
      <c r="E31" s="67">
        <v>4683</v>
      </c>
      <c r="F31" s="67">
        <v>59733</v>
      </c>
      <c r="G31" s="67">
        <v>99</v>
      </c>
      <c r="H31" s="90"/>
      <c r="I31" s="90"/>
    </row>
    <row r="32" spans="1:9" x14ac:dyDescent="0.55000000000000004">
      <c r="A32" s="105">
        <v>44369</v>
      </c>
      <c r="B32" s="109" t="s">
        <v>295</v>
      </c>
      <c r="C32" s="67">
        <f t="shared" si="0"/>
        <v>94135</v>
      </c>
      <c r="D32" s="67">
        <v>44473</v>
      </c>
      <c r="E32" s="67">
        <v>1946</v>
      </c>
      <c r="F32" s="67">
        <v>47609</v>
      </c>
      <c r="G32" s="67">
        <v>107</v>
      </c>
      <c r="H32" s="90"/>
      <c r="I32" s="90"/>
    </row>
    <row r="33" spans="1:9" x14ac:dyDescent="0.55000000000000004">
      <c r="A33" s="105">
        <v>44368</v>
      </c>
      <c r="B33" s="109" t="s">
        <v>294</v>
      </c>
      <c r="C33" s="67">
        <f t="shared" si="0"/>
        <v>198780</v>
      </c>
      <c r="D33" s="67">
        <v>67154</v>
      </c>
      <c r="E33" s="67">
        <v>7843</v>
      </c>
      <c r="F33" s="67">
        <v>123679</v>
      </c>
      <c r="G33" s="67">
        <v>104</v>
      </c>
      <c r="H33" s="90"/>
      <c r="I33" s="90"/>
    </row>
    <row r="34" spans="1:9" x14ac:dyDescent="0.55000000000000004">
      <c r="A34" s="105">
        <v>44365</v>
      </c>
      <c r="B34" s="109" t="s">
        <v>304</v>
      </c>
      <c r="C34" s="67">
        <f t="shared" si="0"/>
        <v>125948</v>
      </c>
      <c r="D34" s="67">
        <v>50112</v>
      </c>
      <c r="E34" s="67">
        <v>2145</v>
      </c>
      <c r="F34" s="67">
        <v>73691</v>
      </c>
      <c r="G34" s="67">
        <v>0</v>
      </c>
      <c r="H34" s="90"/>
      <c r="I34" s="90"/>
    </row>
    <row r="35" spans="1:9" x14ac:dyDescent="0.55000000000000004">
      <c r="A35" s="105">
        <v>44364</v>
      </c>
      <c r="B35" s="109" t="s">
        <v>317</v>
      </c>
      <c r="C35" s="67">
        <f t="shared" si="0"/>
        <v>129330</v>
      </c>
      <c r="D35" s="67">
        <v>46926</v>
      </c>
      <c r="E35" s="67">
        <v>4611</v>
      </c>
      <c r="F35" s="67">
        <v>77793</v>
      </c>
      <c r="G35" s="67">
        <v>0</v>
      </c>
      <c r="H35" s="90"/>
      <c r="I35" s="90"/>
    </row>
    <row r="36" spans="1:9" x14ac:dyDescent="0.55000000000000004">
      <c r="A36" s="105">
        <v>44363</v>
      </c>
      <c r="B36" s="109" t="s">
        <v>306</v>
      </c>
      <c r="C36" s="67">
        <f t="shared" si="0"/>
        <v>118735</v>
      </c>
      <c r="D36" s="67">
        <v>43912</v>
      </c>
      <c r="E36" s="67">
        <v>2782</v>
      </c>
      <c r="F36" s="67">
        <v>72041</v>
      </c>
      <c r="G36" s="67">
        <v>0</v>
      </c>
      <c r="H36" s="90"/>
      <c r="I36" s="90"/>
    </row>
    <row r="37" spans="1:9" x14ac:dyDescent="0.55000000000000004">
      <c r="A37" s="105">
        <v>44362</v>
      </c>
      <c r="B37" s="109" t="s">
        <v>295</v>
      </c>
      <c r="C37" s="67">
        <f t="shared" si="0"/>
        <v>115363</v>
      </c>
      <c r="D37" s="67">
        <v>40459</v>
      </c>
      <c r="E37" s="67">
        <v>2956</v>
      </c>
      <c r="F37" s="67">
        <v>71948</v>
      </c>
      <c r="G37" s="67">
        <v>0</v>
      </c>
      <c r="H37" s="90"/>
      <c r="I37" s="90"/>
    </row>
    <row r="38" spans="1:9" x14ac:dyDescent="0.55000000000000004">
      <c r="A38" s="105">
        <v>44361</v>
      </c>
      <c r="B38" s="109" t="s">
        <v>294</v>
      </c>
      <c r="C38" s="67">
        <f t="shared" si="0"/>
        <v>214965</v>
      </c>
      <c r="D38" s="67">
        <v>85819</v>
      </c>
      <c r="E38" s="67">
        <v>5610</v>
      </c>
      <c r="F38" s="67">
        <v>123536</v>
      </c>
      <c r="G38" s="67">
        <v>0</v>
      </c>
      <c r="H38" s="90"/>
      <c r="I38" s="90"/>
    </row>
    <row r="39" spans="1:9" x14ac:dyDescent="0.55000000000000004">
      <c r="A39" s="105">
        <v>44358</v>
      </c>
      <c r="B39" s="109" t="s">
        <v>304</v>
      </c>
      <c r="C39" s="67">
        <f t="shared" si="0"/>
        <v>147983</v>
      </c>
      <c r="D39" s="67">
        <v>54834</v>
      </c>
      <c r="E39" s="67">
        <v>1669</v>
      </c>
      <c r="F39" s="67">
        <v>91480</v>
      </c>
      <c r="G39" s="67">
        <v>0</v>
      </c>
      <c r="H39" s="90"/>
      <c r="I39" s="90"/>
    </row>
    <row r="40" spans="1:9" x14ac:dyDescent="0.55000000000000004">
      <c r="A40" s="105">
        <v>44357</v>
      </c>
      <c r="B40" s="109" t="s">
        <v>305</v>
      </c>
      <c r="C40" s="67">
        <f t="shared" si="0"/>
        <v>136591</v>
      </c>
      <c r="D40" s="67">
        <v>52250</v>
      </c>
      <c r="E40" s="67">
        <v>1719</v>
      </c>
      <c r="F40" s="67">
        <v>82622</v>
      </c>
      <c r="G40" s="67">
        <v>0</v>
      </c>
      <c r="H40" s="90"/>
      <c r="I40" s="90"/>
    </row>
    <row r="41" spans="1:9" x14ac:dyDescent="0.55000000000000004">
      <c r="A41" s="105">
        <v>44356</v>
      </c>
      <c r="B41" s="109" t="s">
        <v>306</v>
      </c>
      <c r="C41" s="67">
        <f t="shared" si="0"/>
        <v>167384</v>
      </c>
      <c r="D41" s="67">
        <v>67694</v>
      </c>
      <c r="E41" s="67">
        <v>1047</v>
      </c>
      <c r="F41" s="67">
        <v>98643</v>
      </c>
      <c r="G41" s="67">
        <v>0</v>
      </c>
      <c r="H41" s="90"/>
      <c r="I41" s="90"/>
    </row>
    <row r="42" spans="1:9" x14ac:dyDescent="0.55000000000000004">
      <c r="A42" s="105">
        <v>44355</v>
      </c>
      <c r="B42" s="109" t="s">
        <v>295</v>
      </c>
      <c r="C42" s="67">
        <f t="shared" si="0"/>
        <v>161922</v>
      </c>
      <c r="D42" s="67">
        <v>71689</v>
      </c>
      <c r="E42" s="67">
        <v>990</v>
      </c>
      <c r="F42" s="67">
        <v>89243</v>
      </c>
      <c r="G42" s="67">
        <v>0</v>
      </c>
      <c r="H42" s="90"/>
      <c r="I42" s="90"/>
    </row>
    <row r="43" spans="1:9" x14ac:dyDescent="0.55000000000000004">
      <c r="A43" s="105">
        <v>44354</v>
      </c>
      <c r="B43" s="109" t="s">
        <v>294</v>
      </c>
      <c r="C43" s="67">
        <f t="shared" si="0"/>
        <v>239337</v>
      </c>
      <c r="D43" s="67">
        <v>104435</v>
      </c>
      <c r="E43" s="67">
        <v>2146</v>
      </c>
      <c r="F43" s="67">
        <v>132756</v>
      </c>
      <c r="G43" s="67">
        <v>0</v>
      </c>
      <c r="H43" s="90"/>
      <c r="I43" s="90"/>
    </row>
    <row r="44" spans="1:9" x14ac:dyDescent="0.55000000000000004">
      <c r="A44" s="105">
        <v>44351</v>
      </c>
      <c r="B44" s="109" t="s">
        <v>304</v>
      </c>
      <c r="C44" s="67">
        <f t="shared" si="0"/>
        <v>159203</v>
      </c>
      <c r="D44" s="67">
        <v>62634</v>
      </c>
      <c r="E44" s="67">
        <v>929</v>
      </c>
      <c r="F44" s="67">
        <v>95640</v>
      </c>
      <c r="G44" s="67">
        <v>0</v>
      </c>
      <c r="H44" s="90"/>
      <c r="I44" s="90"/>
    </row>
    <row r="45" spans="1:9" x14ac:dyDescent="0.55000000000000004">
      <c r="A45" s="70">
        <v>44350</v>
      </c>
      <c r="B45" s="107" t="s">
        <v>305</v>
      </c>
      <c r="C45" s="67">
        <f t="shared" si="0"/>
        <v>143157</v>
      </c>
      <c r="D45" s="67">
        <v>59654</v>
      </c>
      <c r="E45" s="67">
        <v>112</v>
      </c>
      <c r="F45" s="67">
        <v>83391</v>
      </c>
      <c r="G45" s="67">
        <v>0</v>
      </c>
      <c r="H45" s="90"/>
      <c r="I45" s="90"/>
    </row>
    <row r="46" spans="1:9" x14ac:dyDescent="0.55000000000000004">
      <c r="A46" s="70">
        <v>44349</v>
      </c>
      <c r="B46" s="107" t="s">
        <v>306</v>
      </c>
      <c r="C46" s="67">
        <f t="shared" si="0"/>
        <v>159126</v>
      </c>
      <c r="D46" s="67">
        <v>71140</v>
      </c>
      <c r="E46" s="67">
        <v>316</v>
      </c>
      <c r="F46" s="67">
        <v>87670</v>
      </c>
      <c r="G46" s="67">
        <v>0</v>
      </c>
      <c r="H46" s="90"/>
      <c r="I46" s="90"/>
    </row>
    <row r="47" spans="1:9" x14ac:dyDescent="0.55000000000000004">
      <c r="A47" s="70">
        <v>44348</v>
      </c>
      <c r="B47" s="107" t="s">
        <v>295</v>
      </c>
      <c r="C47" s="67">
        <f t="shared" si="0"/>
        <v>159057</v>
      </c>
      <c r="D47" s="67">
        <v>66264</v>
      </c>
      <c r="E47" s="67">
        <v>123</v>
      </c>
      <c r="F47" s="67">
        <v>92670</v>
      </c>
      <c r="G47" s="67">
        <v>0</v>
      </c>
      <c r="H47" s="90"/>
      <c r="I47" s="90"/>
    </row>
    <row r="48" spans="1:9" x14ac:dyDescent="0.55000000000000004">
      <c r="A48" s="70">
        <v>44347</v>
      </c>
      <c r="B48" s="107" t="s">
        <v>294</v>
      </c>
      <c r="C48" s="67">
        <f t="shared" si="0"/>
        <v>273255</v>
      </c>
      <c r="D48" s="67">
        <v>131423</v>
      </c>
      <c r="E48" s="67">
        <v>582</v>
      </c>
      <c r="F48" s="67">
        <v>141250</v>
      </c>
      <c r="G48" s="67">
        <v>0</v>
      </c>
      <c r="H48" s="90"/>
      <c r="I48" s="90"/>
    </row>
    <row r="49" spans="1:9" x14ac:dyDescent="0.55000000000000004">
      <c r="A49" s="70">
        <v>44344</v>
      </c>
      <c r="B49" s="107" t="s">
        <v>304</v>
      </c>
      <c r="C49" s="67">
        <f t="shared" si="0"/>
        <v>164516</v>
      </c>
      <c r="D49" s="67">
        <v>87584</v>
      </c>
      <c r="E49" s="67">
        <v>157</v>
      </c>
      <c r="F49" s="67">
        <v>76775</v>
      </c>
      <c r="G49" s="67">
        <v>0</v>
      </c>
      <c r="H49" s="90"/>
      <c r="I49" s="90"/>
    </row>
    <row r="50" spans="1:9" x14ac:dyDescent="0.55000000000000004">
      <c r="A50" s="70">
        <v>44343</v>
      </c>
      <c r="B50" s="107" t="s">
        <v>305</v>
      </c>
      <c r="C50" s="67">
        <f t="shared" si="0"/>
        <v>145149</v>
      </c>
      <c r="D50" s="67">
        <v>84217</v>
      </c>
      <c r="E50" s="67">
        <v>40</v>
      </c>
      <c r="F50" s="67">
        <v>60892</v>
      </c>
      <c r="G50" s="67">
        <v>0</v>
      </c>
      <c r="H50" s="90"/>
      <c r="I50" s="90"/>
    </row>
    <row r="51" spans="1:9" x14ac:dyDescent="0.55000000000000004">
      <c r="A51" s="70">
        <v>44342</v>
      </c>
      <c r="B51" s="107" t="s">
        <v>306</v>
      </c>
      <c r="C51" s="67">
        <f t="shared" si="0"/>
        <v>142589</v>
      </c>
      <c r="D51" s="67">
        <v>93243</v>
      </c>
      <c r="E51" s="67">
        <v>172</v>
      </c>
      <c r="F51" s="67">
        <v>49174</v>
      </c>
      <c r="G51" s="67">
        <v>0</v>
      </c>
      <c r="H51" s="90"/>
      <c r="I51" s="90"/>
    </row>
    <row r="52" spans="1:9" x14ac:dyDescent="0.55000000000000004">
      <c r="A52" s="70">
        <v>44341</v>
      </c>
      <c r="B52" s="107" t="s">
        <v>295</v>
      </c>
      <c r="C52" s="67">
        <f t="shared" si="0"/>
        <v>139652</v>
      </c>
      <c r="D52" s="67">
        <v>87114</v>
      </c>
      <c r="E52" s="67">
        <v>476</v>
      </c>
      <c r="F52" s="67">
        <v>52062</v>
      </c>
      <c r="G52" s="67">
        <v>0</v>
      </c>
      <c r="H52" s="90"/>
      <c r="I52" s="90"/>
    </row>
    <row r="53" spans="1:9" x14ac:dyDescent="0.55000000000000004">
      <c r="A53" s="70">
        <v>44340</v>
      </c>
      <c r="B53" s="107" t="s">
        <v>294</v>
      </c>
      <c r="C53" s="67">
        <f t="shared" si="0"/>
        <v>330589</v>
      </c>
      <c r="D53" s="67">
        <v>136491</v>
      </c>
      <c r="E53" s="67">
        <v>269</v>
      </c>
      <c r="F53" s="67">
        <v>193829</v>
      </c>
      <c r="G53" s="67">
        <v>0</v>
      </c>
      <c r="H53" s="90"/>
      <c r="I53" s="90"/>
    </row>
    <row r="54" spans="1:9" x14ac:dyDescent="0.55000000000000004">
      <c r="A54" s="70">
        <v>44337</v>
      </c>
      <c r="B54" s="107" t="s">
        <v>304</v>
      </c>
      <c r="C54" s="67">
        <f t="shared" si="0"/>
        <v>249021</v>
      </c>
      <c r="D54" s="67">
        <v>99918</v>
      </c>
      <c r="E54" s="67"/>
      <c r="F54" s="67">
        <v>149103</v>
      </c>
      <c r="G54" s="67"/>
      <c r="H54" s="90"/>
      <c r="I54" s="90"/>
    </row>
    <row r="55" spans="1:9" x14ac:dyDescent="0.55000000000000004">
      <c r="A55" s="70">
        <v>44336</v>
      </c>
      <c r="B55" s="107" t="s">
        <v>305</v>
      </c>
      <c r="C55" s="67">
        <f t="shared" si="0"/>
        <v>190533</v>
      </c>
      <c r="D55" s="67">
        <v>81422</v>
      </c>
      <c r="E55" s="67"/>
      <c r="F55" s="67">
        <v>109111</v>
      </c>
      <c r="G55" s="67"/>
      <c r="H55" s="90"/>
      <c r="I55" s="90"/>
    </row>
    <row r="56" spans="1:9" x14ac:dyDescent="0.55000000000000004">
      <c r="A56" s="70">
        <v>44335</v>
      </c>
      <c r="B56" s="107" t="s">
        <v>306</v>
      </c>
      <c r="C56" s="67">
        <f t="shared" si="0"/>
        <v>267866</v>
      </c>
      <c r="D56" s="67">
        <v>88163</v>
      </c>
      <c r="E56" s="67"/>
      <c r="F56" s="67">
        <v>179703</v>
      </c>
      <c r="G56" s="67"/>
      <c r="H56" s="90"/>
      <c r="I56" s="90"/>
    </row>
    <row r="57" spans="1:9" x14ac:dyDescent="0.55000000000000004">
      <c r="A57" s="70">
        <v>44334</v>
      </c>
      <c r="B57" s="107" t="s">
        <v>295</v>
      </c>
      <c r="C57" s="67">
        <f t="shared" si="0"/>
        <v>250244</v>
      </c>
      <c r="D57" s="67">
        <v>94577</v>
      </c>
      <c r="E57" s="67"/>
      <c r="F57" s="67">
        <v>155667</v>
      </c>
      <c r="G57" s="67"/>
      <c r="H57" s="90"/>
      <c r="I57" s="90"/>
    </row>
    <row r="58" spans="1:9" x14ac:dyDescent="0.55000000000000004">
      <c r="A58" s="70">
        <v>44333</v>
      </c>
      <c r="B58" s="107" t="s">
        <v>294</v>
      </c>
      <c r="C58" s="67">
        <f t="shared" si="0"/>
        <v>349566</v>
      </c>
      <c r="D58" s="67">
        <v>133843</v>
      </c>
      <c r="E58" s="67"/>
      <c r="F58" s="67">
        <v>215723</v>
      </c>
      <c r="G58" s="67"/>
      <c r="H58" s="90"/>
      <c r="I58" s="90"/>
    </row>
    <row r="59" spans="1:9" x14ac:dyDescent="0.55000000000000004">
      <c r="A59" s="70">
        <v>44330</v>
      </c>
      <c r="B59" s="107" t="s">
        <v>304</v>
      </c>
      <c r="C59" s="67">
        <f t="shared" si="0"/>
        <v>242878</v>
      </c>
      <c r="D59" s="67">
        <v>99493</v>
      </c>
      <c r="E59" s="67"/>
      <c r="F59" s="67">
        <v>143385</v>
      </c>
      <c r="G59" s="67"/>
      <c r="H59" s="90"/>
      <c r="I59" s="90"/>
    </row>
    <row r="60" spans="1:9" x14ac:dyDescent="0.55000000000000004">
      <c r="A60" s="70">
        <v>44329</v>
      </c>
      <c r="B60" s="107" t="s">
        <v>305</v>
      </c>
      <c r="C60" s="67">
        <f t="shared" si="0"/>
        <v>219139</v>
      </c>
      <c r="D60" s="67">
        <v>93429</v>
      </c>
      <c r="E60" s="67"/>
      <c r="F60" s="67">
        <v>125710</v>
      </c>
      <c r="G60" s="67"/>
      <c r="H60" s="90"/>
      <c r="I60" s="90"/>
    </row>
    <row r="61" spans="1:9" x14ac:dyDescent="0.55000000000000004">
      <c r="A61" s="70">
        <v>44328</v>
      </c>
      <c r="B61" s="107" t="s">
        <v>306</v>
      </c>
      <c r="C61" s="67">
        <f t="shared" si="0"/>
        <v>181720</v>
      </c>
      <c r="D61" s="67">
        <v>82959</v>
      </c>
      <c r="E61" s="67"/>
      <c r="F61" s="67">
        <v>98761</v>
      </c>
      <c r="G61" s="67"/>
      <c r="H61" s="90"/>
      <c r="I61" s="90"/>
    </row>
    <row r="62" spans="1:9" x14ac:dyDescent="0.55000000000000004">
      <c r="A62" s="70">
        <v>44327</v>
      </c>
      <c r="B62" s="107" t="s">
        <v>307</v>
      </c>
      <c r="C62" s="67">
        <f t="shared" si="0"/>
        <v>168738</v>
      </c>
      <c r="D62" s="67">
        <v>90287</v>
      </c>
      <c r="E62" s="67"/>
      <c r="F62" s="67">
        <v>78451</v>
      </c>
      <c r="G62" s="67"/>
      <c r="H62" s="90"/>
      <c r="I62" s="90"/>
    </row>
    <row r="63" spans="1:9" x14ac:dyDescent="0.55000000000000004">
      <c r="A63" s="70">
        <v>44326</v>
      </c>
      <c r="B63" s="107" t="s">
        <v>294</v>
      </c>
      <c r="C63" s="67">
        <f t="shared" si="0"/>
        <v>223504</v>
      </c>
      <c r="D63" s="67">
        <v>155255</v>
      </c>
      <c r="E63" s="67"/>
      <c r="F63" s="67">
        <v>68249</v>
      </c>
      <c r="G63" s="67"/>
      <c r="H63" s="90"/>
      <c r="I63" s="90"/>
    </row>
    <row r="64" spans="1:9" x14ac:dyDescent="0.55000000000000004">
      <c r="A64" s="70">
        <v>44323</v>
      </c>
      <c r="B64" s="107" t="s">
        <v>304</v>
      </c>
      <c r="C64" s="67">
        <f t="shared" si="0"/>
        <v>140344</v>
      </c>
      <c r="D64" s="67">
        <v>97165</v>
      </c>
      <c r="E64" s="67"/>
      <c r="F64" s="67">
        <v>43179</v>
      </c>
      <c r="G64" s="67"/>
      <c r="H64" s="90"/>
      <c r="I64" s="90"/>
    </row>
    <row r="65" spans="1:9" x14ac:dyDescent="0.55000000000000004">
      <c r="A65" s="70">
        <v>44322</v>
      </c>
      <c r="B65" s="107" t="s">
        <v>305</v>
      </c>
      <c r="C65" s="67">
        <f t="shared" si="0"/>
        <v>331914</v>
      </c>
      <c r="D65" s="67">
        <v>268978</v>
      </c>
      <c r="E65" s="67"/>
      <c r="F65" s="67">
        <v>62936</v>
      </c>
      <c r="G65" s="67"/>
      <c r="H65" s="90"/>
      <c r="I65" s="90"/>
    </row>
    <row r="66" spans="1:9" x14ac:dyDescent="0.55000000000000004">
      <c r="A66" s="70">
        <v>44316</v>
      </c>
      <c r="B66" s="107" t="s">
        <v>304</v>
      </c>
      <c r="C66" s="67">
        <f t="shared" si="0"/>
        <v>274907</v>
      </c>
      <c r="D66" s="67">
        <v>227667</v>
      </c>
      <c r="E66" s="67"/>
      <c r="F66" s="67">
        <v>47240</v>
      </c>
      <c r="G66" s="67"/>
      <c r="H66" s="90"/>
      <c r="I66" s="90"/>
    </row>
    <row r="67" spans="1:9" x14ac:dyDescent="0.55000000000000004">
      <c r="A67" s="70">
        <v>44314</v>
      </c>
      <c r="B67" s="107" t="s">
        <v>306</v>
      </c>
      <c r="C67" s="67">
        <f t="shared" si="0"/>
        <v>238273</v>
      </c>
      <c r="D67" s="67">
        <v>194005</v>
      </c>
      <c r="E67" s="67"/>
      <c r="F67" s="67">
        <v>44268</v>
      </c>
      <c r="G67" s="67"/>
      <c r="H67" s="90"/>
      <c r="I67" s="90"/>
    </row>
    <row r="68" spans="1:9" x14ac:dyDescent="0.55000000000000004">
      <c r="A68" s="70">
        <v>44313</v>
      </c>
      <c r="B68" s="107" t="s">
        <v>295</v>
      </c>
      <c r="C68" s="67">
        <f t="shared" si="0"/>
        <v>203174</v>
      </c>
      <c r="D68" s="67">
        <v>172069</v>
      </c>
      <c r="E68" s="67"/>
      <c r="F68" s="67">
        <v>31105</v>
      </c>
      <c r="G68" s="67"/>
      <c r="H68" s="90"/>
      <c r="I68" s="90"/>
    </row>
    <row r="69" spans="1:9" x14ac:dyDescent="0.55000000000000004">
      <c r="A69" s="70">
        <v>44312</v>
      </c>
      <c r="B69" s="107" t="s">
        <v>308</v>
      </c>
      <c r="C69" s="67">
        <f t="shared" ref="C69:C77" si="1">SUM(D69:G69)</f>
        <v>263328</v>
      </c>
      <c r="D69" s="67">
        <v>221677</v>
      </c>
      <c r="E69" s="67"/>
      <c r="F69" s="67">
        <v>41651</v>
      </c>
      <c r="G69" s="67"/>
      <c r="H69" s="90"/>
      <c r="I69" s="90"/>
    </row>
    <row r="70" spans="1:9" x14ac:dyDescent="0.55000000000000004">
      <c r="A70" s="70">
        <v>44309</v>
      </c>
      <c r="B70" s="107" t="s">
        <v>309</v>
      </c>
      <c r="C70" s="67">
        <f t="shared" si="1"/>
        <v>177672</v>
      </c>
      <c r="D70" s="67">
        <v>147989</v>
      </c>
      <c r="E70" s="67"/>
      <c r="F70" s="67">
        <v>29683</v>
      </c>
      <c r="G70" s="67"/>
      <c r="H70" s="90"/>
      <c r="I70" s="90"/>
    </row>
    <row r="71" spans="1:9" x14ac:dyDescent="0.55000000000000004">
      <c r="A71" s="70">
        <v>44308</v>
      </c>
      <c r="B71" s="107" t="s">
        <v>310</v>
      </c>
      <c r="C71" s="67">
        <f t="shared" si="1"/>
        <v>150489</v>
      </c>
      <c r="D71" s="67">
        <v>128634</v>
      </c>
      <c r="E71" s="67"/>
      <c r="F71" s="67">
        <v>21855</v>
      </c>
      <c r="G71" s="67"/>
      <c r="H71" s="90"/>
      <c r="I71" s="90"/>
    </row>
    <row r="72" spans="1:9" x14ac:dyDescent="0.55000000000000004">
      <c r="A72" s="70">
        <v>44307</v>
      </c>
      <c r="B72" s="107" t="s">
        <v>311</v>
      </c>
      <c r="C72" s="67">
        <f t="shared" si="1"/>
        <v>152884</v>
      </c>
      <c r="D72" s="67">
        <v>126188</v>
      </c>
      <c r="E72" s="67"/>
      <c r="F72" s="67">
        <v>26696</v>
      </c>
      <c r="G72" s="67"/>
      <c r="H72" s="90"/>
      <c r="I72" s="90"/>
    </row>
    <row r="73" spans="1:9" x14ac:dyDescent="0.55000000000000004">
      <c r="A73" s="70">
        <v>44306</v>
      </c>
      <c r="B73" s="107" t="s">
        <v>295</v>
      </c>
      <c r="C73" s="67">
        <f t="shared" si="1"/>
        <v>126419</v>
      </c>
      <c r="D73" s="67">
        <v>98622</v>
      </c>
      <c r="E73" s="67"/>
      <c r="F73" s="67">
        <v>27797</v>
      </c>
      <c r="G73" s="67"/>
      <c r="H73" s="90"/>
      <c r="I73" s="90"/>
    </row>
    <row r="74" spans="1:9" x14ac:dyDescent="0.55000000000000004">
      <c r="A74" s="79">
        <v>44305</v>
      </c>
      <c r="B74" s="69" t="str">
        <f t="shared" ref="B74:B79" si="2">"("&amp;TEXT(A74,"aaa")&amp;")"</f>
        <v>(月)</v>
      </c>
      <c r="C74" s="67">
        <f t="shared" si="1"/>
        <v>119032</v>
      </c>
      <c r="D74" s="67">
        <v>64725</v>
      </c>
      <c r="E74" s="67"/>
      <c r="F74" s="67">
        <v>54307</v>
      </c>
      <c r="G74" s="67"/>
      <c r="H74" s="90"/>
      <c r="I74" s="90"/>
    </row>
    <row r="75" spans="1:9" x14ac:dyDescent="0.55000000000000004">
      <c r="A75" s="70">
        <v>44302</v>
      </c>
      <c r="B75" s="69" t="str">
        <f t="shared" si="2"/>
        <v>(金)</v>
      </c>
      <c r="C75" s="67">
        <f t="shared" si="1"/>
        <v>69687</v>
      </c>
      <c r="D75" s="67">
        <v>29696</v>
      </c>
      <c r="E75" s="67"/>
      <c r="F75" s="67">
        <v>39991</v>
      </c>
      <c r="G75" s="67"/>
      <c r="H75" s="90"/>
      <c r="I75" s="90"/>
    </row>
    <row r="76" spans="1:9" x14ac:dyDescent="0.55000000000000004">
      <c r="A76" s="70">
        <v>44301</v>
      </c>
      <c r="B76" s="69" t="str">
        <f t="shared" si="2"/>
        <v>(木)</v>
      </c>
      <c r="C76" s="67">
        <f t="shared" si="1"/>
        <v>52620</v>
      </c>
      <c r="D76" s="67">
        <v>16637</v>
      </c>
      <c r="E76" s="67"/>
      <c r="F76" s="67">
        <v>35983</v>
      </c>
      <c r="G76" s="67"/>
      <c r="H76" s="90"/>
      <c r="I76" s="90"/>
    </row>
    <row r="77" spans="1:9" x14ac:dyDescent="0.55000000000000004">
      <c r="A77" s="70">
        <v>44300</v>
      </c>
      <c r="B77" s="69" t="str">
        <f t="shared" si="2"/>
        <v>(水)</v>
      </c>
      <c r="C77" s="67">
        <f t="shared" si="1"/>
        <v>50996</v>
      </c>
      <c r="D77" s="67">
        <v>9569</v>
      </c>
      <c r="E77" s="67"/>
      <c r="F77" s="67">
        <v>41427</v>
      </c>
      <c r="G77" s="67"/>
      <c r="H77" s="90"/>
      <c r="I77" s="90"/>
    </row>
    <row r="78" spans="1:9" x14ac:dyDescent="0.55000000000000004">
      <c r="A78" s="68">
        <v>44299</v>
      </c>
      <c r="B78" s="69" t="str">
        <f t="shared" si="2"/>
        <v>(火)</v>
      </c>
      <c r="C78" s="67">
        <f t="shared" ref="C78:C79" si="3">SUM(D78:G78)</f>
        <v>53986</v>
      </c>
      <c r="D78" s="67">
        <v>13896</v>
      </c>
      <c r="E78" s="67"/>
      <c r="F78" s="67">
        <v>40090</v>
      </c>
      <c r="G78" s="67"/>
      <c r="H78" s="90"/>
      <c r="I78" s="90"/>
    </row>
    <row r="79" spans="1:9" x14ac:dyDescent="0.55000000000000004">
      <c r="A79" s="68">
        <v>44298</v>
      </c>
      <c r="B79" s="69" t="str">
        <f t="shared" si="2"/>
        <v>(月)</v>
      </c>
      <c r="C79" s="67">
        <f t="shared" si="3"/>
        <v>96936</v>
      </c>
      <c r="D79" s="67">
        <v>26850</v>
      </c>
      <c r="E79" s="67"/>
      <c r="F79" s="67">
        <v>70086</v>
      </c>
      <c r="G79" s="67"/>
      <c r="H79" s="90"/>
      <c r="I79" s="90"/>
    </row>
    <row r="80" spans="1:9" x14ac:dyDescent="0.55000000000000004">
      <c r="A80" s="88"/>
      <c r="B80" s="89"/>
      <c r="C80" s="89"/>
      <c r="D80" s="89"/>
      <c r="E80" s="89"/>
      <c r="F80" s="89"/>
      <c r="G80" s="90"/>
      <c r="H80" s="90"/>
    </row>
    <row r="81" spans="1:11" x14ac:dyDescent="0.55000000000000004">
      <c r="A81" s="91" t="s">
        <v>322</v>
      </c>
      <c r="B81" s="90"/>
      <c r="C81" s="90"/>
      <c r="D81" s="90"/>
      <c r="E81" s="90"/>
      <c r="F81" s="90"/>
      <c r="G81" s="91"/>
      <c r="H81" s="90"/>
    </row>
    <row r="82" spans="1:11" x14ac:dyDescent="0.55000000000000004">
      <c r="A82" s="76" t="s">
        <v>318</v>
      </c>
      <c r="B82" s="91"/>
      <c r="C82" s="91"/>
      <c r="D82" s="91"/>
      <c r="E82" s="91"/>
      <c r="F82" s="91"/>
      <c r="H82" s="90"/>
    </row>
    <row r="83" spans="1:11" x14ac:dyDescent="0.55000000000000004">
      <c r="A83" s="76" t="s">
        <v>330</v>
      </c>
      <c r="B83" s="91"/>
      <c r="C83" s="91"/>
      <c r="D83" s="91"/>
      <c r="E83" s="91"/>
      <c r="F83" s="91"/>
      <c r="H83" s="90"/>
    </row>
    <row r="84" spans="1:11" x14ac:dyDescent="0.55000000000000004">
      <c r="A84" s="76" t="s">
        <v>331</v>
      </c>
      <c r="B84" s="91"/>
      <c r="C84" s="91"/>
      <c r="D84" s="91"/>
      <c r="E84" s="91"/>
      <c r="F84" s="91"/>
      <c r="H84" s="90"/>
    </row>
    <row r="85" spans="1:11" x14ac:dyDescent="0.55000000000000004">
      <c r="A85" s="76" t="s">
        <v>319</v>
      </c>
      <c r="H85" s="90"/>
    </row>
    <row r="86" spans="1:11" x14ac:dyDescent="0.55000000000000004">
      <c r="A86" s="76" t="s">
        <v>320</v>
      </c>
      <c r="H86" s="90"/>
    </row>
    <row r="87" spans="1:11" x14ac:dyDescent="0.55000000000000004">
      <c r="A87" s="76" t="s">
        <v>321</v>
      </c>
      <c r="H87" s="90"/>
      <c r="I87" s="92"/>
      <c r="J87" s="92"/>
      <c r="K87" s="92"/>
    </row>
    <row r="88" spans="1:11" x14ac:dyDescent="0.55000000000000004">
      <c r="H88" s="91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dimension ref="A1:I10"/>
  <sheetViews>
    <sheetView workbookViewId="0">
      <selection sqref="A1:XFD1048576"/>
    </sheetView>
  </sheetViews>
  <sheetFormatPr defaultRowHeight="18" x14ac:dyDescent="0.55000000000000004"/>
  <cols>
    <col min="1" max="1" width="13.83203125" style="76" customWidth="1"/>
    <col min="2" max="2" width="5" style="76" customWidth="1"/>
    <col min="3" max="3" width="13.83203125" style="76" customWidth="1"/>
    <col min="4" max="4" width="5" style="76" customWidth="1"/>
    <col min="5" max="5" width="13.83203125" style="76" customWidth="1"/>
    <col min="6" max="7" width="18.5" style="76" customWidth="1"/>
    <col min="8" max="9" width="13.83203125" style="76" customWidth="1"/>
    <col min="10" max="16384" width="8.6640625" style="76"/>
  </cols>
  <sheetData>
    <row r="1" spans="1:9" x14ac:dyDescent="0.55000000000000004">
      <c r="A1" s="76" t="s">
        <v>337</v>
      </c>
    </row>
    <row r="2" spans="1:9" x14ac:dyDescent="0.55000000000000004">
      <c r="G2" s="101" t="s">
        <v>333</v>
      </c>
    </row>
    <row r="3" spans="1:9" x14ac:dyDescent="0.55000000000000004">
      <c r="A3" s="139" t="s">
        <v>334</v>
      </c>
      <c r="B3" s="132" t="s">
        <v>297</v>
      </c>
      <c r="C3" s="132" t="s">
        <v>338</v>
      </c>
      <c r="D3" s="132" t="s">
        <v>297</v>
      </c>
      <c r="E3" s="130" t="s">
        <v>298</v>
      </c>
      <c r="F3" s="106" t="s">
        <v>299</v>
      </c>
      <c r="G3" s="106" t="s">
        <v>300</v>
      </c>
      <c r="H3" s="91"/>
      <c r="I3" s="91"/>
    </row>
    <row r="4" spans="1:9" x14ac:dyDescent="0.55000000000000004">
      <c r="A4" s="132"/>
      <c r="B4" s="132"/>
      <c r="C4" s="132"/>
      <c r="D4" s="132"/>
      <c r="E4" s="130"/>
      <c r="F4" s="95" t="s">
        <v>302</v>
      </c>
      <c r="G4" s="95" t="s">
        <v>302</v>
      </c>
      <c r="H4" s="90"/>
      <c r="I4" s="90"/>
    </row>
    <row r="5" spans="1:9" x14ac:dyDescent="0.55000000000000004">
      <c r="A5" s="136" t="s">
        <v>287</v>
      </c>
      <c r="B5" s="137"/>
      <c r="C5" s="137"/>
      <c r="D5" s="138"/>
      <c r="E5" s="110">
        <v>7723380</v>
      </c>
      <c r="F5" s="110">
        <v>6269246</v>
      </c>
      <c r="G5" s="110">
        <v>1454134</v>
      </c>
      <c r="H5" s="90"/>
      <c r="I5" s="90"/>
    </row>
    <row r="6" spans="1:9" x14ac:dyDescent="0.55000000000000004">
      <c r="A6" s="105">
        <v>44412</v>
      </c>
      <c r="B6" s="108" t="s">
        <v>306</v>
      </c>
      <c r="C6" s="105">
        <v>44409</v>
      </c>
      <c r="D6" s="108" t="s">
        <v>339</v>
      </c>
      <c r="E6" s="110">
        <v>7723380</v>
      </c>
      <c r="F6" s="110">
        <v>6269246</v>
      </c>
      <c r="G6" s="110">
        <v>1454134</v>
      </c>
      <c r="H6" s="90"/>
      <c r="I6" s="90"/>
    </row>
    <row r="7" spans="1:9" x14ac:dyDescent="0.55000000000000004">
      <c r="A7" s="111"/>
      <c r="B7" s="89"/>
      <c r="C7" s="89"/>
      <c r="D7" s="89"/>
      <c r="E7" s="89"/>
      <c r="F7" s="89"/>
      <c r="G7" s="90"/>
      <c r="H7" s="90"/>
    </row>
    <row r="8" spans="1:9" x14ac:dyDescent="0.55000000000000004">
      <c r="A8" s="91" t="s">
        <v>335</v>
      </c>
      <c r="B8" s="90"/>
      <c r="C8" s="90"/>
      <c r="D8" s="90"/>
      <c r="E8" s="90"/>
      <c r="F8" s="90"/>
      <c r="G8" s="91"/>
      <c r="H8" s="90"/>
    </row>
    <row r="9" spans="1:9" x14ac:dyDescent="0.55000000000000004">
      <c r="A9" s="91"/>
      <c r="B9" s="91"/>
      <c r="C9" s="91"/>
      <c r="D9" s="91"/>
      <c r="E9" s="91"/>
      <c r="F9" s="91"/>
      <c r="G9" s="91"/>
      <c r="H9" s="90"/>
    </row>
    <row r="10" spans="1:9" x14ac:dyDescent="0.55000000000000004">
      <c r="H10" s="91"/>
    </row>
  </sheetData>
  <mergeCells count="6">
    <mergeCell ref="E3:E4"/>
    <mergeCell ref="A5:D5"/>
    <mergeCell ref="A3:A4"/>
    <mergeCell ref="B3:B4"/>
    <mergeCell ref="C3:C4"/>
    <mergeCell ref="D3:D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metadata</vt:lpstr>
      <vt:lpstr>total</vt:lpstr>
      <vt:lpstr>prefecture</vt:lpstr>
      <vt:lpstr>Conv-total</vt:lpstr>
      <vt:lpstr>Conv-prefecture</vt:lpstr>
      <vt:lpstr>Conv-vaccine</vt:lpstr>
      <vt:lpstr>各都道府県の状況</vt:lpstr>
      <vt:lpstr>V一般接種</vt:lpstr>
      <vt:lpstr>V医療従事者等</vt:lpstr>
      <vt:lpstr>V職域接種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2021-08-08T13:03:45Z</dcterms:modified>
</cp:coreProperties>
</file>