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1B26C87-CEA1-4BF6-B8AE-621B0C5B4085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医療従事者等" sheetId="9" r:id="rId8"/>
    <sheet name="ワクチン一般接種" sheetId="8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5" i="9" l="1"/>
  <c r="B65" i="9"/>
  <c r="C64" i="9"/>
  <c r="B64" i="9"/>
  <c r="C63" i="9"/>
  <c r="B63" i="9"/>
  <c r="C62" i="9"/>
  <c r="B62" i="9"/>
  <c r="C61" i="9"/>
  <c r="B61" i="9"/>
  <c r="C60" i="9"/>
  <c r="B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<sst xmlns="http://schemas.openxmlformats.org/spreadsheetml/2006/main" count="31522" uniqueCount="390">
  <si>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</si>
  <si>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</si>
  <si>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</si>
  <si>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</si>
  <si>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</si>
  <si>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</si>
  <si>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</si>
  <si>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</si>
  <si>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</si>
  <si>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</si>
  <si>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</si>
  <si>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</si>
  <si>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</si>
  <si>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</si>
  <si>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</si>
  <si>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</si>
  <si>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</si>
  <si>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</si>
  <si>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</si>
  <si>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</si>
  <si>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</si>
  <si>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</si>
  <si>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</si>
  <si>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</si>
  <si>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</si>
  <si>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</si>
  <si>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</si>
  <si>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</si>
  <si>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</si>
  <si>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</si>
  <si>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</si>
  <si>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</si>
  <si>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</si>
  <si>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</si>
  <si>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</si>
  <si>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</si>
  <si>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</si>
  <si>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</si>
  <si>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</si>
  <si>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</si>
  <si>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</si>
  <si>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</si>
  <si>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</si>
  <si>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</si>
  <si>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</si>
  <si>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</si>
  <si>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</si>
  <si>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</si>
  <si>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</si>
  <si>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</si>
  <si>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</si>
  <si>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</si>
  <si>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</si>
  <si>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</si>
  <si>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</si>
  <si>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</si>
  <si>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</si>
  <si>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</si>
  <si>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</si>
  <si>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</si>
  <si>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</si>
  <si>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</si>
  <si>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</si>
  <si>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</si>
  <si>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</si>
  <si>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</si>
  <si>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</si>
  <si>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</si>
  <si>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</si>
  <si>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</si>
  <si>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</si>
  <si>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</si>
  <si>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</si>
  <si>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</si>
  <si>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</si>
  <si>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</si>
  <si>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</si>
  <si>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</si>
  <si>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</si>
  <si>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</si>
  <si>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</si>
  <si>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</si>
  <si>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</si>
  <si>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</si>
  <si>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</si>
  <si>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</si>
  <si>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</si>
  <si>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</si>
  <si>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</si>
  <si>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</si>
  <si>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</si>
  <si>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</si>
  <si>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</si>
  <si>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</si>
  <si>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</si>
  <si>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</si>
  <si>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</si>
  <si>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</si>
  <si>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</si>
  <si>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</si>
  <si>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</si>
  <si>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</si>
  <si>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</si>
  <si>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</si>
  <si>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</si>
  <si>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</si>
  <si>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</si>
  <si>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</si>
  <si>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</si>
  <si>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</si>
  <si>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</si>
  <si>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</si>
  <si>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</si>
  <si>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</si>
  <si>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</si>
  <si>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</si>
  <si>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</si>
  <si>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</si>
  <si>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</si>
  <si>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</si>
  <si>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</si>
  <si>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</si>
  <si>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</si>
  <si>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</si>
  <si>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</si>
  <si>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</si>
  <si>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</si>
  <si>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</si>
  <si>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</si>
  <si>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</si>
  <si>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</si>
  <si>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</si>
  <si>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</si>
  <si>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</si>
  <si>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</si>
  <si>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</si>
  <si>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</si>
  <si>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</si>
  <si>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</si>
  <si>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</si>
  <si>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</si>
  <si>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</si>
  <si>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</si>
  <si>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</si>
  <si>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</si>
  <si>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</si>
  <si>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</si>
  <si>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</si>
  <si>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</si>
  <si>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</si>
  <si>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</si>
  <si>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</si>
  <si>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</si>
  <si>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</si>
  <si>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</si>
  <si>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</si>
  <si>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</si>
  <si>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</si>
  <si>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</si>
  <si>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</si>
  <si>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</si>
  <si>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</si>
  <si>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</si>
  <si>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</si>
  <si>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</si>
  <si>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</si>
  <si>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</si>
  <si>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</si>
  <si>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</si>
  <si>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</si>
  <si>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</si>
  <si>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</si>
  <si>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</si>
  <si>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</si>
  <si>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</si>
  <si>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</si>
  <si>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</si>
  <si>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</si>
  <si>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</si>
  <si>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</si>
  <si>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</si>
  <si>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</si>
  <si>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</si>
  <si>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</si>
  <si>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</si>
  <si>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</si>
  <si>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</si>
  <si>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</si>
  <si>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</si>
  <si>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</si>
  <si>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</si>
  <si>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</si>
  <si>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</si>
  <si>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</si>
  <si>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</si>
  <si>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</si>
  <si>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</si>
  <si>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</si>
  <si>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</si>
  <si>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</si>
  <si>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</si>
  <si>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</si>
  <si>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</si>
  <si>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</si>
  <si>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</si>
  <si>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</si>
  <si>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</si>
  <si>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</si>
  <si>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</si>
  <si>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</si>
  <si>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</si>
  <si>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</si>
  <si>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</si>
  <si>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</si>
  <si>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</si>
  <si>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</si>
  <si>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</si>
  <si>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</si>
  <si>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</si>
  <si>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</si>
  <si>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</si>
  <si>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</si>
  <si>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</si>
  <si>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</si>
  <si>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</si>
  <si>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</si>
  <si>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</si>
  <si>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</si>
  <si>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</si>
  <si>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</si>
  <si>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</si>
  <si>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</si>
  <si>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</si>
  <si>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</si>
  <si>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</si>
  <si>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</si>
  <si>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</si>
  <si>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</si>
  <si>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</si>
  <si>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</si>
  <si>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</si>
  <si>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</si>
  <si>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</si>
  <si>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</si>
  <si>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</si>
  <si>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</si>
  <si>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</si>
  <si>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</si>
  <si>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</si>
  <si>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</si>
  <si>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</si>
  <si>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</si>
  <si>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</si>
  <si>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</si>
  <si>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</si>
  <si>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</si>
  <si>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</si>
  <si>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</si>
  <si>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</si>
  <si>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</si>
  <si>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</si>
  <si>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</si>
  <si>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</si>
  <si>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</si>
  <si>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</si>
  <si>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</si>
  <si>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</si>
  <si>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</si>
  <si>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</si>
  <si>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</si>
  <si>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</si>
  <si>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</si>
  <si>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</si>
  <si>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</si>
  <si>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</si>
  <si>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</si>
  <si>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</si>
  <si>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</si>
  <si>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</si>
  <si>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</si>
  <si>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</si>
  <si>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</si>
  <si>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</si>
  <si>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</si>
  <si>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</si>
  <si>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</si>
  <si>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</si>
  <si>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</si>
  <si>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</si>
  <si>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</si>
  <si>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</si>
  <si>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</si>
  <si>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</si>
  <si>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</si>
  <si>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</si>
  <si>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</si>
  <si>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</si>
  <si>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</si>
  <si>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</si>
  <si>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</si>
  <si>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</si>
  <si>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</si>
  <si>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</si>
  <si>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</si>
  <si>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</si>
  <si>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</si>
  <si>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</si>
  <si>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</si>
  <si>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</si>
  <si>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</si>
  <si>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</si>
  <si>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</si>
  <si>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</si>
  <si>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</si>
  <si>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</si>
  <si>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</si>
  <si>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</si>
  <si>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</si>
  <si>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</si>
  <si>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</si>
  <si>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</si>
  <si>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</si>
  <si>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</si>
  <si>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</si>
  <si>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</si>
  <si>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</si>
  <si>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</si>
  <si>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</si>
  <si>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</si>
  <si>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</si>
  <si>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</si>
  <si>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</si>
  <si>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</si>
  <si>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</si>
  <si>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</si>
  <si>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</si>
  <si>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</si>
  <si>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</si>
  <si>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</si>
  <si>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</si>
  <si>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</si>
  <si>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（７月９日公表時点）</t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</si>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</sst>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76" fontId="20" fillId="0" borderId="0" xfId="0" applyNumberFormat="1" applyFont="1" applyBorder="1" applyAlignment="1">
      <alignment horizontal="center" vertical="top"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26"/>
  <sheetViews>
    <sheetView workbookViewId="0">
      <pane ySplit="1" topLeftCell="A1514" activePane="bottomLeft" state="frozen"/>
      <selection activeCell="A22468" sqref="A22468:H22514"/>
      <selection pane="bottomLeft" activeCell="A22468" sqref="A22468:H2251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1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31564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17969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14322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25077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39392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7660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8271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94301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143161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178549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179812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195323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30842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21558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273937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241304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268705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17814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284279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35501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22686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6897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7782</v>
      </c>
      <c r="P1323" s="27">
        <v>782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9143</v>
      </c>
      <c r="P1326" s="27">
        <v>874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309603</v>
      </c>
      <c r="P1329" s="27">
        <v>69579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137409</v>
      </c>
      <c r="P1332" s="27">
        <v>50694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56443</v>
      </c>
      <c r="P1335" s="27">
        <v>6773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70243</v>
      </c>
      <c r="P1338" s="27">
        <v>7067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251438</v>
      </c>
      <c r="P1341" s="27">
        <v>88913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210406</v>
      </c>
      <c r="P1344" s="27">
        <v>110536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233265</v>
      </c>
      <c r="P1347" s="27">
        <v>137134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241199</v>
      </c>
      <c r="P1350" s="27">
        <v>163070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225910</v>
      </c>
      <c r="P1353" s="27">
        <v>174971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133288</v>
      </c>
      <c r="P1356" s="27">
        <v>25407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184521</v>
      </c>
      <c r="P1359" s="27">
        <v>18444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335061</v>
      </c>
      <c r="P1362" s="27">
        <v>253942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335823</v>
      </c>
      <c r="P1365" s="27">
        <v>205673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382674</v>
      </c>
      <c r="P1368" s="27">
        <v>231384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388334</v>
      </c>
      <c r="P1371" s="27">
        <v>129504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365193</v>
      </c>
      <c r="P1374" s="27">
        <v>189567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275526</v>
      </c>
      <c r="P1377" s="27">
        <v>35333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320912</v>
      </c>
      <c r="P1380" s="27">
        <v>22464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565735</v>
      </c>
      <c r="P1383" s="27">
        <v>202458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582110</v>
      </c>
      <c r="P1386" s="27">
        <v>61496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644246</v>
      </c>
      <c r="P1389" s="27">
        <v>60045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617167</v>
      </c>
      <c r="P1392" s="27">
        <v>99228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595332</v>
      </c>
      <c r="P1395" s="27">
        <v>113958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459579</v>
      </c>
      <c r="P1398" s="27">
        <v>52737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454543</v>
      </c>
      <c r="P1401" s="27">
        <v>61831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649176</v>
      </c>
      <c r="P1404" s="27">
        <v>227130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676731</v>
      </c>
      <c r="P1407" s="27">
        <v>192815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702605</v>
      </c>
      <c r="P1410" s="27">
        <v>215004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695046</v>
      </c>
      <c r="P1413" s="27">
        <v>208799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681315</v>
      </c>
      <c r="P1416" s="27">
        <v>200299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593038</v>
      </c>
      <c r="P1419" s="27">
        <v>118900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549277</v>
      </c>
      <c r="P1422" s="27">
        <v>175612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734362</v>
      </c>
      <c r="P1425" s="27">
        <v>307325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751212</v>
      </c>
      <c r="P1428" s="27">
        <v>300301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730740</v>
      </c>
      <c r="P1431" s="27">
        <v>361982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702355</v>
      </c>
      <c r="P1434" s="27">
        <v>359506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708704</v>
      </c>
      <c r="P1437" s="27">
        <v>334444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628234</v>
      </c>
      <c r="P1440" s="27">
        <v>261002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577974</v>
      </c>
      <c r="P1443" s="27">
        <v>309455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653192</v>
      </c>
      <c r="P1446" s="27">
        <v>508564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646402</v>
      </c>
      <c r="P1449" s="27">
        <v>516120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631848</v>
      </c>
      <c r="P1452" s="27">
        <v>571047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646190</v>
      </c>
      <c r="P1455" s="27">
        <v>564434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619066</v>
      </c>
      <c r="P1458" s="27">
        <v>533655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616769</v>
      </c>
      <c r="P1461" s="27">
        <v>418983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620544</v>
      </c>
      <c r="P1464" s="27">
        <v>427001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662134</v>
      </c>
      <c r="P1467" s="27">
        <v>594867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648974</v>
      </c>
      <c r="P1470" s="27">
        <v>609771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655794</v>
      </c>
      <c r="P1473" s="27">
        <v>643825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636734</v>
      </c>
      <c r="P1476" s="27">
        <v>650058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641282</v>
      </c>
      <c r="P1479" s="27">
        <v>673595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627787</v>
      </c>
      <c r="P1482" s="27">
        <v>556330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664751</v>
      </c>
      <c r="P1485" s="27">
        <v>519961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607116</v>
      </c>
      <c r="P1488" s="27">
        <v>665801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597477</v>
      </c>
      <c r="P1491" s="27">
        <v>690703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604981</v>
      </c>
      <c r="P1494" s="27">
        <v>675484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417680</v>
      </c>
      <c r="P1497" s="27">
        <v>637099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349038</v>
      </c>
      <c r="P1500" s="27">
        <v>628821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616692</v>
      </c>
      <c r="P1503" s="27">
        <v>555907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613760</v>
      </c>
      <c r="P1506" s="27">
        <v>498383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614999</v>
      </c>
      <c r="P1509" s="27">
        <v>555030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>
        <v>603676</v>
      </c>
      <c r="P1512">
        <v>527789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>
        <v>0</v>
      </c>
      <c r="P1513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>
        <v>0</v>
      </c>
      <c r="P1514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>
        <v>578973</v>
      </c>
      <c r="P1515">
        <v>476780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>
        <v>0</v>
      </c>
      <c r="P1516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>
        <v>0</v>
      </c>
      <c r="P151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>
        <v>463490</v>
      </c>
      <c r="P1518">
        <v>406323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>
        <v>0</v>
      </c>
      <c r="P1519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>
        <v>0</v>
      </c>
      <c r="P1520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>
        <v>0</v>
      </c>
      <c r="P1521">
        <v>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>
        <v>0</v>
      </c>
      <c r="P1522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>
        <v>0</v>
      </c>
      <c r="P1523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>
        <v>0</v>
      </c>
      <c r="P1524">
        <v>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>
        <v>0</v>
      </c>
      <c r="P1525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>
        <v>0</v>
      </c>
      <c r="P152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514"/>
  <sheetViews>
    <sheetView workbookViewId="0">
      <pane xSplit="1" ySplit="1" topLeftCell="B22506" activePane="bottomRight" state="frozen"/>
      <selection activeCell="A1521" sqref="A1521"/>
      <selection pane="topRight" activeCell="A1521" sqref="A1521"/>
      <selection pane="bottomLeft" activeCell="A1521" sqref="A1521"/>
      <selection pane="bottomRight" activeCell="A22468" sqref="A22468:H2251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44387</v>
      </c>
      <c r="B3" s="26" t="s">
        <v>153</v>
      </c>
      <c r="C3" s="26">
        <f>IF(D21="", "", D21)</f>
        <v>813004</v>
      </c>
      <c r="D3" s="26">
        <f>IF(C21="", "", C21)</f>
        <v>16186021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17015</v>
      </c>
      <c r="I3" s="26" t="str">
        <f t="shared" si="1"/>
        <v/>
      </c>
      <c r="J3" s="26">
        <f t="shared" si="1"/>
        <v>428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780323</v>
      </c>
      <c r="N3" s="26">
        <f t="shared" si="2"/>
        <v>14928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44387</v>
      </c>
      <c r="B4" s="26" t="s">
        <v>154</v>
      </c>
      <c r="C4" s="26">
        <f>IF(D22="", "", D22)</f>
        <v>3223</v>
      </c>
      <c r="D4" s="26">
        <f>IF(C22="", "", C22)</f>
        <v>797554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127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3091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10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16186021</v>
      </c>
      <c r="D12" s="46">
        <v>813004</v>
      </c>
      <c r="E12" s="46">
        <v>17015</v>
      </c>
      <c r="F12" s="46">
        <v>428</v>
      </c>
      <c r="G12" s="46">
        <v>780323</v>
      </c>
      <c r="H12" s="46">
        <v>14928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797554</v>
      </c>
      <c r="D13" s="46">
        <v>3223</v>
      </c>
      <c r="E13" s="46">
        <v>127</v>
      </c>
      <c r="F13" s="46">
        <v>0</v>
      </c>
      <c r="G13" s="46">
        <v>3091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16984404</v>
      </c>
      <c r="D15" s="45">
        <f t="shared" si="3"/>
        <v>816242</v>
      </c>
      <c r="E15" s="45">
        <f t="shared" si="3"/>
        <v>17142</v>
      </c>
      <c r="F15" s="45">
        <f t="shared" si="3"/>
        <v>428</v>
      </c>
      <c r="G15" s="45">
        <f t="shared" si="3"/>
        <v>783429</v>
      </c>
      <c r="H15" s="45">
        <f t="shared" si="3"/>
        <v>14933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16186021</v>
      </c>
      <c r="D21" s="28">
        <f t="shared" si="4"/>
        <v>813004</v>
      </c>
      <c r="E21" s="3"/>
      <c r="F21" s="3"/>
      <c r="G21" s="3"/>
      <c r="H21" s="3"/>
      <c r="I21" s="28">
        <f>E12</f>
        <v>17015</v>
      </c>
      <c r="J21" s="3"/>
      <c r="K21" s="28">
        <f>F12</f>
        <v>428</v>
      </c>
      <c r="L21" s="3"/>
      <c r="M21" s="3"/>
      <c r="N21" s="16">
        <f>G21</f>
        <v>0</v>
      </c>
      <c r="O21" s="28">
        <f t="shared" ref="O21:P23" si="5">G12</f>
        <v>780323</v>
      </c>
      <c r="P21" s="28">
        <f t="shared" si="5"/>
        <v>14928</v>
      </c>
    </row>
    <row r="22" spans="1:16" x14ac:dyDescent="0.55000000000000004">
      <c r="B22" s="26" t="s">
        <v>167</v>
      </c>
      <c r="C22" s="28">
        <f t="shared" si="4"/>
        <v>797554</v>
      </c>
      <c r="D22" s="28">
        <f t="shared" si="4"/>
        <v>3223</v>
      </c>
      <c r="E22" s="3"/>
      <c r="F22" s="3"/>
      <c r="G22" s="3"/>
      <c r="H22" s="3"/>
      <c r="I22" s="28">
        <f>E13</f>
        <v>127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3091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16984404</v>
      </c>
      <c r="D24" s="26">
        <f t="shared" si="6"/>
        <v>816242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17142</v>
      </c>
      <c r="J24" s="26">
        <f t="shared" si="6"/>
        <v>0</v>
      </c>
      <c r="K24" s="26">
        <f t="shared" si="6"/>
        <v>428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783429</v>
      </c>
      <c r="P24" s="26">
        <f t="shared" si="6"/>
        <v>14933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9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44386</v>
      </c>
      <c r="C5" s="30" t="s">
        <v>7</v>
      </c>
      <c r="D5" s="40">
        <f>IFERROR(INT(TRIM(SUBSTITUTE(VLOOKUP($A5&amp;"*",各都道府県の状況!$A:$I,D$3,FALSE), "※5", ""))), "")</f>
        <v>41708</v>
      </c>
      <c r="E5" s="40">
        <f>IFERROR(INT(TRIM(SUBSTITUTE(VLOOKUP($A5&amp;"*",各都道府県の状況!$A:$I,E$3,FALSE), "※5", ""))), "")</f>
        <v>799145</v>
      </c>
      <c r="F5" s="40">
        <f>IFERROR(INT(TRIM(SUBSTITUTE(VLOOKUP($A5&amp;"*",各都道府県の状況!$A:$I,F$3,FALSE), "※5", ""))), "")</f>
        <v>39745</v>
      </c>
      <c r="G5" s="40">
        <f>IFERROR(INT(TRIM(SUBSTITUTE(VLOOKUP($A5&amp;"*",各都道府県の状況!$A:$I,G$3,FALSE), "※5", ""))), "")</f>
        <v>1412</v>
      </c>
      <c r="H5" s="40">
        <f>IFERROR(INT(TRIM(SUBSTITUTE(VLOOKUP($A5&amp;"*",各都道府県の状況!$A:$I,H$3,FALSE), "※5", ""))), "")</f>
        <v>522</v>
      </c>
      <c r="I5" s="40">
        <f>IFERROR(INT(TRIM(SUBSTITUTE(VLOOKUP($A5&amp;"*",各都道府県の状況!$A:$I,I$3,FALSE), "※5", ""))), "")</f>
        <v>11</v>
      </c>
      <c r="J5" s="2"/>
    </row>
    <row r="6" spans="1:10" x14ac:dyDescent="0.55000000000000004">
      <c r="A6" s="12" t="s">
        <v>182</v>
      </c>
      <c r="B6" s="13">
        <f t="shared" si="0"/>
        <v>44386</v>
      </c>
      <c r="C6" s="30" t="s">
        <v>11</v>
      </c>
      <c r="D6" s="40">
        <f>IFERROR(INT(TRIM(SUBSTITUTE(VLOOKUP($A6&amp;"*",各都道府県の状況!$A:$I,D$3,FALSE), "※5", ""))), "")</f>
        <v>2538</v>
      </c>
      <c r="E6" s="40">
        <f>IFERROR(INT(TRIM(SUBSTITUTE(VLOOKUP($A6&amp;"*",各都道府県の状況!$A:$I,E$3,FALSE), "※5", ""))), "")</f>
        <v>52324</v>
      </c>
      <c r="F6" s="40">
        <f>IFERROR(INT(TRIM(SUBSTITUTE(VLOOKUP($A6&amp;"*",各都道府県の状況!$A:$I,F$3,FALSE), "※5", ""))), "")</f>
        <v>2462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45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44386</v>
      </c>
      <c r="C7" s="30" t="s">
        <v>12</v>
      </c>
      <c r="D7" s="40">
        <f>IFERROR(INT(TRIM(SUBSTITUTE(VLOOKUP($A7&amp;"*",各都道府県の状況!$A:$I,D$3,FALSE), "※5", ""))), "")</f>
        <v>1766</v>
      </c>
      <c r="E7" s="40">
        <f>IFERROR(INT(TRIM(SUBSTITUTE(VLOOKUP($A7&amp;"*",各都道府県の状況!$A:$I,E$3,FALSE), "※5", ""))), "")</f>
        <v>88554</v>
      </c>
      <c r="F7" s="40">
        <f>IFERROR(INT(TRIM(SUBSTITUTE(VLOOKUP($A7&amp;"*",各都道府県の状況!$A:$I,F$3,FALSE), "※5", ""))), "")</f>
        <v>1629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90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44386</v>
      </c>
      <c r="C8" s="30" t="s">
        <v>13</v>
      </c>
      <c r="D8" s="40">
        <f>IFERROR(INT(TRIM(SUBSTITUTE(VLOOKUP($A8&amp;"*",各都道府県の状況!$A:$I,D$3,FALSE), "※5", ""))), "")</f>
        <v>9272</v>
      </c>
      <c r="E8" s="40">
        <f>IFERROR(INT(TRIM(SUBSTITUTE(VLOOKUP($A8&amp;"*",各都道府県の状況!$A:$I,E$3,FALSE), "※5", ""))), "")</f>
        <v>160611</v>
      </c>
      <c r="F8" s="40">
        <f>IFERROR(INT(TRIM(SUBSTITUTE(VLOOKUP($A8&amp;"*",各都道府県の状況!$A:$I,F$3,FALSE), "※5", ""))), "")</f>
        <v>9029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139</v>
      </c>
      <c r="I8" s="40">
        <f>IFERROR(INT(TRIM(SUBSTITUTE(VLOOKUP($A8&amp;"*",各都道府県の状況!$A:$I,I$3,FALSE), "※5", ""))), "")</f>
        <v>1</v>
      </c>
    </row>
    <row r="9" spans="1:10" ht="21" customHeight="1" x14ac:dyDescent="0.55000000000000004">
      <c r="A9" s="12" t="s">
        <v>185</v>
      </c>
      <c r="B9" s="13">
        <f t="shared" si="0"/>
        <v>44386</v>
      </c>
      <c r="C9" s="30" t="s">
        <v>14</v>
      </c>
      <c r="D9" s="40">
        <f>IFERROR(INT(TRIM(SUBSTITUTE(VLOOKUP($A9&amp;"*",各都道府県の状況!$A:$I,D$3,FALSE), "※5", ""))), "")</f>
        <v>931</v>
      </c>
      <c r="E9" s="40">
        <f>IFERROR(INT(TRIM(SUBSTITUTE(VLOOKUP($A9&amp;"*",各都道府県の状況!$A:$I,E$3,FALSE), "※5", ""))), "")</f>
        <v>16159</v>
      </c>
      <c r="F9" s="40">
        <f>IFERROR(INT(TRIM(SUBSTITUTE(VLOOKUP($A9&amp;"*",各都道府県の状況!$A:$I,F$3,FALSE), "※5", ""))), "")</f>
        <v>860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51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44386</v>
      </c>
      <c r="C10" s="30" t="s">
        <v>15</v>
      </c>
      <c r="D10" s="40">
        <f>IFERROR(INT(TRIM(SUBSTITUTE(VLOOKUP($A10&amp;"*",各都道府県の状況!$A:$I,D$3,FALSE), "※5", ""))), "")</f>
        <v>2044</v>
      </c>
      <c r="E10" s="40">
        <f>IFERROR(INT(TRIM(SUBSTITUTE(VLOOKUP($A10&amp;"*",各都道府県の状況!$A:$I,E$3,FALSE), "※5", ""))), "")</f>
        <v>67378</v>
      </c>
      <c r="F10" s="40">
        <f>IFERROR(INT(TRIM(SUBSTITUTE(VLOOKUP($A10&amp;"*",各都道府県の状況!$A:$I,F$3,FALSE), "※5", ""))), "")</f>
        <v>1970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27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44386</v>
      </c>
      <c r="C11" s="30" t="s">
        <v>16</v>
      </c>
      <c r="D11" s="40">
        <f>IFERROR(INT(TRIM(SUBSTITUTE(VLOOKUP($A11&amp;"*",各都道府県の状況!$A:$I,D$3,FALSE), "※5", ""))), "")</f>
        <v>5049</v>
      </c>
      <c r="E11" s="40">
        <f>IFERROR(INT(TRIM(SUBSTITUTE(VLOOKUP($A11&amp;"*",各都道府県の状況!$A:$I,E$3,FALSE), "※5", ""))), "")</f>
        <v>289317</v>
      </c>
      <c r="F11" s="40">
        <f>IFERROR(INT(TRIM(SUBSTITUTE(VLOOKUP($A11&amp;"*",各都道府県の状況!$A:$I,F$3,FALSE), "※5", ""))), "")</f>
        <v>4712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176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44386</v>
      </c>
      <c r="C12" s="30" t="s">
        <v>17</v>
      </c>
      <c r="D12" s="40">
        <f>IFERROR(INT(TRIM(SUBSTITUTE(VLOOKUP($A12&amp;"*",各都道府県の状況!$A:$I,D$3,FALSE), "※5", ""))), "")</f>
        <v>10765</v>
      </c>
      <c r="E12" s="40">
        <f>IFERROR(INT(TRIM(SUBSTITUTE(VLOOKUP($A12&amp;"*",各都道府県の状況!$A:$I,E$3,FALSE), "※5", ""))), "")</f>
        <v>33871</v>
      </c>
      <c r="F12" s="40">
        <f>IFERROR(INT(TRIM(SUBSTITUTE(VLOOKUP($A12&amp;"*",各都道府県の状況!$A:$I,F$3,FALSE), "※5", ""))), "")</f>
        <v>10356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243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44386</v>
      </c>
      <c r="C13" s="30" t="s">
        <v>18</v>
      </c>
      <c r="D13" s="40">
        <f>IFERROR(INT(TRIM(SUBSTITUTE(VLOOKUP($A13&amp;"*",各都道府県の状況!$A:$I,D$3,FALSE), "※5", ""))), "")</f>
        <v>7209</v>
      </c>
      <c r="E13" s="40">
        <f>IFERROR(INT(TRIM(SUBSTITUTE(VLOOKUP($A13&amp;"*",各都道府県の状況!$A:$I,E$3,FALSE), "※5", ""))), "")</f>
        <v>311224</v>
      </c>
      <c r="F13" s="40">
        <f>IFERROR(INT(TRIM(SUBSTITUTE(VLOOKUP($A13&amp;"*",各都道府県の状況!$A:$I,F$3,FALSE), "※5", ""))), "")</f>
        <v>6934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193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44386</v>
      </c>
      <c r="C14" s="30" t="s">
        <v>19</v>
      </c>
      <c r="D14" s="40">
        <f>IFERROR(INT(TRIM(SUBSTITUTE(VLOOKUP($A14&amp;"*",各都道府県の状況!$A:$I,D$3,FALSE), "※5", ""))), "")</f>
        <v>8071</v>
      </c>
      <c r="E14" s="40">
        <f>IFERROR(INT(TRIM(SUBSTITUTE(VLOOKUP($A14&amp;"*",各都道府県の状況!$A:$I,E$3,FALSE), "※5", ""))), "")</f>
        <v>199003</v>
      </c>
      <c r="F14" s="40">
        <f>IFERROR(INT(TRIM(SUBSTITUTE(VLOOKUP($A14&amp;"*",各都道府県の状況!$A:$I,F$3,FALSE), "※5", ""))), "")</f>
        <v>7879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38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44386</v>
      </c>
      <c r="C15" s="30" t="s">
        <v>20</v>
      </c>
      <c r="D15" s="40">
        <f>IFERROR(INT(TRIM(SUBSTITUTE(VLOOKUP($A15&amp;"*",各都道府県の状況!$A:$I,D$3,FALSE), "※5", ""))), "")</f>
        <v>47618</v>
      </c>
      <c r="E15" s="40">
        <f>IFERROR(INT(TRIM(SUBSTITUTE(VLOOKUP($A15&amp;"*",各都道府県の状況!$A:$I,E$3,FALSE), "※5", ""))), "")</f>
        <v>995632</v>
      </c>
      <c r="F15" s="40">
        <f>IFERROR(INT(TRIM(SUBSTITUTE(VLOOKUP($A15&amp;"*",各都道府県の状況!$A:$I,F$3,FALSE), "※5", ""))), "")</f>
        <v>45359</v>
      </c>
      <c r="G15" s="40">
        <f>IFERROR(INT(TRIM(SUBSTITUTE(VLOOKUP($A15&amp;"*",各都道府県の状況!$A:$I,G$3,FALSE), "※5", ""))), "")</f>
        <v>835</v>
      </c>
      <c r="H15" s="40">
        <f>IFERROR(INT(TRIM(SUBSTITUTE(VLOOKUP($A15&amp;"*",各都道府県の状況!$A:$I,H$3,FALSE), "※5", ""))), "")</f>
        <v>1424</v>
      </c>
      <c r="I15" s="40">
        <f>IFERROR(INT(TRIM(SUBSTITUTE(VLOOKUP($A15&amp;"*",各都道府県の状況!$A:$I,I$3,FALSE), "※5", ""))), "")</f>
        <v>22</v>
      </c>
    </row>
    <row r="16" spans="1:10" x14ac:dyDescent="0.55000000000000004">
      <c r="A16" s="12" t="s">
        <v>192</v>
      </c>
      <c r="B16" s="13">
        <f t="shared" si="0"/>
        <v>44386</v>
      </c>
      <c r="C16" s="30" t="s">
        <v>21</v>
      </c>
      <c r="D16" s="40">
        <f>IFERROR(INT(TRIM(SUBSTITUTE(VLOOKUP($A16&amp;"*",各都道府県の状況!$A:$I,D$3,FALSE), "※5", ""))), "")</f>
        <v>41658</v>
      </c>
      <c r="E16" s="40">
        <f>IFERROR(INT(TRIM(SUBSTITUTE(VLOOKUP($A16&amp;"*",各都道府県の状況!$A:$I,E$3,FALSE), "※5", ""))), "")</f>
        <v>713703</v>
      </c>
      <c r="F16" s="40">
        <f>IFERROR(INT(TRIM(SUBSTITUTE(VLOOKUP($A16&amp;"*",各都道府県の状況!$A:$I,F$3,FALSE), "※5", ""))), "")</f>
        <v>39665</v>
      </c>
      <c r="G16" s="40">
        <f>IFERROR(INT(TRIM(SUBSTITUTE(VLOOKUP($A16&amp;"*",各都道府県の状況!$A:$I,G$3,FALSE), "※5", ""))), "")</f>
        <v>715</v>
      </c>
      <c r="H16" s="40">
        <f>IFERROR(INT(TRIM(SUBSTITUTE(VLOOKUP($A16&amp;"*",各都道府県の状況!$A:$I,H$3,FALSE), "※5", ""))), "")</f>
        <v>1278</v>
      </c>
      <c r="I16" s="40">
        <f>IFERROR(INT(TRIM(SUBSTITUTE(VLOOKUP($A16&amp;"*",各都道府県の状況!$A:$I,I$3,FALSE), "※5", ""))), "")</f>
        <v>15</v>
      </c>
    </row>
    <row r="17" spans="1:9" x14ac:dyDescent="0.55000000000000004">
      <c r="A17" s="12" t="s">
        <v>193</v>
      </c>
      <c r="B17" s="13">
        <f t="shared" si="0"/>
        <v>44386</v>
      </c>
      <c r="C17" s="30" t="s">
        <v>22</v>
      </c>
      <c r="D17" s="40">
        <f>IFERROR(INT(TRIM(SUBSTITUTE(VLOOKUP($A17&amp;"*",各都道府県の状況!$A:$I,D$3,FALSE), "※5", ""))), "")</f>
        <v>180074</v>
      </c>
      <c r="E17" s="40">
        <f>IFERROR(INT(TRIM(SUBSTITUTE(VLOOKUP($A17&amp;"*",各都道府県の状況!$A:$I,E$3,FALSE), "※5", ""))), "")</f>
        <v>2598858</v>
      </c>
      <c r="F17" s="40">
        <f>IFERROR(INT(TRIM(SUBSTITUTE(VLOOKUP($A17&amp;"*",各都道府県の状況!$A:$I,F$3,FALSE), "※5", ""))), "")</f>
        <v>171941</v>
      </c>
      <c r="G17" s="40">
        <f>IFERROR(INT(TRIM(SUBSTITUTE(VLOOKUP($A17&amp;"*",各都道府県の状況!$A:$I,G$3,FALSE), "※5", ""))), "")</f>
        <v>2248</v>
      </c>
      <c r="H17" s="40">
        <f>IFERROR(INT(TRIM(SUBSTITUTE(VLOOKUP($A17&amp;"*",各都道府県の状況!$A:$I,H$3,FALSE), "※5", ""))), "")</f>
        <v>5885</v>
      </c>
      <c r="I17" s="40">
        <f>IFERROR(INT(TRIM(SUBSTITUTE(VLOOKUP($A17&amp;"*",各都道府県の状況!$A:$I,I$3,FALSE), "※5", ""))), "")</f>
        <v>62</v>
      </c>
    </row>
    <row r="18" spans="1:9" x14ac:dyDescent="0.55000000000000004">
      <c r="A18" s="12" t="s">
        <v>194</v>
      </c>
      <c r="B18" s="13">
        <f t="shared" si="0"/>
        <v>44386</v>
      </c>
      <c r="C18" s="30" t="s">
        <v>23</v>
      </c>
      <c r="D18" s="40">
        <f>IFERROR(INT(TRIM(SUBSTITUTE(VLOOKUP($A18&amp;"*",各都道府県の状況!$A:$I,D$3,FALSE), "※5", ""))), "")</f>
        <v>69617</v>
      </c>
      <c r="E18" s="40">
        <f>IFERROR(INT(TRIM(SUBSTITUTE(VLOOKUP($A18&amp;"*",各都道府県の状況!$A:$I,E$3,FALSE), "※5", ""))), "")</f>
        <v>1072099</v>
      </c>
      <c r="F18" s="40">
        <f>IFERROR(INT(TRIM(SUBSTITUTE(VLOOKUP($A18&amp;"*",各都道府県の状況!$A:$I,F$3,FALSE), "※5", ""))), "")</f>
        <v>66637</v>
      </c>
      <c r="G18" s="40">
        <f>IFERROR(INT(TRIM(SUBSTITUTE(VLOOKUP($A18&amp;"*",各都道府県の状況!$A:$I,G$3,FALSE), "※5", ""))), "")</f>
        <v>960</v>
      </c>
      <c r="H18" s="40">
        <f>IFERROR(INT(TRIM(SUBSTITUTE(VLOOKUP($A18&amp;"*",各都道府県の状況!$A:$I,H$3,FALSE), "※5", ""))), "")</f>
        <v>2020</v>
      </c>
      <c r="I18" s="40">
        <f>IFERROR(INT(TRIM(SUBSTITUTE(VLOOKUP($A18&amp;"*",各都道府県の状況!$A:$I,I$3,FALSE), "※5", ""))), "")</f>
        <v>38</v>
      </c>
    </row>
    <row r="19" spans="1:9" x14ac:dyDescent="0.55000000000000004">
      <c r="A19" s="12" t="s">
        <v>195</v>
      </c>
      <c r="B19" s="13">
        <f t="shared" si="0"/>
        <v>44386</v>
      </c>
      <c r="C19" s="30" t="s">
        <v>24</v>
      </c>
      <c r="D19" s="40">
        <f>IFERROR(INT(TRIM(SUBSTITUTE(VLOOKUP($A19&amp;"*",各都道府県の状況!$A:$I,D$3,FALSE), "※5", ""))), "")</f>
        <v>3463</v>
      </c>
      <c r="E19" s="40">
        <f>IFERROR(INT(TRIM(SUBSTITUTE(VLOOKUP($A19&amp;"*",各都道府県の状況!$A:$I,E$3,FALSE), "※5", ""))), "")</f>
        <v>177258</v>
      </c>
      <c r="F19" s="40">
        <f>IFERROR(INT(TRIM(SUBSTITUTE(VLOOKUP($A19&amp;"*",各都道府県の状況!$A:$I,F$3,FALSE), "※5", ""))), "")</f>
        <v>3337</v>
      </c>
      <c r="G19" s="40">
        <f>IFERROR(INT(TRIM(SUBSTITUTE(VLOOKUP($A19&amp;"*",各都道府県の状況!$A:$I,G$3,FALSE), "※5", ""))), "")</f>
        <v>53</v>
      </c>
      <c r="H19" s="40">
        <f>IFERROR(INT(TRIM(SUBSTITUTE(VLOOKUP($A19&amp;"*",各都道府県の状況!$A:$I,H$3,FALSE), "※5", ""))), "")</f>
        <v>73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44386</v>
      </c>
      <c r="C20" s="30" t="s">
        <v>25</v>
      </c>
      <c r="D20" s="40">
        <f>IFERROR(INT(TRIM(SUBSTITUTE(VLOOKUP($A20&amp;"*",各都道府県の状況!$A:$I,D$3,FALSE), "※5", ""))), "")</f>
        <v>2057</v>
      </c>
      <c r="E20" s="40">
        <f>IFERROR(INT(TRIM(SUBSTITUTE(VLOOKUP($A20&amp;"*",各都道府県の状況!$A:$I,E$3,FALSE), "※5", ""))), "")</f>
        <v>76215</v>
      </c>
      <c r="F20" s="40">
        <f>IFERROR(INT(TRIM(SUBSTITUTE(VLOOKUP($A20&amp;"*",各都道府県の状況!$A:$I,F$3,FALSE), "※5", ""))), "")</f>
        <v>1996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23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44386</v>
      </c>
      <c r="C21" s="30" t="s">
        <v>26</v>
      </c>
      <c r="D21" s="40">
        <f>IFERROR(INT(TRIM(SUBSTITUTE(VLOOKUP($A21&amp;"*",各都道府県の状況!$A:$I,D$3,FALSE), "※5", ""))), "")</f>
        <v>4008</v>
      </c>
      <c r="E21" s="40">
        <f>IFERROR(INT(TRIM(SUBSTITUTE(VLOOKUP($A21&amp;"*",各都道府県の状況!$A:$I,E$3,FALSE), "※5", ""))), "")</f>
        <v>126060</v>
      </c>
      <c r="F21" s="40">
        <f>IFERROR(INT(TRIM(SUBSTITUTE(VLOOKUP($A21&amp;"*",各都道府県の状況!$A:$I,F$3,FALSE), "※5", ""))), "")</f>
        <v>3810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79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44386</v>
      </c>
      <c r="C22" s="30" t="s">
        <v>27</v>
      </c>
      <c r="D22" s="40">
        <f>IFERROR(INT(TRIM(SUBSTITUTE(VLOOKUP($A22&amp;"*",各都道府県の状況!$A:$I,D$3,FALSE), "※5", ""))), "")</f>
        <v>1351</v>
      </c>
      <c r="E22" s="40">
        <f>IFERROR(INT(TRIM(SUBSTITUTE(VLOOKUP($A22&amp;"*",各都道府県の状況!$A:$I,E$3,FALSE), "※5", ""))), "")</f>
        <v>71234</v>
      </c>
      <c r="F22" s="40">
        <f>IFERROR(INT(TRIM(SUBSTITUTE(VLOOKUP($A22&amp;"*",各都道府県の状況!$A:$I,F$3,FALSE), "※5", ""))), "")</f>
        <v>1223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93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44386</v>
      </c>
      <c r="C23" s="30" t="s">
        <v>28</v>
      </c>
      <c r="D23" s="40">
        <f>IFERROR(INT(TRIM(SUBSTITUTE(VLOOKUP($A23&amp;"*",各都道府県の状況!$A:$I,D$3,FALSE), "※5", ""))), "")</f>
        <v>2144</v>
      </c>
      <c r="E23" s="40">
        <f>IFERROR(INT(TRIM(SUBSTITUTE(VLOOKUP($A23&amp;"*",各都道府県の状況!$A:$I,E$3,FALSE), "※5", ""))), "")</f>
        <v>62325</v>
      </c>
      <c r="F23" s="40">
        <f>IFERROR(INT(TRIM(SUBSTITUTE(VLOOKUP($A23&amp;"*",各都道府県の状況!$A:$I,F$3,FALSE), "※5", ""))), "")</f>
        <v>2072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51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44386</v>
      </c>
      <c r="C24" s="30" t="s">
        <v>29</v>
      </c>
      <c r="D24" s="40">
        <f>IFERROR(INT(TRIM(SUBSTITUTE(VLOOKUP($A24&amp;"*",各都道府県の状況!$A:$I,D$3,FALSE), "※5", ""))), "")</f>
        <v>5057</v>
      </c>
      <c r="E24" s="40">
        <f>IFERROR(INT(TRIM(SUBSTITUTE(VLOOKUP($A24&amp;"*",各都道府県の状況!$A:$I,E$3,FALSE), "※5", ""))), "")</f>
        <v>212206</v>
      </c>
      <c r="F24" s="40">
        <f>IFERROR(INT(TRIM(SUBSTITUTE(VLOOKUP($A24&amp;"*",各都道府県の状況!$A:$I,F$3,FALSE), "※5", ""))), "")</f>
        <v>5004</v>
      </c>
      <c r="G24" s="40">
        <f>IFERROR(INT(TRIM(SUBSTITUTE(VLOOKUP($A24&amp;"*",各都道府県の状況!$A:$I,G$3,FALSE), "※5", ""))), "")</f>
        <v>93</v>
      </c>
      <c r="H24" s="40">
        <f>IFERROR(INT(TRIM(SUBSTITUTE(VLOOKUP($A24&amp;"*",各都道府県の状況!$A:$I,H$3,FALSE), "※5", ""))), "")</f>
        <v>36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44386</v>
      </c>
      <c r="C25" s="30" t="s">
        <v>30</v>
      </c>
      <c r="D25" s="40">
        <f>IFERROR(INT(TRIM(SUBSTITUTE(VLOOKUP($A25&amp;"*",各都道府県の状況!$A:$I,D$3,FALSE), "※5", ""))), "")</f>
        <v>9484</v>
      </c>
      <c r="E25" s="40">
        <f>IFERROR(INT(TRIM(SUBSTITUTE(VLOOKUP($A25&amp;"*",各都道府県の状況!$A:$I,E$3,FALSE), "※5", ""))), "")</f>
        <v>277521</v>
      </c>
      <c r="F25" s="40">
        <f>IFERROR(INT(TRIM(SUBSTITUTE(VLOOKUP($A25&amp;"*",各都道府県の状況!$A:$I,F$3,FALSE), "※5", ""))), "")</f>
        <v>9244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53</v>
      </c>
      <c r="I25" s="40">
        <f>IFERROR(INT(TRIM(SUBSTITUTE(VLOOKUP($A25&amp;"*",各都道府県の状況!$A:$I,I$3,FALSE), "※5", ""))), "")</f>
        <v>5</v>
      </c>
    </row>
    <row r="26" spans="1:9" x14ac:dyDescent="0.55000000000000004">
      <c r="A26" s="12" t="s">
        <v>202</v>
      </c>
      <c r="B26" s="13">
        <f t="shared" si="0"/>
        <v>44386</v>
      </c>
      <c r="C26" s="30" t="s">
        <v>31</v>
      </c>
      <c r="D26" s="40">
        <f>IFERROR(INT(TRIM(SUBSTITUTE(VLOOKUP($A26&amp;"*",各都道府県の状況!$A:$I,D$3,FALSE), "※5", ""))), "")</f>
        <v>9546</v>
      </c>
      <c r="E26" s="40">
        <f>IFERROR(INT(TRIM(SUBSTITUTE(VLOOKUP($A26&amp;"*",各都道府県の状況!$A:$I,E$3,FALSE), "※5", ""))), "")</f>
        <v>418670</v>
      </c>
      <c r="F26" s="40">
        <f>IFERROR(INT(TRIM(SUBSTITUTE(VLOOKUP($A26&amp;"*",各都道府県の状況!$A:$I,F$3,FALSE), "※5", ""))), "")</f>
        <v>9075</v>
      </c>
      <c r="G26" s="40">
        <f>IFERROR(INT(TRIM(SUBSTITUTE(VLOOKUP($A26&amp;"*",各都道府県の状況!$A:$I,G$3,FALSE), "※5", ""))), "")</f>
        <v>152</v>
      </c>
      <c r="H26" s="40">
        <f>IFERROR(INT(TRIM(SUBSTITUTE(VLOOKUP($A26&amp;"*",各都道府県の状況!$A:$I,H$3,FALSE), "※5", ""))), "")</f>
        <v>319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44386</v>
      </c>
      <c r="C27" s="30" t="s">
        <v>32</v>
      </c>
      <c r="D27" s="40">
        <f>IFERROR(INT(TRIM(SUBSTITUTE(VLOOKUP($A27&amp;"*",各都道府県の状況!$A:$I,D$3,FALSE), "※5", ""))), "")</f>
        <v>51429</v>
      </c>
      <c r="E27" s="40">
        <f>IFERROR(INT(TRIM(SUBSTITUTE(VLOOKUP($A27&amp;"*",各都道府県の状況!$A:$I,E$3,FALSE), "※5", ""))), "")</f>
        <v>854147</v>
      </c>
      <c r="F27" s="40">
        <f>IFERROR(INT(TRIM(SUBSTITUTE(VLOOKUP($A27&amp;"*",各都道府県の状況!$A:$I,F$3,FALSE), "※5", ""))), "")</f>
        <v>49850</v>
      </c>
      <c r="G27" s="40">
        <f>IFERROR(INT(TRIM(SUBSTITUTE(VLOOKUP($A27&amp;"*",各都道府県の状況!$A:$I,G$3,FALSE), "※5", ""))), "")</f>
        <v>979</v>
      </c>
      <c r="H27" s="40">
        <f>IFERROR(INT(TRIM(SUBSTITUTE(VLOOKUP($A27&amp;"*",各都道府県の状況!$A:$I,H$3,FALSE), "※5", ""))), "")</f>
        <v>600</v>
      </c>
      <c r="I27" s="40">
        <f>IFERROR(INT(TRIM(SUBSTITUTE(VLOOKUP($A27&amp;"*",各都道府県の状況!$A:$I,I$3,FALSE), "※5", ""))), "")</f>
        <v>13</v>
      </c>
    </row>
    <row r="28" spans="1:9" x14ac:dyDescent="0.55000000000000004">
      <c r="A28" s="12" t="s">
        <v>204</v>
      </c>
      <c r="B28" s="13">
        <f t="shared" si="0"/>
        <v>44386</v>
      </c>
      <c r="C28" s="30" t="s">
        <v>33</v>
      </c>
      <c r="D28" s="40">
        <f>IFERROR(INT(TRIM(SUBSTITUTE(VLOOKUP($A28&amp;"*",各都道府県の状況!$A:$I,D$3,FALSE), "※5", ""))), "")</f>
        <v>5321</v>
      </c>
      <c r="E28" s="40">
        <f>IFERROR(INT(TRIM(SUBSTITUTE(VLOOKUP($A28&amp;"*",各都道府県の状況!$A:$I,E$3,FALSE), "※5", ""))), "")</f>
        <v>148938</v>
      </c>
      <c r="F28" s="40">
        <f>IFERROR(INT(TRIM(SUBSTITUTE(VLOOKUP($A28&amp;"*",各都道府県の状況!$A:$I,F$3,FALSE), "※5", ""))), "")</f>
        <v>5266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81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44386</v>
      </c>
      <c r="C29" s="30" t="s">
        <v>34</v>
      </c>
      <c r="D29" s="40">
        <f>IFERROR(INT(TRIM(SUBSTITUTE(VLOOKUP($A29&amp;"*",各都道府県の状況!$A:$I,D$3,FALSE), "※5", ""))), "")</f>
        <v>5607</v>
      </c>
      <c r="E29" s="40">
        <f>IFERROR(INT(TRIM(SUBSTITUTE(VLOOKUP($A29&amp;"*",各都道府県の状況!$A:$I,E$3,FALSE), "※5", ""))), "")</f>
        <v>157405</v>
      </c>
      <c r="F29" s="40">
        <f>IFERROR(INT(TRIM(SUBSTITUTE(VLOOKUP($A29&amp;"*",各都道府県の状況!$A:$I,F$3,FALSE), "※5", ""))), "")</f>
        <v>5446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71</v>
      </c>
      <c r="I29" s="40">
        <f>IFERROR(INT(TRIM(SUBSTITUTE(VLOOKUP($A29&amp;"*",各都道府県の状況!$A:$I,I$3,FALSE), "※5", ""))), "")</f>
        <v>3</v>
      </c>
    </row>
    <row r="30" spans="1:9" x14ac:dyDescent="0.55000000000000004">
      <c r="A30" s="12" t="s">
        <v>206</v>
      </c>
      <c r="B30" s="13">
        <f t="shared" si="0"/>
        <v>44386</v>
      </c>
      <c r="C30" s="30" t="s">
        <v>35</v>
      </c>
      <c r="D30" s="40">
        <f>IFERROR(INT(TRIM(SUBSTITUTE(VLOOKUP($A30&amp;"*",各都道府県の状況!$A:$I,D$3,FALSE), "※5", ""))), "")</f>
        <v>16762</v>
      </c>
      <c r="E30" s="40">
        <f>IFERROR(INT(TRIM(SUBSTITUTE(VLOOKUP($A30&amp;"*",各都道府県の状況!$A:$I,E$3,FALSE), "※5", ""))), "")</f>
        <v>290365</v>
      </c>
      <c r="F30" s="40">
        <f>IFERROR(INT(TRIM(SUBSTITUTE(VLOOKUP($A30&amp;"*",各都道府県の状況!$A:$I,F$3,FALSE), "※5", ""))), "")</f>
        <v>16339</v>
      </c>
      <c r="G30" s="40">
        <f>IFERROR(INT(TRIM(SUBSTITUTE(VLOOKUP($A30&amp;"*",各都道府県の状況!$A:$I,G$3,FALSE), "※5", ""))), "")</f>
        <v>246</v>
      </c>
      <c r="H30" s="40">
        <f>IFERROR(INT(TRIM(SUBSTITUTE(VLOOKUP($A30&amp;"*",各都道府県の状況!$A:$I,H$3,FALSE), "※5", ""))), "")</f>
        <v>143</v>
      </c>
      <c r="I30" s="40">
        <f>IFERROR(INT(TRIM(SUBSTITUTE(VLOOKUP($A30&amp;"*",各都道府県の状況!$A:$I,I$3,FALSE), "※5", ""))), "")</f>
        <v>4</v>
      </c>
    </row>
    <row r="31" spans="1:9" x14ac:dyDescent="0.55000000000000004">
      <c r="A31" s="12" t="s">
        <v>207</v>
      </c>
      <c r="B31" s="13">
        <f t="shared" si="0"/>
        <v>44386</v>
      </c>
      <c r="C31" s="30" t="s">
        <v>36</v>
      </c>
      <c r="D31" s="40">
        <f>IFERROR(INT(TRIM(SUBSTITUTE(VLOOKUP($A31&amp;"*",各都道府県の状況!$A:$I,D$3,FALSE), "※5", ""))), "")</f>
        <v>104482</v>
      </c>
      <c r="E31" s="40">
        <f>IFERROR(INT(TRIM(SUBSTITUTE(VLOOKUP($A31&amp;"*",各都道府県の状況!$A:$I,E$3,FALSE), "※5", ""))), "")</f>
        <v>2230599</v>
      </c>
      <c r="F31" s="40">
        <f>IFERROR(INT(TRIM(SUBSTITUTE(VLOOKUP($A31&amp;"*",各都道府県の状況!$A:$I,F$3,FALSE), "※5", ""))), "")</f>
        <v>99653</v>
      </c>
      <c r="G31" s="40">
        <f>IFERROR(INT(TRIM(SUBSTITUTE(VLOOKUP($A31&amp;"*",各都道府県の状況!$A:$I,G$3,FALSE), "※5", ""))), "")</f>
        <v>2692</v>
      </c>
      <c r="H31" s="40">
        <f>IFERROR(INT(TRIM(SUBSTITUTE(VLOOKUP($A31&amp;"*",各都道府県の状況!$A:$I,H$3,FALSE), "※5", ""))), "")</f>
        <v>1338</v>
      </c>
      <c r="I31" s="40">
        <f>IFERROR(INT(TRIM(SUBSTITUTE(VLOOKUP($A31&amp;"*",各都道府県の状況!$A:$I,I$3,FALSE), "※5", ""))), "")</f>
        <v>122</v>
      </c>
    </row>
    <row r="32" spans="1:9" x14ac:dyDescent="0.55000000000000004">
      <c r="A32" s="12" t="s">
        <v>208</v>
      </c>
      <c r="B32" s="13">
        <f t="shared" si="0"/>
        <v>44386</v>
      </c>
      <c r="C32" s="30" t="s">
        <v>37</v>
      </c>
      <c r="D32" s="40">
        <f>IFERROR(INT(TRIM(SUBSTITUTE(VLOOKUP($A32&amp;"*",各都道府県の状況!$A:$I,D$3,FALSE), "※5", ""))), "")</f>
        <v>41162</v>
      </c>
      <c r="E32" s="40">
        <f>IFERROR(INT(TRIM(SUBSTITUTE(VLOOKUP($A32&amp;"*",各都道府県の状況!$A:$I,E$3,FALSE), "※5", ""))), "")</f>
        <v>519903</v>
      </c>
      <c r="F32" s="40">
        <f>IFERROR(INT(TRIM(SUBSTITUTE(VLOOKUP($A32&amp;"*",各都道府県の状況!$A:$I,F$3,FALSE), "※5", ""))), "")</f>
        <v>39566</v>
      </c>
      <c r="G32" s="40">
        <f>IFERROR(INT(TRIM(SUBSTITUTE(VLOOKUP($A32&amp;"*",各都道府県の状況!$A:$I,G$3,FALSE), "※5", ""))), "")</f>
        <v>1309</v>
      </c>
      <c r="H32" s="40">
        <f>IFERROR(INT(TRIM(SUBSTITUTE(VLOOKUP($A32&amp;"*",各都道府県の状況!$A:$I,H$3,FALSE), "※5", ""))), "")</f>
        <v>287</v>
      </c>
      <c r="I32" s="40">
        <f>IFERROR(INT(TRIM(SUBSTITUTE(VLOOKUP($A32&amp;"*",各都道府県の状況!$A:$I,I$3,FALSE), "※5", ""))), "")</f>
        <v>13</v>
      </c>
    </row>
    <row r="33" spans="1:9" x14ac:dyDescent="0.55000000000000004">
      <c r="A33" s="12" t="s">
        <v>209</v>
      </c>
      <c r="B33" s="13">
        <f t="shared" si="0"/>
        <v>44386</v>
      </c>
      <c r="C33" s="30" t="s">
        <v>38</v>
      </c>
      <c r="D33" s="40">
        <f>IFERROR(INT(TRIM(SUBSTITUTE(VLOOKUP($A33&amp;"*",各都道府県の状況!$A:$I,D$3,FALSE), "※5", ""))), "")</f>
        <v>8434</v>
      </c>
      <c r="E33" s="40">
        <f>IFERROR(INT(TRIM(SUBSTITUTE(VLOOKUP($A33&amp;"*",各都道府県の状況!$A:$I,E$3,FALSE), "※5", ""))), "")</f>
        <v>174026</v>
      </c>
      <c r="F33" s="40">
        <f>IFERROR(INT(TRIM(SUBSTITUTE(VLOOKUP($A33&amp;"*",各都道府県の状況!$A:$I,F$3,FALSE), "※5", ""))), "")</f>
        <v>8168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134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44386</v>
      </c>
      <c r="C34" s="30" t="s">
        <v>39</v>
      </c>
      <c r="D34" s="40">
        <f>IFERROR(INT(TRIM(SUBSTITUTE(VLOOKUP($A34&amp;"*",各都道府県の状況!$A:$I,D$3,FALSE), "※5", ""))), "")</f>
        <v>2703</v>
      </c>
      <c r="E34" s="40">
        <f>IFERROR(INT(TRIM(SUBSTITUTE(VLOOKUP($A34&amp;"*",各都道府県の状況!$A:$I,E$3,FALSE), "※5", ""))), "")</f>
        <v>42435</v>
      </c>
      <c r="F34" s="40">
        <f>IFERROR(INT(TRIM(SUBSTITUTE(VLOOKUP($A34&amp;"*",各都道府県の状況!$A:$I,F$3,FALSE), "※5", ""))), "")</f>
        <v>2577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19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44386</v>
      </c>
      <c r="C35" s="30" t="s">
        <v>40</v>
      </c>
      <c r="D35" s="40">
        <f>IFERROR(INT(TRIM(SUBSTITUTE(VLOOKUP($A35&amp;"*",各都道府県の状況!$A:$I,D$3,FALSE), "※5", ""))), "")</f>
        <v>494</v>
      </c>
      <c r="E35" s="40">
        <f>IFERROR(INT(TRIM(SUBSTITUTE(VLOOKUP($A35&amp;"*",各都道府県の状況!$A:$I,E$3,FALSE), "※5", ""))), "")</f>
        <v>85930</v>
      </c>
      <c r="F35" s="40">
        <f>IFERROR(INT(TRIM(SUBSTITUTE(VLOOKUP($A35&amp;"*",各都道府県の状況!$A:$I,F$3,FALSE), "※5", ""))), "")</f>
        <v>458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27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44386</v>
      </c>
      <c r="C36" s="30" t="s">
        <v>41</v>
      </c>
      <c r="D36" s="40">
        <f>IFERROR(INT(TRIM(SUBSTITUTE(VLOOKUP($A36&amp;"*",各都道府県の状況!$A:$I,D$3,FALSE), "※5", ""))), "")</f>
        <v>560</v>
      </c>
      <c r="E36" s="40">
        <f>IFERROR(INT(TRIM(SUBSTITUTE(VLOOKUP($A36&amp;"*",各都道府県の状況!$A:$I,E$3,FALSE), "※5", ""))), "")</f>
        <v>32023</v>
      </c>
      <c r="F36" s="40">
        <f>IFERROR(INT(TRIM(SUBSTITUTE(VLOOKUP($A36&amp;"*",各都道府県の状況!$A:$I,F$3,FALSE), "※5", ""))), "")</f>
        <v>552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6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44386</v>
      </c>
      <c r="C37" s="30" t="s">
        <v>42</v>
      </c>
      <c r="D37" s="40">
        <f>IFERROR(INT(TRIM(SUBSTITUTE(VLOOKUP($A37&amp;"*",各都道府県の状況!$A:$I,D$3,FALSE), "※5", ""))), "")</f>
        <v>7609</v>
      </c>
      <c r="E37" s="40">
        <f>IFERROR(INT(TRIM(SUBSTITUTE(VLOOKUP($A37&amp;"*",各都道府県の状況!$A:$I,E$3,FALSE), "※5", ""))), "")</f>
        <v>168599</v>
      </c>
      <c r="F37" s="40">
        <f>IFERROR(INT(TRIM(SUBSTITUTE(VLOOKUP($A37&amp;"*",各都道府県の状況!$A:$I,F$3,FALSE), "※5", ""))), "")</f>
        <v>7455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22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44386</v>
      </c>
      <c r="C38" s="30" t="s">
        <v>43</v>
      </c>
      <c r="D38" s="40">
        <f>IFERROR(INT(TRIM(SUBSTITUTE(VLOOKUP($A38&amp;"*",各都道府県の状況!$A:$I,D$3,FALSE), "※5", ""))), "")</f>
        <v>11560</v>
      </c>
      <c r="E38" s="40">
        <f>IFERROR(INT(TRIM(SUBSTITUTE(VLOOKUP($A38&amp;"*",各都道府県の状況!$A:$I,E$3,FALSE), "※5", ""))), "")</f>
        <v>561085</v>
      </c>
      <c r="F38" s="40">
        <f>IFERROR(INT(TRIM(SUBSTITUTE(VLOOKUP($A38&amp;"*",各都道府県の状況!$A:$I,F$3,FALSE), "※5", ""))), "")</f>
        <v>11297</v>
      </c>
      <c r="G38" s="40">
        <f>IFERROR(INT(TRIM(SUBSTITUTE(VLOOKUP($A38&amp;"*",各都道府県の状況!$A:$I,G$3,FALSE), "※5", ""))), "")</f>
        <v>176</v>
      </c>
      <c r="H38" s="40">
        <f>IFERROR(INT(TRIM(SUBSTITUTE(VLOOKUP($A38&amp;"*",各都道府県の状況!$A:$I,H$3,FALSE), "※5", ""))), "")</f>
        <v>74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44386</v>
      </c>
      <c r="C39" s="30" t="s">
        <v>44</v>
      </c>
      <c r="D39" s="40">
        <f>IFERROR(INT(TRIM(SUBSTITUTE(VLOOKUP($A39&amp;"*",各都道府県の状況!$A:$I,D$3,FALSE), "※5", ""))), "")</f>
        <v>3171</v>
      </c>
      <c r="E39" s="40">
        <f>IFERROR(INT(TRIM(SUBSTITUTE(VLOOKUP($A39&amp;"*",各都道府県の状況!$A:$I,E$3,FALSE), "※5", ""))), "")</f>
        <v>124469</v>
      </c>
      <c r="F39" s="40">
        <f>IFERROR(INT(TRIM(SUBSTITUTE(VLOOKUP($A39&amp;"*",各都道府県の状況!$A:$I,F$3,FALSE), "※5", ""))), "")</f>
        <v>3051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40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44386</v>
      </c>
      <c r="C40" s="30" t="s">
        <v>45</v>
      </c>
      <c r="D40" s="40">
        <f>IFERROR(INT(TRIM(SUBSTITUTE(VLOOKUP($A40&amp;"*",各都道府県の状況!$A:$I,D$3,FALSE), "※5", ""))), "")</f>
        <v>1660</v>
      </c>
      <c r="E40" s="40">
        <f>IFERROR(INT(TRIM(SUBSTITUTE(VLOOKUP($A40&amp;"*",各都道府県の状況!$A:$I,E$3,FALSE), "※5", ""))), "")</f>
        <v>66353</v>
      </c>
      <c r="F40" s="40">
        <f>IFERROR(INT(TRIM(SUBSTITUTE(VLOOKUP($A40&amp;"*",各都道府県の状況!$A:$I,F$3,FALSE), "※5", ""))), "")</f>
        <v>1592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44386</v>
      </c>
      <c r="C41" s="30" t="s">
        <v>46</v>
      </c>
      <c r="D41" s="40">
        <f>IFERROR(INT(TRIM(SUBSTITUTE(VLOOKUP($A41&amp;"*",各都道府県の状況!$A:$I,D$3,FALSE), "※5", ""))), "")</f>
        <v>2112</v>
      </c>
      <c r="E41" s="40">
        <f>IFERROR(INT(TRIM(SUBSTITUTE(VLOOKUP($A41&amp;"*",各都道府県の状況!$A:$I,E$3,FALSE), "※5", ""))), "")</f>
        <v>88141</v>
      </c>
      <c r="F41" s="40">
        <f>IFERROR(INT(TRIM(SUBSTITUTE(VLOOKUP($A41&amp;"*",各都道府県の状況!$A:$I,F$3,FALSE), "※5", ""))), "")</f>
        <v>2067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19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44386</v>
      </c>
      <c r="C42" s="30" t="s">
        <v>47</v>
      </c>
      <c r="D42" s="40">
        <f>IFERROR(INT(TRIM(SUBSTITUTE(VLOOKUP($A42&amp;"*",各都道府県の状況!$A:$I,D$3,FALSE), "※5", ""))), "")</f>
        <v>2755</v>
      </c>
      <c r="E42" s="40">
        <f>IFERROR(INT(TRIM(SUBSTITUTE(VLOOKUP($A42&amp;"*",各都道府県の状況!$A:$I,E$3,FALSE), "※5", ""))), "")</f>
        <v>98707</v>
      </c>
      <c r="F42" s="40">
        <f>IFERROR(INT(TRIM(SUBSTITUTE(VLOOKUP($A42&amp;"*",各都道府県の状況!$A:$I,F$3,FALSE), "※5", ""))), "")</f>
        <v>2676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4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44386</v>
      </c>
      <c r="C43" s="30" t="s">
        <v>48</v>
      </c>
      <c r="D43" s="40">
        <f>IFERROR(INT(TRIM(SUBSTITUTE(VLOOKUP($A43&amp;"*",各都道府県の状況!$A:$I,D$3,FALSE), "※5", ""))), "")</f>
        <v>1880</v>
      </c>
      <c r="E43" s="40">
        <f>IFERROR(INT(TRIM(SUBSTITUTE(VLOOKUP($A43&amp;"*",各都道府県の状況!$A:$I,E$3,FALSE), "※5", ""))), "")</f>
        <v>11759</v>
      </c>
      <c r="F43" s="40">
        <f>IFERROR(INT(TRIM(SUBSTITUTE(VLOOKUP($A43&amp;"*",各都道府県の状況!$A:$I,F$3,FALSE), "※5", ""))), "")</f>
        <v>1789</v>
      </c>
      <c r="G43" s="40">
        <f>IFERROR(INT(TRIM(SUBSTITUTE(VLOOKUP($A43&amp;"*",各都道府県の状況!$A:$I,G$3,FALSE), "※5", ""))), "")</f>
        <v>27</v>
      </c>
      <c r="H43" s="40">
        <f>IFERROR(INT(TRIM(SUBSTITUTE(VLOOKUP($A43&amp;"*",各都道府県の状況!$A:$I,H$3,FALSE), "※5", ""))), "")</f>
        <v>64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44386</v>
      </c>
      <c r="C44" s="30" t="s">
        <v>49</v>
      </c>
      <c r="D44" s="40">
        <f>IFERROR(INT(TRIM(SUBSTITUTE(VLOOKUP($A44&amp;"*",各都道府県の状況!$A:$I,D$3,FALSE), "※5", ""))), "")</f>
        <v>35841</v>
      </c>
      <c r="E44" s="40">
        <f>IFERROR(INT(TRIM(SUBSTITUTE(VLOOKUP($A44&amp;"*",各都道府県の状況!$A:$I,E$3,FALSE), "※5", ""))), "")</f>
        <v>852646</v>
      </c>
      <c r="F44" s="40">
        <f>IFERROR(INT(TRIM(SUBSTITUTE(VLOOKUP($A44&amp;"*",各都道府県の状況!$A:$I,F$3,FALSE), "※5", ""))), "")</f>
        <v>34893</v>
      </c>
      <c r="G44" s="40">
        <f>IFERROR(INT(TRIM(SUBSTITUTE(VLOOKUP($A44&amp;"*",各都道府県の状況!$A:$I,G$3,FALSE), "※5", ""))), "")</f>
        <v>525</v>
      </c>
      <c r="H44" s="40">
        <f>IFERROR(INT(TRIM(SUBSTITUTE(VLOOKUP($A44&amp;"*",各都道府県の状況!$A:$I,H$3,FALSE), "※5", ""))), "")</f>
        <v>365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44386</v>
      </c>
      <c r="C45" s="30" t="s">
        <v>50</v>
      </c>
      <c r="D45" s="40">
        <f>IFERROR(INT(TRIM(SUBSTITUTE(VLOOKUP($A45&amp;"*",各都道府県の状況!$A:$I,D$3,FALSE), "※5", ""))), "")</f>
        <v>2570</v>
      </c>
      <c r="E45" s="40">
        <f>IFERROR(INT(TRIM(SUBSTITUTE(VLOOKUP($A45&amp;"*",各都道府県の状況!$A:$I,E$3,FALSE), "※5", ""))), "")</f>
        <v>58547</v>
      </c>
      <c r="F45" s="40">
        <f>IFERROR(INT(TRIM(SUBSTITUTE(VLOOKUP($A45&amp;"*",各都道府県の状況!$A:$I,F$3,FALSE), "※5", ""))), "")</f>
        <v>2563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21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44386</v>
      </c>
      <c r="C46" s="30" t="s">
        <v>51</v>
      </c>
      <c r="D46" s="40">
        <f>IFERROR(INT(TRIM(SUBSTITUTE(VLOOKUP($A46&amp;"*",各都道府県の状況!$A:$I,D$3,FALSE), "※5", ""))), "")</f>
        <v>3225</v>
      </c>
      <c r="E46" s="40">
        <f>IFERROR(INT(TRIM(SUBSTITUTE(VLOOKUP($A46&amp;"*",各都道府県の状況!$A:$I,E$3,FALSE), "※5", ""))), "")</f>
        <v>128350</v>
      </c>
      <c r="F46" s="40">
        <f>IFERROR(INT(TRIM(SUBSTITUTE(VLOOKUP($A46&amp;"*",各都道府県の状況!$A:$I,F$3,FALSE), "※5", ""))), "")</f>
        <v>3100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57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44386</v>
      </c>
      <c r="C47" s="30" t="s">
        <v>52</v>
      </c>
      <c r="D47" s="40">
        <f>IFERROR(INT(TRIM(SUBSTITUTE(VLOOKUP($A47&amp;"*",各都道府県の状況!$A:$I,D$3,FALSE), "※5", ""))), "")</f>
        <v>6495</v>
      </c>
      <c r="E47" s="40">
        <f>IFERROR(INT(TRIM(SUBSTITUTE(VLOOKUP($A47&amp;"*",各都道府県の状況!$A:$I,E$3,FALSE), "※5", ""))), "")</f>
        <v>82372</v>
      </c>
      <c r="F47" s="40">
        <f>IFERROR(INT(TRIM(SUBSTITUTE(VLOOKUP($A47&amp;"*",各都道府県の状況!$A:$I,F$3,FALSE), "※5", ""))), "")</f>
        <v>6349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27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44386</v>
      </c>
      <c r="C48" s="30" t="s">
        <v>53</v>
      </c>
      <c r="D48" s="40">
        <f>IFERROR(INT(TRIM(SUBSTITUTE(VLOOKUP($A48&amp;"*",各都道府県の状況!$A:$I,D$3,FALSE), "※5", ""))), "")</f>
        <v>3504</v>
      </c>
      <c r="E48" s="40">
        <f>IFERROR(INT(TRIM(SUBSTITUTE(VLOOKUP($A48&amp;"*",各都道府県の状況!$A:$I,E$3,FALSE), "※5", ""))), "")</f>
        <v>173595</v>
      </c>
      <c r="F48" s="40">
        <f>IFERROR(INT(TRIM(SUBSTITUTE(VLOOKUP($A48&amp;"*",各都道府県の状況!$A:$I,F$3,FALSE), "※5", ""))), "")</f>
        <v>3421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19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44386</v>
      </c>
      <c r="C49" s="30" t="s">
        <v>54</v>
      </c>
      <c r="D49" s="40">
        <f>IFERROR(INT(TRIM(SUBSTITUTE(VLOOKUP($A49&amp;"*",各都道府県の状況!$A:$I,D$3,FALSE), "※5", ""))), "")</f>
        <v>3107</v>
      </c>
      <c r="E49" s="40">
        <f>IFERROR(INT(TRIM(SUBSTITUTE(VLOOKUP($A49&amp;"*",各都道府県の状況!$A:$I,E$3,FALSE), "※5", ""))), "")</f>
        <v>44740</v>
      </c>
      <c r="F49" s="40">
        <f>IFERROR(INT(TRIM(SUBSTITUTE(VLOOKUP($A49&amp;"*",各都道府県の状況!$A:$I,F$3,FALSE), "※5", ""))), "")</f>
        <v>3048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22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44386</v>
      </c>
      <c r="C50" s="30" t="s">
        <v>55</v>
      </c>
      <c r="D50" s="40">
        <f>IFERROR(INT(TRIM(SUBSTITUTE(VLOOKUP($A50&amp;"*",各都道府県の状況!$A:$I,D$3,FALSE), "※5", ""))), "")</f>
        <v>3727</v>
      </c>
      <c r="E50" s="40">
        <f>IFERROR(INT(TRIM(SUBSTITUTE(VLOOKUP($A50&amp;"*",各都道府県の状況!$A:$I,E$3,FALSE), "※5", ""))), "")</f>
        <v>113372</v>
      </c>
      <c r="F50" s="40">
        <f>IFERROR(INT(TRIM(SUBSTITUTE(VLOOKUP($A50&amp;"*",各都道府県の状況!$A:$I,F$3,FALSE), "※5", ""))), "")</f>
        <v>3664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52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44386</v>
      </c>
      <c r="C51" s="30" t="s">
        <v>56</v>
      </c>
      <c r="D51" s="40">
        <f>IFERROR(INT(TRIM(SUBSTITUTE(VLOOKUP($A51&amp;"*",各都道府県の状況!$A:$I,D$3,FALSE), "※5", ""))), "")</f>
        <v>21255</v>
      </c>
      <c r="E51" s="40">
        <f>IFERROR(INT(TRIM(SUBSTITUTE(VLOOKUP($A51&amp;"*",各都道府県の状況!$A:$I,E$3,FALSE), "※5", ""))), "")</f>
        <v>258148</v>
      </c>
      <c r="F51" s="40">
        <f>IFERROR(INT(TRIM(SUBSTITUTE(VLOOKUP($A51&amp;"*",各都道府県の状況!$A:$I,F$3,FALSE), "※5", ""))), "")</f>
        <v>20395</v>
      </c>
      <c r="G51" s="40">
        <f>IFERROR(INT(TRIM(SUBSTITUTE(VLOOKUP($A51&amp;"*",各都道府県の状況!$A:$I,G$3,FALSE), "※5", ""))), "")</f>
        <v>206</v>
      </c>
      <c r="H51" s="40">
        <f>IFERROR(INT(TRIM(SUBSTITUTE(VLOOKUP($A51&amp;"*",各都道府県の状況!$A:$I,H$3,FALSE), "※5", ""))), "")</f>
        <v>660</v>
      </c>
      <c r="I51" s="40">
        <f>IFERROR(INT(TRIM(SUBSTITUTE(VLOOKUP($A51&amp;"*",各都道府県の状況!$A:$I,I$3,FALSE), "※5", ""))), "")</f>
        <v>47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0" activePane="bottomLeft" state="frozen"/>
      <selection pane="bottomLeft" activeCell="O94" sqref="M6:O94"/>
    </sheetView>
  </sheetViews>
  <sheetFormatPr defaultRowHeight="18" x14ac:dyDescent="0.55000000000000004"/>
  <cols>
    <col min="1" max="1" width="11.08203125" style="84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5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5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5" s="74" customFormat="1" x14ac:dyDescent="0.55000000000000004">
      <c r="A4" s="81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1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5" x14ac:dyDescent="0.55000000000000004">
      <c r="A6" s="82" t="s">
        <v>290</v>
      </c>
      <c r="B6" s="87" t="s">
        <v>289</v>
      </c>
      <c r="C6" s="85" t="s">
        <v>313</v>
      </c>
      <c r="D6" s="78" t="s">
        <v>315</v>
      </c>
      <c r="E6" s="78" t="s">
        <v>316</v>
      </c>
      <c r="F6" s="78" t="s">
        <v>315</v>
      </c>
      <c r="G6" s="78" t="s">
        <v>316</v>
      </c>
      <c r="H6" s="90" t="s">
        <v>287</v>
      </c>
      <c r="I6" s="78" t="s">
        <v>315</v>
      </c>
      <c r="J6" s="78" t="s">
        <v>316</v>
      </c>
      <c r="K6" s="78" t="s">
        <v>315</v>
      </c>
      <c r="L6" s="78" t="s">
        <v>316</v>
      </c>
      <c r="M6" s="88" t="s">
        <v>290</v>
      </c>
      <c r="N6" s="89" t="s">
        <v>282</v>
      </c>
      <c r="O6" s="89" t="s">
        <v>283</v>
      </c>
    </row>
    <row r="7" spans="1:15" x14ac:dyDescent="0.55000000000000004">
      <c r="A7" s="83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4714</v>
      </c>
      <c r="I7" s="52">
        <f>IFERROR(VLOOKUP($A7, ワクチン一般接種!$A:$G, I$4, FALSE), 0)</f>
        <v>4714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6">
        <f>IFERROR(VLOOKUP($A7, ワクチン一般接種!$A:$G, L$4, FALSE), 0)</f>
        <v>0</v>
      </c>
      <c r="M7" s="112">
        <f>A7</f>
        <v>44298</v>
      </c>
      <c r="N7" s="53">
        <f>IF($A7="","",IF(D7+E7+I7+J7=0, "", D7+E7+I7+J7))</f>
        <v>31564</v>
      </c>
      <c r="O7" s="53">
        <f>IF($A7="", "", IF(F7+G7+K7+L7=0, "", F7+G7+K7+L7))</f>
        <v>70086</v>
      </c>
    </row>
    <row r="8" spans="1:15" x14ac:dyDescent="0.55000000000000004">
      <c r="A8" s="83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4073</v>
      </c>
      <c r="I8" s="52">
        <f>IFERROR(VLOOKUP($A8, ワクチン一般接種!$A:$G, I$4, FALSE), 0)</f>
        <v>4073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12">
        <f t="shared" ref="M8:M71" si="0">A8</f>
        <v>44299</v>
      </c>
      <c r="N8" s="53">
        <f t="shared" ref="N8:N70" si="1">IF($A8="", "", D8+E8+I8+J8)</f>
        <v>17969</v>
      </c>
      <c r="O8" s="53">
        <f t="shared" ref="O8:O70" si="2">IF($A8="", "", F8+G8+K8+L8)</f>
        <v>40090</v>
      </c>
    </row>
    <row r="9" spans="1:15" x14ac:dyDescent="0.55000000000000004">
      <c r="A9" s="83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4753</v>
      </c>
      <c r="I9" s="52">
        <f>IFERROR(VLOOKUP($A9, ワクチン一般接種!$A:$G, I$4, FALSE), 0)</f>
        <v>4753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12">
        <f t="shared" si="0"/>
        <v>44300</v>
      </c>
      <c r="N9" s="53">
        <f t="shared" si="1"/>
        <v>14322</v>
      </c>
      <c r="O9" s="53">
        <f t="shared" si="2"/>
        <v>41427</v>
      </c>
    </row>
    <row r="10" spans="1:15" x14ac:dyDescent="0.55000000000000004">
      <c r="A10" s="83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8440</v>
      </c>
      <c r="I10" s="52">
        <f>IFERROR(VLOOKUP($A10, ワクチン一般接種!$A:$G, I$4, FALSE), 0)</f>
        <v>8440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12">
        <f t="shared" si="0"/>
        <v>44301</v>
      </c>
      <c r="N10" s="53">
        <f t="shared" si="1"/>
        <v>25077</v>
      </c>
      <c r="O10" s="53">
        <f t="shared" si="2"/>
        <v>35983</v>
      </c>
    </row>
    <row r="11" spans="1:15" x14ac:dyDescent="0.55000000000000004">
      <c r="A11" s="83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9696</v>
      </c>
      <c r="I11" s="52">
        <f>IFERROR(VLOOKUP($A11, ワクチン一般接種!$A:$G, I$4, FALSE), 0)</f>
        <v>9696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12">
        <f t="shared" si="0"/>
        <v>44302</v>
      </c>
      <c r="N11" s="53">
        <f t="shared" si="1"/>
        <v>39392</v>
      </c>
      <c r="O11" s="53">
        <f t="shared" si="2"/>
        <v>39991</v>
      </c>
    </row>
    <row r="12" spans="1:15" x14ac:dyDescent="0.55000000000000004">
      <c r="A12" s="83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7660</v>
      </c>
      <c r="I12" s="52">
        <f>IFERROR(VLOOKUP($A12, ワクチン一般接種!$A:$G, I$4, FALSE), 0)</f>
        <v>7660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12">
        <f t="shared" si="0"/>
        <v>44303</v>
      </c>
      <c r="N12" s="53">
        <f t="shared" si="1"/>
        <v>7660</v>
      </c>
      <c r="O12" s="53">
        <f t="shared" si="2"/>
        <v>0</v>
      </c>
    </row>
    <row r="13" spans="1:15" x14ac:dyDescent="0.55000000000000004">
      <c r="A13" s="83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8271</v>
      </c>
      <c r="I13" s="52">
        <f>IFERROR(VLOOKUP($A13, ワクチン一般接種!$A:$G, I$4, FALSE), 0)</f>
        <v>8271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12">
        <f t="shared" si="0"/>
        <v>44304</v>
      </c>
      <c r="N13" s="53">
        <f t="shared" si="1"/>
        <v>8271</v>
      </c>
      <c r="O13" s="53">
        <f t="shared" si="2"/>
        <v>0</v>
      </c>
    </row>
    <row r="14" spans="1:15" x14ac:dyDescent="0.55000000000000004">
      <c r="A14" s="83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29576</v>
      </c>
      <c r="I14" s="52">
        <f>IFERROR(VLOOKUP($A14, ワクチン一般接種!$A:$G, I$4, FALSE), 0)</f>
        <v>29576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12">
        <f t="shared" si="0"/>
        <v>44305</v>
      </c>
      <c r="N14" s="53">
        <f t="shared" si="1"/>
        <v>94301</v>
      </c>
      <c r="O14" s="53">
        <f t="shared" si="2"/>
        <v>54307</v>
      </c>
    </row>
    <row r="15" spans="1:15" x14ac:dyDescent="0.55000000000000004">
      <c r="A15" s="83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44539</v>
      </c>
      <c r="I15" s="52">
        <f>IFERROR(VLOOKUP($A15, ワクチン一般接種!$A:$G, I$4, FALSE), 0)</f>
        <v>44539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12">
        <f t="shared" si="0"/>
        <v>44306</v>
      </c>
      <c r="N15" s="53">
        <f t="shared" si="1"/>
        <v>143161</v>
      </c>
      <c r="O15" s="53">
        <f t="shared" si="2"/>
        <v>27797</v>
      </c>
    </row>
    <row r="16" spans="1:15" x14ac:dyDescent="0.55000000000000004">
      <c r="A16" s="83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52361</v>
      </c>
      <c r="I16" s="52">
        <f>IFERROR(VLOOKUP($A16, ワクチン一般接種!$A:$G, I$4, FALSE), 0)</f>
        <v>52361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12">
        <f t="shared" si="0"/>
        <v>44307</v>
      </c>
      <c r="N16" s="53">
        <f t="shared" si="1"/>
        <v>178549</v>
      </c>
      <c r="O16" s="53">
        <f t="shared" si="2"/>
        <v>26696</v>
      </c>
    </row>
    <row r="17" spans="1:15" x14ac:dyDescent="0.55000000000000004">
      <c r="A17" s="83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51178</v>
      </c>
      <c r="I17" s="52">
        <f>IFERROR(VLOOKUP($A17, ワクチン一般接種!$A:$G, I$4, FALSE), 0)</f>
        <v>51178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12">
        <f t="shared" si="0"/>
        <v>44308</v>
      </c>
      <c r="N17" s="53">
        <f t="shared" si="1"/>
        <v>179812</v>
      </c>
      <c r="O17" s="53">
        <f t="shared" si="2"/>
        <v>21855</v>
      </c>
    </row>
    <row r="18" spans="1:15" x14ac:dyDescent="0.55000000000000004">
      <c r="A18" s="83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47334</v>
      </c>
      <c r="I18" s="52">
        <f>IFERROR(VLOOKUP($A18, ワクチン一般接種!$A:$G, I$4, FALSE), 0)</f>
        <v>47334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12">
        <f t="shared" si="0"/>
        <v>44309</v>
      </c>
      <c r="N18" s="53">
        <f t="shared" si="1"/>
        <v>195323</v>
      </c>
      <c r="O18" s="53">
        <f t="shared" si="2"/>
        <v>29683</v>
      </c>
    </row>
    <row r="19" spans="1:15" x14ac:dyDescent="0.55000000000000004">
      <c r="A19" s="83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30842</v>
      </c>
      <c r="I19" s="52">
        <f>IFERROR(VLOOKUP($A19, ワクチン一般接種!$A:$G, I$4, FALSE), 0)</f>
        <v>30842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12">
        <f t="shared" si="0"/>
        <v>44310</v>
      </c>
      <c r="N19" s="53">
        <f t="shared" si="1"/>
        <v>30842</v>
      </c>
      <c r="O19" s="53">
        <f t="shared" si="2"/>
        <v>0</v>
      </c>
    </row>
    <row r="20" spans="1:15" x14ac:dyDescent="0.55000000000000004">
      <c r="A20" s="83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21558</v>
      </c>
      <c r="I20" s="52">
        <f>IFERROR(VLOOKUP($A20, ワクチン一般接種!$A:$G, I$4, FALSE), 0)</f>
        <v>21558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12">
        <f t="shared" si="0"/>
        <v>44311</v>
      </c>
      <c r="N20" s="53">
        <f t="shared" si="1"/>
        <v>21558</v>
      </c>
      <c r="O20" s="53">
        <f t="shared" si="2"/>
        <v>0</v>
      </c>
    </row>
    <row r="21" spans="1:15" x14ac:dyDescent="0.55000000000000004">
      <c r="A21" s="83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52260</v>
      </c>
      <c r="I21" s="52">
        <f>IFERROR(VLOOKUP($A21, ワクチン一般接種!$A:$G, I$4, FALSE), 0)</f>
        <v>52260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12">
        <f t="shared" si="0"/>
        <v>44312</v>
      </c>
      <c r="N21" s="53">
        <f t="shared" si="1"/>
        <v>273937</v>
      </c>
      <c r="O21" s="53">
        <f t="shared" si="2"/>
        <v>41651</v>
      </c>
    </row>
    <row r="22" spans="1:15" x14ac:dyDescent="0.55000000000000004">
      <c r="A22" s="83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69235</v>
      </c>
      <c r="I22" s="52">
        <f>IFERROR(VLOOKUP($A22, ワクチン一般接種!$A:$G, I$4, FALSE), 0)</f>
        <v>69235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12">
        <f t="shared" si="0"/>
        <v>44313</v>
      </c>
      <c r="N22" s="53">
        <f t="shared" si="1"/>
        <v>241304</v>
      </c>
      <c r="O22" s="53">
        <f t="shared" si="2"/>
        <v>31105</v>
      </c>
    </row>
    <row r="23" spans="1:15" x14ac:dyDescent="0.55000000000000004">
      <c r="A23" s="83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74700</v>
      </c>
      <c r="I23" s="52">
        <f>IFERROR(VLOOKUP($A23, ワクチン一般接種!$A:$G, I$4, FALSE), 0)</f>
        <v>74700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12">
        <f t="shared" si="0"/>
        <v>44314</v>
      </c>
      <c r="N23" s="53">
        <f t="shared" si="1"/>
        <v>268705</v>
      </c>
      <c r="O23" s="53">
        <f t="shared" si="2"/>
        <v>44268</v>
      </c>
    </row>
    <row r="24" spans="1:15" x14ac:dyDescent="0.55000000000000004">
      <c r="A24" s="83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17814</v>
      </c>
      <c r="I24" s="52">
        <f>IFERROR(VLOOKUP($A24, ワクチン一般接種!$A:$G, I$4, FALSE), 0)</f>
        <v>17814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12">
        <f t="shared" si="0"/>
        <v>44315</v>
      </c>
      <c r="N24" s="53">
        <f t="shared" si="1"/>
        <v>17814</v>
      </c>
      <c r="O24" s="53">
        <f t="shared" si="2"/>
        <v>0</v>
      </c>
    </row>
    <row r="25" spans="1:15" x14ac:dyDescent="0.55000000000000004">
      <c r="A25" s="83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56612</v>
      </c>
      <c r="I25" s="52">
        <f>IFERROR(VLOOKUP($A25, ワクチン一般接種!$A:$G, I$4, FALSE), 0)</f>
        <v>56612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12">
        <f t="shared" si="0"/>
        <v>44316</v>
      </c>
      <c r="N25" s="53">
        <f t="shared" si="1"/>
        <v>284279</v>
      </c>
      <c r="O25" s="53">
        <f t="shared" si="2"/>
        <v>47240</v>
      </c>
    </row>
    <row r="26" spans="1:15" x14ac:dyDescent="0.55000000000000004">
      <c r="A26" s="83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35501</v>
      </c>
      <c r="I26" s="52">
        <f>IFERROR(VLOOKUP($A26, ワクチン一般接種!$A:$G, I$4, FALSE), 0)</f>
        <v>35501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12">
        <f t="shared" si="0"/>
        <v>44317</v>
      </c>
      <c r="N26" s="53">
        <f t="shared" si="1"/>
        <v>35501</v>
      </c>
      <c r="O26" s="53">
        <f t="shared" si="2"/>
        <v>0</v>
      </c>
    </row>
    <row r="27" spans="1:15" x14ac:dyDescent="0.55000000000000004">
      <c r="A27" s="83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22686</v>
      </c>
      <c r="I27" s="52">
        <f>IFERROR(VLOOKUP($A27, ワクチン一般接種!$A:$G, I$4, FALSE), 0)</f>
        <v>22686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12">
        <f t="shared" si="0"/>
        <v>44318</v>
      </c>
      <c r="N27" s="53">
        <f t="shared" si="1"/>
        <v>22686</v>
      </c>
      <c r="O27" s="53">
        <f t="shared" si="2"/>
        <v>0</v>
      </c>
    </row>
    <row r="28" spans="1:15" x14ac:dyDescent="0.55000000000000004">
      <c r="A28" s="83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7729</v>
      </c>
      <c r="I28" s="52">
        <f>IFERROR(VLOOKUP($A28, ワクチン一般接種!$A:$G, I$4, FALSE), 0)</f>
        <v>6897</v>
      </c>
      <c r="J28" s="52">
        <f>IFERROR(VLOOKUP($A28, ワクチン一般接種!$A:$G, J$4, FALSE), 0)</f>
        <v>0</v>
      </c>
      <c r="K28" s="52">
        <f>IFERROR(VLOOKUP($A28, ワクチン一般接種!$A:$G, K$4, FALSE), 0)</f>
        <v>832</v>
      </c>
      <c r="L28" s="52">
        <f>IFERROR(VLOOKUP($A28, ワクチン一般接種!$A:$G, L$4, FALSE), 0)</f>
        <v>0</v>
      </c>
      <c r="M28" s="112">
        <f t="shared" si="0"/>
        <v>44319</v>
      </c>
      <c r="N28" s="53">
        <f t="shared" si="1"/>
        <v>6897</v>
      </c>
      <c r="O28" s="53">
        <f t="shared" si="2"/>
        <v>832</v>
      </c>
    </row>
    <row r="29" spans="1:15" x14ac:dyDescent="0.55000000000000004">
      <c r="A29" s="83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8564</v>
      </c>
      <c r="I29" s="52">
        <f>IFERROR(VLOOKUP($A29, ワクチン一般接種!$A:$G, I$4, FALSE), 0)</f>
        <v>7782</v>
      </c>
      <c r="J29" s="52">
        <f>IFERROR(VLOOKUP($A29, ワクチン一般接種!$A:$G, J$4, FALSE), 0)</f>
        <v>0</v>
      </c>
      <c r="K29" s="52">
        <f>IFERROR(VLOOKUP($A29, ワクチン一般接種!$A:$G, K$4, FALSE), 0)</f>
        <v>782</v>
      </c>
      <c r="L29" s="52">
        <f>IFERROR(VLOOKUP($A29, ワクチン一般接種!$A:$G, L$4, FALSE), 0)</f>
        <v>0</v>
      </c>
      <c r="M29" s="112">
        <f t="shared" si="0"/>
        <v>44320</v>
      </c>
      <c r="N29" s="53">
        <f t="shared" si="1"/>
        <v>7782</v>
      </c>
      <c r="O29" s="53">
        <f t="shared" si="2"/>
        <v>782</v>
      </c>
    </row>
    <row r="30" spans="1:15" x14ac:dyDescent="0.55000000000000004">
      <c r="A30" s="83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10017</v>
      </c>
      <c r="I30" s="52">
        <f>IFERROR(VLOOKUP($A30, ワクチン一般接種!$A:$G, I$4, FALSE), 0)</f>
        <v>9143</v>
      </c>
      <c r="J30" s="52">
        <f>IFERROR(VLOOKUP($A30, ワクチン一般接種!$A:$G, J$4, FALSE), 0)</f>
        <v>0</v>
      </c>
      <c r="K30" s="52">
        <f>IFERROR(VLOOKUP($A30, ワクチン一般接種!$A:$G, K$4, FALSE), 0)</f>
        <v>874</v>
      </c>
      <c r="L30" s="52">
        <f>IFERROR(VLOOKUP($A30, ワクチン一般接種!$A:$G, L$4, FALSE), 0)</f>
        <v>0</v>
      </c>
      <c r="M30" s="112">
        <f t="shared" si="0"/>
        <v>44321</v>
      </c>
      <c r="N30" s="53">
        <f t="shared" si="1"/>
        <v>9143</v>
      </c>
      <c r="O30" s="53">
        <f t="shared" si="2"/>
        <v>874</v>
      </c>
    </row>
    <row r="31" spans="1:15" x14ac:dyDescent="0.55000000000000004">
      <c r="A31" s="83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47268</v>
      </c>
      <c r="I31" s="52">
        <f>IFERROR(VLOOKUP($A31, ワクチン一般接種!$A:$G, I$4, FALSE), 0)</f>
        <v>40625</v>
      </c>
      <c r="J31" s="52">
        <f>IFERROR(VLOOKUP($A31, ワクチン一般接種!$A:$G, J$4, FALSE), 0)</f>
        <v>0</v>
      </c>
      <c r="K31" s="52">
        <f>IFERROR(VLOOKUP($A31, ワクチン一般接種!$A:$G, K$4, FALSE), 0)</f>
        <v>6643</v>
      </c>
      <c r="L31" s="52">
        <f>IFERROR(VLOOKUP($A31, ワクチン一般接種!$A:$G, L$4, FALSE), 0)</f>
        <v>0</v>
      </c>
      <c r="M31" s="112">
        <f t="shared" si="0"/>
        <v>44322</v>
      </c>
      <c r="N31" s="53">
        <f t="shared" si="1"/>
        <v>309603</v>
      </c>
      <c r="O31" s="53">
        <f t="shared" si="2"/>
        <v>69579</v>
      </c>
    </row>
    <row r="32" spans="1:15" x14ac:dyDescent="0.55000000000000004">
      <c r="A32" s="83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47759</v>
      </c>
      <c r="I32" s="52">
        <f>IFERROR(VLOOKUP($A32, ワクチン一般接種!$A:$G, I$4, FALSE), 0)</f>
        <v>40244</v>
      </c>
      <c r="J32" s="52">
        <f>IFERROR(VLOOKUP($A32, ワクチン一般接種!$A:$G, J$4, FALSE), 0)</f>
        <v>0</v>
      </c>
      <c r="K32" s="52">
        <f>IFERROR(VLOOKUP($A32, ワクチン一般接種!$A:$G, K$4, FALSE), 0)</f>
        <v>7515</v>
      </c>
      <c r="L32" s="52">
        <f>IFERROR(VLOOKUP($A32, ワクチン一般接種!$A:$G, L$4, FALSE), 0)</f>
        <v>0</v>
      </c>
      <c r="M32" s="112">
        <f t="shared" si="0"/>
        <v>44323</v>
      </c>
      <c r="N32" s="53">
        <f t="shared" si="1"/>
        <v>137409</v>
      </c>
      <c r="O32" s="53">
        <f t="shared" si="2"/>
        <v>50694</v>
      </c>
    </row>
    <row r="33" spans="1:15" x14ac:dyDescent="0.55000000000000004">
      <c r="A33" s="83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63216</v>
      </c>
      <c r="I33" s="52">
        <f>IFERROR(VLOOKUP($A33, ワクチン一般接種!$A:$G, I$4, FALSE), 0)</f>
        <v>56443</v>
      </c>
      <c r="J33" s="52">
        <f>IFERROR(VLOOKUP($A33, ワクチン一般接種!$A:$G, J$4, FALSE), 0)</f>
        <v>0</v>
      </c>
      <c r="K33" s="52">
        <f>IFERROR(VLOOKUP($A33, ワクチン一般接種!$A:$G, K$4, FALSE), 0)</f>
        <v>6773</v>
      </c>
      <c r="L33" s="52">
        <f>IFERROR(VLOOKUP($A33, ワクチン一般接種!$A:$G, L$4, FALSE), 0)</f>
        <v>0</v>
      </c>
      <c r="M33" s="112">
        <f t="shared" si="0"/>
        <v>44324</v>
      </c>
      <c r="N33" s="53">
        <f t="shared" si="1"/>
        <v>56443</v>
      </c>
      <c r="O33" s="53">
        <f t="shared" si="2"/>
        <v>6773</v>
      </c>
    </row>
    <row r="34" spans="1:15" x14ac:dyDescent="0.55000000000000004">
      <c r="A34" s="83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77310</v>
      </c>
      <c r="I34" s="52">
        <f>IFERROR(VLOOKUP($A34, ワクチン一般接種!$A:$G, I$4, FALSE), 0)</f>
        <v>70243</v>
      </c>
      <c r="J34" s="52">
        <f>IFERROR(VLOOKUP($A34, ワクチン一般接種!$A:$G, J$4, FALSE), 0)</f>
        <v>0</v>
      </c>
      <c r="K34" s="52">
        <f>IFERROR(VLOOKUP($A34, ワクチン一般接種!$A:$G, K$4, FALSE), 0)</f>
        <v>7067</v>
      </c>
      <c r="L34" s="52">
        <f>IFERROR(VLOOKUP($A34, ワクチン一般接種!$A:$G, L$4, FALSE), 0)</f>
        <v>0</v>
      </c>
      <c r="M34" s="112">
        <f t="shared" si="0"/>
        <v>44325</v>
      </c>
      <c r="N34" s="53">
        <f t="shared" si="1"/>
        <v>70243</v>
      </c>
      <c r="O34" s="53">
        <f t="shared" si="2"/>
        <v>7067</v>
      </c>
    </row>
    <row r="35" spans="1:15" x14ac:dyDescent="0.55000000000000004">
      <c r="A35" s="83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116847</v>
      </c>
      <c r="I35" s="52">
        <f>IFERROR(VLOOKUP($A35, ワクチン一般接種!$A:$G, I$4, FALSE), 0)</f>
        <v>96183</v>
      </c>
      <c r="J35" s="52">
        <f>IFERROR(VLOOKUP($A35, ワクチン一般接種!$A:$G, J$4, FALSE), 0)</f>
        <v>0</v>
      </c>
      <c r="K35" s="52">
        <f>IFERROR(VLOOKUP($A35, ワクチン一般接種!$A:$G, K$4, FALSE), 0)</f>
        <v>20664</v>
      </c>
      <c r="L35" s="52">
        <f>IFERROR(VLOOKUP($A35, ワクチン一般接種!$A:$G, L$4, FALSE), 0)</f>
        <v>0</v>
      </c>
      <c r="M35" s="112">
        <f t="shared" si="0"/>
        <v>44326</v>
      </c>
      <c r="N35" s="53">
        <f t="shared" si="1"/>
        <v>251438</v>
      </c>
      <c r="O35" s="53">
        <f t="shared" si="2"/>
        <v>88913</v>
      </c>
    </row>
    <row r="36" spans="1:15" x14ac:dyDescent="0.55000000000000004">
      <c r="A36" s="83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152204</v>
      </c>
      <c r="I36" s="52">
        <f>IFERROR(VLOOKUP($A36, ワクチン一般接種!$A:$G, I$4, FALSE), 0)</f>
        <v>120119</v>
      </c>
      <c r="J36" s="52">
        <f>IFERROR(VLOOKUP($A36, ワクチン一般接種!$A:$G, J$4, FALSE), 0)</f>
        <v>0</v>
      </c>
      <c r="K36" s="52">
        <f>IFERROR(VLOOKUP($A36, ワクチン一般接種!$A:$G, K$4, FALSE), 0)</f>
        <v>32085</v>
      </c>
      <c r="L36" s="52">
        <f>IFERROR(VLOOKUP($A36, ワクチン一般接種!$A:$G, L$4, FALSE), 0)</f>
        <v>0</v>
      </c>
      <c r="M36" s="112">
        <f t="shared" si="0"/>
        <v>44327</v>
      </c>
      <c r="N36" s="53">
        <f t="shared" si="1"/>
        <v>210406</v>
      </c>
      <c r="O36" s="53">
        <f t="shared" si="2"/>
        <v>110536</v>
      </c>
    </row>
    <row r="37" spans="1:15" x14ac:dyDescent="0.55000000000000004">
      <c r="A37" s="83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188679</v>
      </c>
      <c r="I37" s="52">
        <f>IFERROR(VLOOKUP($A37, ワクチン一般接種!$A:$G, I$4, FALSE), 0)</f>
        <v>150306</v>
      </c>
      <c r="J37" s="52">
        <f>IFERROR(VLOOKUP($A37, ワクチン一般接種!$A:$G, J$4, FALSE), 0)</f>
        <v>0</v>
      </c>
      <c r="K37" s="52">
        <f>IFERROR(VLOOKUP($A37, ワクチン一般接種!$A:$G, K$4, FALSE), 0)</f>
        <v>38373</v>
      </c>
      <c r="L37" s="52">
        <f>IFERROR(VLOOKUP($A37, ワクチン一般接種!$A:$G, L$4, FALSE), 0)</f>
        <v>0</v>
      </c>
      <c r="M37" s="112">
        <f t="shared" si="0"/>
        <v>44328</v>
      </c>
      <c r="N37" s="53">
        <f t="shared" si="1"/>
        <v>233265</v>
      </c>
      <c r="O37" s="53">
        <f t="shared" si="2"/>
        <v>137134</v>
      </c>
    </row>
    <row r="38" spans="1:15" x14ac:dyDescent="0.55000000000000004">
      <c r="A38" s="83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185130</v>
      </c>
      <c r="I38" s="52">
        <f>IFERROR(VLOOKUP($A38, ワクチン一般接種!$A:$G, I$4, FALSE), 0)</f>
        <v>147770</v>
      </c>
      <c r="J38" s="52">
        <f>IFERROR(VLOOKUP($A38, ワクチン一般接種!$A:$G, J$4, FALSE), 0)</f>
        <v>0</v>
      </c>
      <c r="K38" s="52">
        <f>IFERROR(VLOOKUP($A38, ワクチン一般接種!$A:$G, K$4, FALSE), 0)</f>
        <v>37360</v>
      </c>
      <c r="L38" s="52">
        <f>IFERROR(VLOOKUP($A38, ワクチン一般接種!$A:$G, L$4, FALSE), 0)</f>
        <v>0</v>
      </c>
      <c r="M38" s="112">
        <f t="shared" si="0"/>
        <v>44329</v>
      </c>
      <c r="N38" s="53">
        <f t="shared" si="1"/>
        <v>241199</v>
      </c>
      <c r="O38" s="53">
        <f t="shared" si="2"/>
        <v>163070</v>
      </c>
    </row>
    <row r="39" spans="1:15" x14ac:dyDescent="0.55000000000000004">
      <c r="A39" s="83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158003</v>
      </c>
      <c r="I39" s="52">
        <f>IFERROR(VLOOKUP($A39, ワクチン一般接種!$A:$G, I$4, FALSE), 0)</f>
        <v>126417</v>
      </c>
      <c r="J39" s="52">
        <f>IFERROR(VLOOKUP($A39, ワクチン一般接種!$A:$G, J$4, FALSE), 0)</f>
        <v>0</v>
      </c>
      <c r="K39" s="52">
        <f>IFERROR(VLOOKUP($A39, ワクチン一般接種!$A:$G, K$4, FALSE), 0)</f>
        <v>31586</v>
      </c>
      <c r="L39" s="52">
        <f>IFERROR(VLOOKUP($A39, ワクチン一般接種!$A:$G, L$4, FALSE), 0)</f>
        <v>0</v>
      </c>
      <c r="M39" s="112">
        <f t="shared" si="0"/>
        <v>44330</v>
      </c>
      <c r="N39" s="53">
        <f t="shared" si="1"/>
        <v>225910</v>
      </c>
      <c r="O39" s="53">
        <f t="shared" si="2"/>
        <v>174971</v>
      </c>
    </row>
    <row r="40" spans="1:15" x14ac:dyDescent="0.55000000000000004">
      <c r="A40" s="83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158695</v>
      </c>
      <c r="I40" s="52">
        <f>IFERROR(VLOOKUP($A40, ワクチン一般接種!$A:$G, I$4, FALSE), 0)</f>
        <v>133288</v>
      </c>
      <c r="J40" s="52">
        <f>IFERROR(VLOOKUP($A40, ワクチン一般接種!$A:$G, J$4, FALSE), 0)</f>
        <v>0</v>
      </c>
      <c r="K40" s="52">
        <f>IFERROR(VLOOKUP($A40, ワクチン一般接種!$A:$G, K$4, FALSE), 0)</f>
        <v>25407</v>
      </c>
      <c r="L40" s="52">
        <f>IFERROR(VLOOKUP($A40, ワクチン一般接種!$A:$G, L$4, FALSE), 0)</f>
        <v>0</v>
      </c>
      <c r="M40" s="112">
        <f t="shared" si="0"/>
        <v>44331</v>
      </c>
      <c r="N40" s="53">
        <f t="shared" si="1"/>
        <v>133288</v>
      </c>
      <c r="O40" s="53">
        <f t="shared" si="2"/>
        <v>25407</v>
      </c>
    </row>
    <row r="41" spans="1:15" x14ac:dyDescent="0.55000000000000004">
      <c r="A41" s="83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202965</v>
      </c>
      <c r="I41" s="52">
        <f>IFERROR(VLOOKUP($A41, ワクチン一般接種!$A:$G, I$4, FALSE), 0)</f>
        <v>184521</v>
      </c>
      <c r="J41" s="52">
        <f>IFERROR(VLOOKUP($A41, ワクチン一般接種!$A:$G, J$4, FALSE), 0)</f>
        <v>0</v>
      </c>
      <c r="K41" s="52">
        <f>IFERROR(VLOOKUP($A41, ワクチン一般接種!$A:$G, K$4, FALSE), 0)</f>
        <v>18444</v>
      </c>
      <c r="L41" s="52">
        <f>IFERROR(VLOOKUP($A41, ワクチン一般接種!$A:$G, L$4, FALSE), 0)</f>
        <v>0</v>
      </c>
      <c r="M41" s="112">
        <f t="shared" si="0"/>
        <v>44332</v>
      </c>
      <c r="N41" s="53">
        <f t="shared" si="1"/>
        <v>184521</v>
      </c>
      <c r="O41" s="53">
        <f t="shared" si="2"/>
        <v>18444</v>
      </c>
    </row>
    <row r="42" spans="1:15" x14ac:dyDescent="0.55000000000000004">
      <c r="A42" s="83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239437</v>
      </c>
      <c r="I42" s="52">
        <f>IFERROR(VLOOKUP($A42, ワクチン一般接種!$A:$G, I$4, FALSE), 0)</f>
        <v>201218</v>
      </c>
      <c r="J42" s="52">
        <f>IFERROR(VLOOKUP($A42, ワクチン一般接種!$A:$G, J$4, FALSE), 0)</f>
        <v>0</v>
      </c>
      <c r="K42" s="52">
        <f>IFERROR(VLOOKUP($A42, ワクチン一般接種!$A:$G, K$4, FALSE), 0)</f>
        <v>38219</v>
      </c>
      <c r="L42" s="52">
        <f>IFERROR(VLOOKUP($A42, ワクチン一般接種!$A:$G, L$4, FALSE), 0)</f>
        <v>0</v>
      </c>
      <c r="M42" s="112">
        <f t="shared" si="0"/>
        <v>44333</v>
      </c>
      <c r="N42" s="53">
        <f t="shared" si="1"/>
        <v>335061</v>
      </c>
      <c r="O42" s="53">
        <f t="shared" si="2"/>
        <v>253942</v>
      </c>
    </row>
    <row r="43" spans="1:15" x14ac:dyDescent="0.55000000000000004">
      <c r="A43" s="83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291252</v>
      </c>
      <c r="I43" s="52">
        <f>IFERROR(VLOOKUP($A43, ワクチン一般接種!$A:$G, I$4, FALSE), 0)</f>
        <v>241246</v>
      </c>
      <c r="J43" s="52">
        <f>IFERROR(VLOOKUP($A43, ワクチン一般接種!$A:$G, J$4, FALSE), 0)</f>
        <v>0</v>
      </c>
      <c r="K43" s="52">
        <f>IFERROR(VLOOKUP($A43, ワクチン一般接種!$A:$G, K$4, FALSE), 0)</f>
        <v>50006</v>
      </c>
      <c r="L43" s="52">
        <f>IFERROR(VLOOKUP($A43, ワクチン一般接種!$A:$G, L$4, FALSE), 0)</f>
        <v>0</v>
      </c>
      <c r="M43" s="112">
        <f t="shared" si="0"/>
        <v>44334</v>
      </c>
      <c r="N43" s="53">
        <f t="shared" si="1"/>
        <v>335823</v>
      </c>
      <c r="O43" s="53">
        <f t="shared" si="2"/>
        <v>205673</v>
      </c>
    </row>
    <row r="44" spans="1:15" x14ac:dyDescent="0.55000000000000004">
      <c r="A44" s="83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346192</v>
      </c>
      <c r="I44" s="52">
        <f>IFERROR(VLOOKUP($A44, ワクチン一般接種!$A:$G, I$4, FALSE), 0)</f>
        <v>294511</v>
      </c>
      <c r="J44" s="52">
        <f>IFERROR(VLOOKUP($A44, ワクチン一般接種!$A:$G, J$4, FALSE), 0)</f>
        <v>0</v>
      </c>
      <c r="K44" s="52">
        <f>IFERROR(VLOOKUP($A44, ワクチン一般接種!$A:$G, K$4, FALSE), 0)</f>
        <v>51681</v>
      </c>
      <c r="L44" s="52">
        <f>IFERROR(VLOOKUP($A44, ワクチン一般接種!$A:$G, L$4, FALSE), 0)</f>
        <v>0</v>
      </c>
      <c r="M44" s="112">
        <f t="shared" si="0"/>
        <v>44335</v>
      </c>
      <c r="N44" s="53">
        <f t="shared" si="1"/>
        <v>382674</v>
      </c>
      <c r="O44" s="53">
        <f t="shared" si="2"/>
        <v>231384</v>
      </c>
    </row>
    <row r="45" spans="1:15" x14ac:dyDescent="0.55000000000000004">
      <c r="A45" s="83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327305</v>
      </c>
      <c r="I45" s="52">
        <f>IFERROR(VLOOKUP($A45, ワクチン一般接種!$A:$G, I$4, FALSE), 0)</f>
        <v>306912</v>
      </c>
      <c r="J45" s="52">
        <f>IFERROR(VLOOKUP($A45, ワクチン一般接種!$A:$G, J$4, FALSE), 0)</f>
        <v>0</v>
      </c>
      <c r="K45" s="52">
        <f>IFERROR(VLOOKUP($A45, ワクチン一般接種!$A:$G, K$4, FALSE), 0)</f>
        <v>20393</v>
      </c>
      <c r="L45" s="52">
        <f>IFERROR(VLOOKUP($A45, ワクチン一般接種!$A:$G, L$4, FALSE), 0)</f>
        <v>0</v>
      </c>
      <c r="M45" s="112">
        <f t="shared" si="0"/>
        <v>44336</v>
      </c>
      <c r="N45" s="53">
        <f t="shared" si="1"/>
        <v>388334</v>
      </c>
      <c r="O45" s="53">
        <f t="shared" si="2"/>
        <v>129504</v>
      </c>
    </row>
    <row r="46" spans="1:15" x14ac:dyDescent="0.55000000000000004">
      <c r="A46" s="83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305739</v>
      </c>
      <c r="I46" s="52">
        <f>IFERROR(VLOOKUP($A46, ワクチン一般接種!$A:$G, I$4, FALSE), 0)</f>
        <v>265275</v>
      </c>
      <c r="J46" s="52">
        <f>IFERROR(VLOOKUP($A46, ワクチン一般接種!$A:$G, J$4, FALSE), 0)</f>
        <v>0</v>
      </c>
      <c r="K46" s="52">
        <f>IFERROR(VLOOKUP($A46, ワクチン一般接種!$A:$G, K$4, FALSE), 0)</f>
        <v>40464</v>
      </c>
      <c r="L46" s="52">
        <f>IFERROR(VLOOKUP($A46, ワクチン一般接種!$A:$G, L$4, FALSE), 0)</f>
        <v>0</v>
      </c>
      <c r="M46" s="112">
        <f t="shared" si="0"/>
        <v>44337</v>
      </c>
      <c r="N46" s="53">
        <f t="shared" si="1"/>
        <v>365193</v>
      </c>
      <c r="O46" s="53">
        <f t="shared" si="2"/>
        <v>189567</v>
      </c>
    </row>
    <row r="47" spans="1:15" x14ac:dyDescent="0.55000000000000004">
      <c r="A47" s="83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310859</v>
      </c>
      <c r="I47" s="52">
        <f>IFERROR(VLOOKUP($A47, ワクチン一般接種!$A:$G, I$4, FALSE), 0)</f>
        <v>275526</v>
      </c>
      <c r="J47" s="52">
        <f>IFERROR(VLOOKUP($A47, ワクチン一般接種!$A:$G, J$4, FALSE), 0)</f>
        <v>0</v>
      </c>
      <c r="K47" s="52">
        <f>IFERROR(VLOOKUP($A47, ワクチン一般接種!$A:$G, K$4, FALSE), 0)</f>
        <v>35333</v>
      </c>
      <c r="L47" s="52">
        <f>IFERROR(VLOOKUP($A47, ワクチン一般接種!$A:$G, L$4, FALSE), 0)</f>
        <v>0</v>
      </c>
      <c r="M47" s="112">
        <f t="shared" si="0"/>
        <v>44338</v>
      </c>
      <c r="N47" s="53">
        <f t="shared" si="1"/>
        <v>275526</v>
      </c>
      <c r="O47" s="53">
        <f t="shared" si="2"/>
        <v>35333</v>
      </c>
    </row>
    <row r="48" spans="1:15" x14ac:dyDescent="0.55000000000000004">
      <c r="A48" s="83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343376</v>
      </c>
      <c r="I48" s="52">
        <f>IFERROR(VLOOKUP($A48, ワクチン一般接種!$A:$G, I$4, FALSE), 0)</f>
        <v>320912</v>
      </c>
      <c r="J48" s="52">
        <f>IFERROR(VLOOKUP($A48, ワクチン一般接種!$A:$G, J$4, FALSE), 0)</f>
        <v>0</v>
      </c>
      <c r="K48" s="52">
        <f>IFERROR(VLOOKUP($A48, ワクチン一般接種!$A:$G, K$4, FALSE), 0)</f>
        <v>22464</v>
      </c>
      <c r="L48" s="52">
        <f>IFERROR(VLOOKUP($A48, ワクチン一般接種!$A:$G, L$4, FALSE), 0)</f>
        <v>0</v>
      </c>
      <c r="M48" s="112">
        <f t="shared" si="0"/>
        <v>44339</v>
      </c>
      <c r="N48" s="53">
        <f t="shared" si="1"/>
        <v>320912</v>
      </c>
      <c r="O48" s="53">
        <f t="shared" si="2"/>
        <v>22464</v>
      </c>
    </row>
    <row r="49" spans="1:15" x14ac:dyDescent="0.55000000000000004">
      <c r="A49" s="83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437604</v>
      </c>
      <c r="I49" s="52">
        <f>IFERROR(VLOOKUP($A49, ワクチン一般接種!$A:$G, I$4, FALSE), 0)</f>
        <v>419155</v>
      </c>
      <c r="J49" s="52">
        <f>IFERROR(VLOOKUP($A49, ワクチン一般接種!$A:$G, J$4, FALSE), 0)</f>
        <v>9820</v>
      </c>
      <c r="K49" s="52">
        <f>IFERROR(VLOOKUP($A49, ワクチン一般接種!$A:$G, K$4, FALSE), 0)</f>
        <v>8629</v>
      </c>
      <c r="L49" s="52">
        <f>IFERROR(VLOOKUP($A49, ワクチン一般接種!$A:$G, L$4, FALSE), 0)</f>
        <v>0</v>
      </c>
      <c r="M49" s="112">
        <f t="shared" si="0"/>
        <v>44340</v>
      </c>
      <c r="N49" s="53">
        <f t="shared" si="1"/>
        <v>565735</v>
      </c>
      <c r="O49" s="53">
        <f t="shared" si="2"/>
        <v>202458</v>
      </c>
    </row>
    <row r="50" spans="1:15" x14ac:dyDescent="0.55000000000000004">
      <c r="A50" s="83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503954</v>
      </c>
      <c r="I50" s="52">
        <f>IFERROR(VLOOKUP($A50, ワクチン一般接種!$A:$G, I$4, FALSE), 0)</f>
        <v>484740</v>
      </c>
      <c r="J50" s="52">
        <f>IFERROR(VLOOKUP($A50, ワクチン一般接種!$A:$G, J$4, FALSE), 0)</f>
        <v>9780</v>
      </c>
      <c r="K50" s="52">
        <f>IFERROR(VLOOKUP($A50, ワクチン一般接種!$A:$G, K$4, FALSE), 0)</f>
        <v>9434</v>
      </c>
      <c r="L50" s="52">
        <f>IFERROR(VLOOKUP($A50, ワクチン一般接種!$A:$G, L$4, FALSE), 0)</f>
        <v>0</v>
      </c>
      <c r="M50" s="112">
        <f t="shared" si="0"/>
        <v>44341</v>
      </c>
      <c r="N50" s="53">
        <f t="shared" si="1"/>
        <v>582110</v>
      </c>
      <c r="O50" s="53">
        <f t="shared" si="2"/>
        <v>61496</v>
      </c>
    </row>
    <row r="51" spans="1:15" x14ac:dyDescent="0.55000000000000004">
      <c r="A51" s="83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561702</v>
      </c>
      <c r="I51" s="52">
        <f>IFERROR(VLOOKUP($A51, ワクチン一般接種!$A:$G, I$4, FALSE), 0)</f>
        <v>539375</v>
      </c>
      <c r="J51" s="52">
        <f>IFERROR(VLOOKUP($A51, ワクチン一般接種!$A:$G, J$4, FALSE), 0)</f>
        <v>11456</v>
      </c>
      <c r="K51" s="52">
        <f>IFERROR(VLOOKUP($A51, ワクチン一般接種!$A:$G, K$4, FALSE), 0)</f>
        <v>10871</v>
      </c>
      <c r="L51" s="52">
        <f>IFERROR(VLOOKUP($A51, ワクチン一般接種!$A:$G, L$4, FALSE), 0)</f>
        <v>0</v>
      </c>
      <c r="M51" s="112">
        <f t="shared" si="0"/>
        <v>44342</v>
      </c>
      <c r="N51" s="53">
        <f t="shared" si="1"/>
        <v>644246</v>
      </c>
      <c r="O51" s="53">
        <f t="shared" si="2"/>
        <v>60045</v>
      </c>
    </row>
    <row r="52" spans="1:15" x14ac:dyDescent="0.55000000000000004">
      <c r="A52" s="83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571246</v>
      </c>
      <c r="I52" s="52">
        <f>IFERROR(VLOOKUP($A52, ワクチン一般接種!$A:$G, I$4, FALSE), 0)</f>
        <v>520528</v>
      </c>
      <c r="J52" s="52">
        <f>IFERROR(VLOOKUP($A52, ワクチン一般接種!$A:$G, J$4, FALSE), 0)</f>
        <v>12382</v>
      </c>
      <c r="K52" s="52">
        <f>IFERROR(VLOOKUP($A52, ワクチン一般接種!$A:$G, K$4, FALSE), 0)</f>
        <v>38336</v>
      </c>
      <c r="L52" s="52">
        <f>IFERROR(VLOOKUP($A52, ワクチン一般接種!$A:$G, L$4, FALSE), 0)</f>
        <v>0</v>
      </c>
      <c r="M52" s="112">
        <f t="shared" si="0"/>
        <v>44343</v>
      </c>
      <c r="N52" s="53">
        <f t="shared" si="1"/>
        <v>617167</v>
      </c>
      <c r="O52" s="53">
        <f t="shared" si="2"/>
        <v>99228</v>
      </c>
    </row>
    <row r="53" spans="1:15" x14ac:dyDescent="0.55000000000000004">
      <c r="A53" s="83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544774</v>
      </c>
      <c r="I53" s="52">
        <f>IFERROR(VLOOKUP($A53, ワクチン一般接種!$A:$G, I$4, FALSE), 0)</f>
        <v>493337</v>
      </c>
      <c r="J53" s="52">
        <f>IFERROR(VLOOKUP($A53, ワクチン一般接種!$A:$G, J$4, FALSE), 0)</f>
        <v>14254</v>
      </c>
      <c r="K53" s="52">
        <f>IFERROR(VLOOKUP($A53, ワクチン一般接種!$A:$G, K$4, FALSE), 0)</f>
        <v>37183</v>
      </c>
      <c r="L53" s="52">
        <f>IFERROR(VLOOKUP($A53, ワクチン一般接種!$A:$G, L$4, FALSE), 0)</f>
        <v>0</v>
      </c>
      <c r="M53" s="112">
        <f t="shared" si="0"/>
        <v>44344</v>
      </c>
      <c r="N53" s="53">
        <f t="shared" si="1"/>
        <v>595332</v>
      </c>
      <c r="O53" s="53">
        <f t="shared" si="2"/>
        <v>113958</v>
      </c>
    </row>
    <row r="54" spans="1:15" x14ac:dyDescent="0.55000000000000004">
      <c r="A54" s="83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512316</v>
      </c>
      <c r="I54" s="52">
        <f>IFERROR(VLOOKUP($A54, ワクチン一般接種!$A:$G, I$4, FALSE), 0)</f>
        <v>444057</v>
      </c>
      <c r="J54" s="52">
        <f>IFERROR(VLOOKUP($A54, ワクチン一般接種!$A:$G, J$4, FALSE), 0)</f>
        <v>15522</v>
      </c>
      <c r="K54" s="52">
        <f>IFERROR(VLOOKUP($A54, ワクチン一般接種!$A:$G, K$4, FALSE), 0)</f>
        <v>52737</v>
      </c>
      <c r="L54" s="52">
        <f>IFERROR(VLOOKUP($A54, ワクチン一般接種!$A:$G, L$4, FALSE), 0)</f>
        <v>0</v>
      </c>
      <c r="M54" s="112">
        <f t="shared" si="0"/>
        <v>44345</v>
      </c>
      <c r="N54" s="53">
        <f t="shared" si="1"/>
        <v>459579</v>
      </c>
      <c r="O54" s="53">
        <f t="shared" si="2"/>
        <v>52737</v>
      </c>
    </row>
    <row r="55" spans="1:15" x14ac:dyDescent="0.55000000000000004">
      <c r="A55" s="83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516374</v>
      </c>
      <c r="I55" s="52">
        <f>IFERROR(VLOOKUP($A55, ワクチン一般接種!$A:$G, I$4, FALSE), 0)</f>
        <v>438622</v>
      </c>
      <c r="J55" s="52">
        <f>IFERROR(VLOOKUP($A55, ワクチン一般接種!$A:$G, J$4, FALSE), 0)</f>
        <v>15921</v>
      </c>
      <c r="K55" s="52">
        <f>IFERROR(VLOOKUP($A55, ワクチン一般接種!$A:$G, K$4, FALSE), 0)</f>
        <v>61831</v>
      </c>
      <c r="L55" s="52">
        <f>IFERROR(VLOOKUP($A55, ワクチン一般接種!$A:$G, L$4, FALSE), 0)</f>
        <v>0</v>
      </c>
      <c r="M55" s="112">
        <f t="shared" si="0"/>
        <v>44346</v>
      </c>
      <c r="N55" s="53">
        <f t="shared" si="1"/>
        <v>454543</v>
      </c>
      <c r="O55" s="53">
        <f t="shared" si="2"/>
        <v>61831</v>
      </c>
    </row>
    <row r="56" spans="1:15" x14ac:dyDescent="0.55000000000000004">
      <c r="A56" s="83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603051</v>
      </c>
      <c r="I56" s="52">
        <f>IFERROR(VLOOKUP($A56, ワクチン一般接種!$A:$G, I$4, FALSE), 0)</f>
        <v>498872</v>
      </c>
      <c r="J56" s="52">
        <f>IFERROR(VLOOKUP($A56, ワクチン一般接種!$A:$G, J$4, FALSE), 0)</f>
        <v>18299</v>
      </c>
      <c r="K56" s="52">
        <f>IFERROR(VLOOKUP($A56, ワクチン一般接種!$A:$G, K$4, FALSE), 0)</f>
        <v>85880</v>
      </c>
      <c r="L56" s="52">
        <f>IFERROR(VLOOKUP($A56, ワクチン一般接種!$A:$G, L$4, FALSE), 0)</f>
        <v>0</v>
      </c>
      <c r="M56" s="112">
        <f t="shared" si="0"/>
        <v>44347</v>
      </c>
      <c r="N56" s="53">
        <f t="shared" si="1"/>
        <v>649176</v>
      </c>
      <c r="O56" s="53">
        <f t="shared" si="2"/>
        <v>227130</v>
      </c>
    </row>
    <row r="57" spans="1:15" x14ac:dyDescent="0.55000000000000004">
      <c r="A57" s="83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710489</v>
      </c>
      <c r="I57" s="52">
        <f>IFERROR(VLOOKUP($A57, ワクチン一般接種!$A:$G, I$4, FALSE), 0)</f>
        <v>591166</v>
      </c>
      <c r="J57" s="52">
        <f>IFERROR(VLOOKUP($A57, ワクチン一般接種!$A:$G, J$4, FALSE), 0)</f>
        <v>19178</v>
      </c>
      <c r="K57" s="52">
        <f>IFERROR(VLOOKUP($A57, ワクチン一般接種!$A:$G, K$4, FALSE), 0)</f>
        <v>100145</v>
      </c>
      <c r="L57" s="52">
        <f>IFERROR(VLOOKUP($A57, ワクチン一般接種!$A:$G, L$4, FALSE), 0)</f>
        <v>0</v>
      </c>
      <c r="M57" s="112">
        <f t="shared" si="0"/>
        <v>44348</v>
      </c>
      <c r="N57" s="53">
        <f t="shared" si="1"/>
        <v>676731</v>
      </c>
      <c r="O57" s="53">
        <f t="shared" si="2"/>
        <v>192815</v>
      </c>
    </row>
    <row r="58" spans="1:15" x14ac:dyDescent="0.55000000000000004">
      <c r="A58" s="83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758483</v>
      </c>
      <c r="I58" s="52">
        <f>IFERROR(VLOOKUP($A58, ワクチン一般接種!$A:$G, I$4, FALSE), 0)</f>
        <v>611542</v>
      </c>
      <c r="J58" s="52">
        <f>IFERROR(VLOOKUP($A58, ワクチン一般接種!$A:$G, J$4, FALSE), 0)</f>
        <v>19607</v>
      </c>
      <c r="K58" s="52">
        <f>IFERROR(VLOOKUP($A58, ワクチン一般接種!$A:$G, K$4, FALSE), 0)</f>
        <v>127334</v>
      </c>
      <c r="L58" s="52">
        <f>IFERROR(VLOOKUP($A58, ワクチン一般接種!$A:$G, L$4, FALSE), 0)</f>
        <v>0</v>
      </c>
      <c r="M58" s="112">
        <f t="shared" si="0"/>
        <v>44349</v>
      </c>
      <c r="N58" s="53">
        <f t="shared" si="1"/>
        <v>702605</v>
      </c>
      <c r="O58" s="53">
        <f t="shared" si="2"/>
        <v>215004</v>
      </c>
    </row>
    <row r="59" spans="1:15" x14ac:dyDescent="0.55000000000000004">
      <c r="A59" s="83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760688</v>
      </c>
      <c r="I59" s="52">
        <f>IFERROR(VLOOKUP($A59, ワクチン一般接種!$A:$G, I$4, FALSE), 0)</f>
        <v>615305</v>
      </c>
      <c r="J59" s="52">
        <f>IFERROR(VLOOKUP($A59, ワクチン一般接種!$A:$G, J$4, FALSE), 0)</f>
        <v>19975</v>
      </c>
      <c r="K59" s="52">
        <f>IFERROR(VLOOKUP($A59, ワクチン一般接種!$A:$G, K$4, FALSE), 0)</f>
        <v>125408</v>
      </c>
      <c r="L59" s="52">
        <f>IFERROR(VLOOKUP($A59, ワクチン一般接種!$A:$G, L$4, FALSE), 0)</f>
        <v>0</v>
      </c>
      <c r="M59" s="112">
        <f t="shared" si="0"/>
        <v>44350</v>
      </c>
      <c r="N59" s="53">
        <f t="shared" si="1"/>
        <v>695046</v>
      </c>
      <c r="O59" s="53">
        <f t="shared" si="2"/>
        <v>208799</v>
      </c>
    </row>
    <row r="60" spans="1:15" x14ac:dyDescent="0.55000000000000004">
      <c r="A60" s="83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722411</v>
      </c>
      <c r="I60" s="52">
        <f>IFERROR(VLOOKUP($A60, ワクチン一般接種!$A:$G, I$4, FALSE), 0)</f>
        <v>597561</v>
      </c>
      <c r="J60" s="52">
        <f>IFERROR(VLOOKUP($A60, ワクチン一般接種!$A:$G, J$4, FALSE), 0)</f>
        <v>20191</v>
      </c>
      <c r="K60" s="52">
        <f>IFERROR(VLOOKUP($A60, ワクチン一般接種!$A:$G, K$4, FALSE), 0)</f>
        <v>104659</v>
      </c>
      <c r="L60" s="52">
        <f>IFERROR(VLOOKUP($A60, ワクチン一般接種!$A:$G, L$4, FALSE), 0)</f>
        <v>0</v>
      </c>
      <c r="M60" s="112">
        <f t="shared" si="0"/>
        <v>44351</v>
      </c>
      <c r="N60" s="53">
        <f t="shared" si="1"/>
        <v>681315</v>
      </c>
      <c r="O60" s="53">
        <f t="shared" si="2"/>
        <v>200299</v>
      </c>
    </row>
    <row r="61" spans="1:15" x14ac:dyDescent="0.55000000000000004">
      <c r="A61" s="83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711938</v>
      </c>
      <c r="I61" s="52">
        <f>IFERROR(VLOOKUP($A61, ワクチン一般接種!$A:$G, I$4, FALSE), 0)</f>
        <v>572677</v>
      </c>
      <c r="J61" s="52">
        <f>IFERROR(VLOOKUP($A61, ワクチン一般接種!$A:$G, J$4, FALSE), 0)</f>
        <v>20361</v>
      </c>
      <c r="K61" s="52">
        <f>IFERROR(VLOOKUP($A61, ワクチン一般接種!$A:$G, K$4, FALSE), 0)</f>
        <v>118900</v>
      </c>
      <c r="L61" s="52">
        <f>IFERROR(VLOOKUP($A61, ワクチン一般接種!$A:$G, L$4, FALSE), 0)</f>
        <v>0</v>
      </c>
      <c r="M61" s="112">
        <f t="shared" si="0"/>
        <v>44352</v>
      </c>
      <c r="N61" s="53">
        <f t="shared" si="1"/>
        <v>593038</v>
      </c>
      <c r="O61" s="53">
        <f t="shared" si="2"/>
        <v>118900</v>
      </c>
    </row>
    <row r="62" spans="1:15" x14ac:dyDescent="0.55000000000000004">
      <c r="A62" s="83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724889</v>
      </c>
      <c r="I62" s="52">
        <f>IFERROR(VLOOKUP($A62, ワクチン一般接種!$A:$G, I$4, FALSE), 0)</f>
        <v>526491</v>
      </c>
      <c r="J62" s="52">
        <f>IFERROR(VLOOKUP($A62, ワクチン一般接種!$A:$G, J$4, FALSE), 0)</f>
        <v>22786</v>
      </c>
      <c r="K62" s="52">
        <f>IFERROR(VLOOKUP($A62, ワクチン一般接種!$A:$G, K$4, FALSE), 0)</f>
        <v>175612</v>
      </c>
      <c r="L62" s="52">
        <f>IFERROR(VLOOKUP($A62, ワクチン一般接種!$A:$G, L$4, FALSE), 0)</f>
        <v>0</v>
      </c>
      <c r="M62" s="112">
        <f t="shared" si="0"/>
        <v>44353</v>
      </c>
      <c r="N62" s="53">
        <f t="shared" si="1"/>
        <v>549277</v>
      </c>
      <c r="O62" s="53">
        <f t="shared" si="2"/>
        <v>175612</v>
      </c>
    </row>
    <row r="63" spans="1:15" x14ac:dyDescent="0.55000000000000004">
      <c r="A63" s="83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802350</v>
      </c>
      <c r="I63" s="52">
        <f>IFERROR(VLOOKUP($A63, ワクチン一般接種!$A:$G, I$4, FALSE), 0)</f>
        <v>598913</v>
      </c>
      <c r="J63" s="52">
        <f>IFERROR(VLOOKUP($A63, ワクチン一般接種!$A:$G, J$4, FALSE), 0)</f>
        <v>28868</v>
      </c>
      <c r="K63" s="52">
        <f>IFERROR(VLOOKUP($A63, ワクチン一般接種!$A:$G, K$4, FALSE), 0)</f>
        <v>174569</v>
      </c>
      <c r="L63" s="52">
        <f>IFERROR(VLOOKUP($A63, ワクチン一般接種!$A:$G, L$4, FALSE), 0)</f>
        <v>0</v>
      </c>
      <c r="M63" s="112">
        <f t="shared" si="0"/>
        <v>44354</v>
      </c>
      <c r="N63" s="53">
        <f t="shared" si="1"/>
        <v>734362</v>
      </c>
      <c r="O63" s="53">
        <f t="shared" si="2"/>
        <v>307325</v>
      </c>
    </row>
    <row r="64" spans="1:15" x14ac:dyDescent="0.55000000000000004">
      <c r="A64" s="83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889591</v>
      </c>
      <c r="I64" s="52">
        <f>IFERROR(VLOOKUP($A64, ワクチン一般接種!$A:$G, I$4, FALSE), 0)</f>
        <v>649465</v>
      </c>
      <c r="J64" s="52">
        <f>IFERROR(VLOOKUP($A64, ワクチン一般接種!$A:$G, J$4, FALSE), 0)</f>
        <v>29068</v>
      </c>
      <c r="K64" s="52">
        <f>IFERROR(VLOOKUP($A64, ワクチン一般接種!$A:$G, K$4, FALSE), 0)</f>
        <v>211058</v>
      </c>
      <c r="L64" s="52">
        <f>IFERROR(VLOOKUP($A64, ワクチン一般接種!$A:$G, L$4, FALSE), 0)</f>
        <v>0</v>
      </c>
      <c r="M64" s="112">
        <f t="shared" si="0"/>
        <v>44355</v>
      </c>
      <c r="N64" s="53">
        <f t="shared" si="1"/>
        <v>751212</v>
      </c>
      <c r="O64" s="53">
        <f t="shared" si="2"/>
        <v>300301</v>
      </c>
    </row>
    <row r="65" spans="1:15" x14ac:dyDescent="0.55000000000000004">
      <c r="A65" s="83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925338</v>
      </c>
      <c r="I65" s="52">
        <f>IFERROR(VLOOKUP($A65, ワクチン一般接種!$A:$G, I$4, FALSE), 0)</f>
        <v>635085</v>
      </c>
      <c r="J65" s="52">
        <f>IFERROR(VLOOKUP($A65, ワクチン一般接種!$A:$G, J$4, FALSE), 0)</f>
        <v>26914</v>
      </c>
      <c r="K65" s="52">
        <f>IFERROR(VLOOKUP($A65, ワクチン一般接種!$A:$G, K$4, FALSE), 0)</f>
        <v>263339</v>
      </c>
      <c r="L65" s="52">
        <f>IFERROR(VLOOKUP($A65, ワクチン一般接種!$A:$G, L$4, FALSE), 0)</f>
        <v>0</v>
      </c>
      <c r="M65" s="112">
        <f t="shared" si="0"/>
        <v>44356</v>
      </c>
      <c r="N65" s="53">
        <f t="shared" si="1"/>
        <v>730740</v>
      </c>
      <c r="O65" s="53">
        <f t="shared" si="2"/>
        <v>361982</v>
      </c>
    </row>
    <row r="66" spans="1:15" x14ac:dyDescent="0.55000000000000004">
      <c r="A66" s="83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925270</v>
      </c>
      <c r="I66" s="52">
        <f>IFERROR(VLOOKUP($A66, ワクチン一般接種!$A:$G, I$4, FALSE), 0)</f>
        <v>619895</v>
      </c>
      <c r="J66" s="52">
        <f>IFERROR(VLOOKUP($A66, ワクチン一般接種!$A:$G, J$4, FALSE), 0)</f>
        <v>28491</v>
      </c>
      <c r="K66" s="52">
        <f>IFERROR(VLOOKUP($A66, ワクチン一般接種!$A:$G, K$4, FALSE), 0)</f>
        <v>276884</v>
      </c>
      <c r="L66" s="52">
        <f>IFERROR(VLOOKUP($A66, ワクチン一般接種!$A:$G, L$4, FALSE), 0)</f>
        <v>0</v>
      </c>
      <c r="M66" s="112">
        <f t="shared" si="0"/>
        <v>44357</v>
      </c>
      <c r="N66" s="53">
        <f t="shared" si="1"/>
        <v>702355</v>
      </c>
      <c r="O66" s="53">
        <f t="shared" si="2"/>
        <v>359506</v>
      </c>
    </row>
    <row r="67" spans="1:15" x14ac:dyDescent="0.55000000000000004">
      <c r="A67" s="83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895165</v>
      </c>
      <c r="I67" s="52">
        <f>IFERROR(VLOOKUP($A67, ワクチン一般接種!$A:$G, I$4, FALSE), 0)</f>
        <v>623688</v>
      </c>
      <c r="J67" s="52">
        <f>IFERROR(VLOOKUP($A67, ワクチン一般接種!$A:$G, J$4, FALSE), 0)</f>
        <v>28513</v>
      </c>
      <c r="K67" s="52">
        <f>IFERROR(VLOOKUP($A67, ワクチン一般接種!$A:$G, K$4, FALSE), 0)</f>
        <v>242964</v>
      </c>
      <c r="L67" s="52">
        <f>IFERROR(VLOOKUP($A67, ワクチン一般接種!$A:$G, L$4, FALSE), 0)</f>
        <v>0</v>
      </c>
      <c r="M67" s="112">
        <f t="shared" si="0"/>
        <v>44358</v>
      </c>
      <c r="N67" s="53">
        <f t="shared" si="1"/>
        <v>708704</v>
      </c>
      <c r="O67" s="53">
        <f t="shared" si="2"/>
        <v>334444</v>
      </c>
    </row>
    <row r="68" spans="1:15" x14ac:dyDescent="0.55000000000000004">
      <c r="A68" s="83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889236</v>
      </c>
      <c r="I68" s="52">
        <f>IFERROR(VLOOKUP($A68, ワクチン一般接種!$A:$G, I$4, FALSE), 0)</f>
        <v>595512</v>
      </c>
      <c r="J68" s="52">
        <f>IFERROR(VLOOKUP($A68, ワクチン一般接種!$A:$G, J$4, FALSE), 0)</f>
        <v>32722</v>
      </c>
      <c r="K68" s="52">
        <f>IFERROR(VLOOKUP($A68, ワクチン一般接種!$A:$G, K$4, FALSE), 0)</f>
        <v>261002</v>
      </c>
      <c r="L68" s="52">
        <f>IFERROR(VLOOKUP($A68, ワクチン一般接種!$A:$G, L$4, FALSE), 0)</f>
        <v>0</v>
      </c>
      <c r="M68" s="112">
        <f t="shared" si="0"/>
        <v>44359</v>
      </c>
      <c r="N68" s="53">
        <f t="shared" si="1"/>
        <v>628234</v>
      </c>
      <c r="O68" s="53">
        <f t="shared" si="2"/>
        <v>261002</v>
      </c>
    </row>
    <row r="69" spans="1:15" x14ac:dyDescent="0.55000000000000004">
      <c r="A69" s="83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887429</v>
      </c>
      <c r="I69" s="52">
        <f>IFERROR(VLOOKUP($A69, ワクチン一般接種!$A:$G, I$4, FALSE), 0)</f>
        <v>544452</v>
      </c>
      <c r="J69" s="52">
        <f>IFERROR(VLOOKUP($A69, ワクチン一般接種!$A:$G, J$4, FALSE), 0)</f>
        <v>33522</v>
      </c>
      <c r="K69" s="52">
        <f>IFERROR(VLOOKUP($A69, ワクチン一般接種!$A:$G, K$4, FALSE), 0)</f>
        <v>309455</v>
      </c>
      <c r="L69" s="52">
        <f>IFERROR(VLOOKUP($A69, ワクチン一般接種!$A:$G, L$4, FALSE), 0)</f>
        <v>0</v>
      </c>
      <c r="M69" s="112">
        <f t="shared" si="0"/>
        <v>44360</v>
      </c>
      <c r="N69" s="53">
        <f t="shared" si="1"/>
        <v>577974</v>
      </c>
      <c r="O69" s="53">
        <f t="shared" si="2"/>
        <v>309455</v>
      </c>
    </row>
    <row r="70" spans="1:15" x14ac:dyDescent="0.55000000000000004">
      <c r="A70" s="83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946791</v>
      </c>
      <c r="I70" s="52">
        <f>IFERROR(VLOOKUP($A70, ワクチン一般接種!$A:$G, I$4, FALSE), 0)</f>
        <v>532547</v>
      </c>
      <c r="J70" s="52">
        <f>IFERROR(VLOOKUP($A70, ワクチン一般接種!$A:$G, J$4, FALSE), 0)</f>
        <v>29216</v>
      </c>
      <c r="K70" s="52">
        <f>IFERROR(VLOOKUP($A70, ワクチン一般接種!$A:$G, K$4, FALSE), 0)</f>
        <v>385028</v>
      </c>
      <c r="L70" s="52">
        <f>IFERROR(VLOOKUP($A70, ワクチン一般接種!$A:$G, L$4, FALSE), 0)</f>
        <v>0</v>
      </c>
      <c r="M70" s="112">
        <f t="shared" si="0"/>
        <v>44361</v>
      </c>
      <c r="N70" s="53">
        <f t="shared" si="1"/>
        <v>653192</v>
      </c>
      <c r="O70" s="53">
        <f t="shared" si="2"/>
        <v>508564</v>
      </c>
    </row>
    <row r="71" spans="1:15" x14ac:dyDescent="0.55000000000000004">
      <c r="A71" s="83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1047159</v>
      </c>
      <c r="I71" s="52">
        <f>IFERROR(VLOOKUP($A71, ワクチン一般接種!$A:$G, I$4, FALSE), 0)</f>
        <v>574196</v>
      </c>
      <c r="J71" s="52">
        <f>IFERROR(VLOOKUP($A71, ワクチン一般接種!$A:$G, J$4, FALSE), 0)</f>
        <v>28791</v>
      </c>
      <c r="K71" s="52">
        <f>IFERROR(VLOOKUP($A71, ワクチン一般接種!$A:$G, K$4, FALSE), 0)</f>
        <v>444172</v>
      </c>
      <c r="L71" s="52">
        <f>IFERROR(VLOOKUP($A71, ワクチン一般接種!$A:$G, L$4, FALSE), 0)</f>
        <v>0</v>
      </c>
      <c r="M71" s="112">
        <f t="shared" si="0"/>
        <v>44362</v>
      </c>
      <c r="N71" s="53">
        <f t="shared" ref="N71:N134" si="3">IF($A71="", "", D71+E71+I71+J71)</f>
        <v>646402</v>
      </c>
      <c r="O71" s="53">
        <f t="shared" ref="O71:O134" si="4">IF($A71="", "", F71+G71+K71+L71)</f>
        <v>516120</v>
      </c>
    </row>
    <row r="72" spans="1:15" x14ac:dyDescent="0.55000000000000004">
      <c r="A72" s="83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1084160</v>
      </c>
      <c r="I72" s="52">
        <f>IFERROR(VLOOKUP($A72, ワクチン一般接種!$A:$G, I$4, FALSE), 0)</f>
        <v>555578</v>
      </c>
      <c r="J72" s="52">
        <f>IFERROR(VLOOKUP($A72, ワクチン一般接種!$A:$G, J$4, FALSE), 0)</f>
        <v>29576</v>
      </c>
      <c r="K72" s="52">
        <f>IFERROR(VLOOKUP($A72, ワクチン一般接種!$A:$G, K$4, FALSE), 0)</f>
        <v>499006</v>
      </c>
      <c r="L72" s="52">
        <f>IFERROR(VLOOKUP($A72, ワクチン一般接種!$A:$G, L$4, FALSE), 0)</f>
        <v>0</v>
      </c>
      <c r="M72" s="112">
        <f t="shared" ref="M72:M135" si="5">A72</f>
        <v>44363</v>
      </c>
      <c r="N72" s="53">
        <f t="shared" si="3"/>
        <v>631848</v>
      </c>
      <c r="O72" s="53">
        <f t="shared" si="4"/>
        <v>571047</v>
      </c>
    </row>
    <row r="73" spans="1:15" x14ac:dyDescent="0.55000000000000004">
      <c r="A73" s="83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1081294</v>
      </c>
      <c r="I73" s="52">
        <f>IFERROR(VLOOKUP($A73, ワクチン一般接種!$A:$G, I$4, FALSE), 0)</f>
        <v>563803</v>
      </c>
      <c r="J73" s="52">
        <f>IFERROR(VLOOKUP($A73, ワクチン一般接種!$A:$G, J$4, FALSE), 0)</f>
        <v>30850</v>
      </c>
      <c r="K73" s="52">
        <f>IFERROR(VLOOKUP($A73, ワクチン一般接種!$A:$G, K$4, FALSE), 0)</f>
        <v>486641</v>
      </c>
      <c r="L73" s="52">
        <f>IFERROR(VLOOKUP($A73, ワクチン一般接種!$A:$G, L$4, FALSE), 0)</f>
        <v>0</v>
      </c>
      <c r="M73" s="112">
        <f t="shared" si="5"/>
        <v>44364</v>
      </c>
      <c r="N73" s="53">
        <f t="shared" si="3"/>
        <v>646190</v>
      </c>
      <c r="O73" s="53">
        <f t="shared" si="4"/>
        <v>564434</v>
      </c>
    </row>
    <row r="74" spans="1:15" x14ac:dyDescent="0.55000000000000004">
      <c r="A74" s="83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1026773</v>
      </c>
      <c r="I74" s="52">
        <f>IFERROR(VLOOKUP($A74, ワクチン一般接種!$A:$G, I$4, FALSE), 0)</f>
        <v>538428</v>
      </c>
      <c r="J74" s="52">
        <f>IFERROR(VLOOKUP($A74, ワクチン一般接種!$A:$G, J$4, FALSE), 0)</f>
        <v>28381</v>
      </c>
      <c r="K74" s="52">
        <f>IFERROR(VLOOKUP($A74, ワクチン一般接種!$A:$G, K$4, FALSE), 0)</f>
        <v>459964</v>
      </c>
      <c r="L74" s="52">
        <f>IFERROR(VLOOKUP($A74, ワクチン一般接種!$A:$G, L$4, FALSE), 0)</f>
        <v>0</v>
      </c>
      <c r="M74" s="112">
        <f t="shared" si="5"/>
        <v>44365</v>
      </c>
      <c r="N74" s="53">
        <f t="shared" si="3"/>
        <v>619066</v>
      </c>
      <c r="O74" s="53">
        <f t="shared" si="4"/>
        <v>533655</v>
      </c>
    </row>
    <row r="75" spans="1:15" x14ac:dyDescent="0.55000000000000004">
      <c r="A75" s="83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1035752</v>
      </c>
      <c r="I75" s="52">
        <f>IFERROR(VLOOKUP($A75, ワクチン一般接種!$A:$G, I$4, FALSE), 0)</f>
        <v>580894</v>
      </c>
      <c r="J75" s="52">
        <f>IFERROR(VLOOKUP($A75, ワクチン一般接種!$A:$G, J$4, FALSE), 0)</f>
        <v>35875</v>
      </c>
      <c r="K75" s="52">
        <f>IFERROR(VLOOKUP($A75, ワクチン一般接種!$A:$G, K$4, FALSE), 0)</f>
        <v>418983</v>
      </c>
      <c r="L75" s="52">
        <f>IFERROR(VLOOKUP($A75, ワクチン一般接種!$A:$G, L$4, FALSE), 0)</f>
        <v>0</v>
      </c>
      <c r="M75" s="112">
        <f t="shared" si="5"/>
        <v>44366</v>
      </c>
      <c r="N75" s="53">
        <f t="shared" si="3"/>
        <v>616769</v>
      </c>
      <c r="O75" s="53">
        <f t="shared" si="4"/>
        <v>418983</v>
      </c>
    </row>
    <row r="76" spans="1:15" x14ac:dyDescent="0.55000000000000004">
      <c r="A76" s="83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1047545</v>
      </c>
      <c r="I76" s="52">
        <f>IFERROR(VLOOKUP($A76, ワクチン一般接種!$A:$G, I$4, FALSE), 0)</f>
        <v>583317</v>
      </c>
      <c r="J76" s="52">
        <f>IFERROR(VLOOKUP($A76, ワクチン一般接種!$A:$G, J$4, FALSE), 0)</f>
        <v>37227</v>
      </c>
      <c r="K76" s="52">
        <f>IFERROR(VLOOKUP($A76, ワクチン一般接種!$A:$G, K$4, FALSE), 0)</f>
        <v>427001</v>
      </c>
      <c r="L76" s="52">
        <f>IFERROR(VLOOKUP($A76, ワクチン一般接種!$A:$G, L$4, FALSE), 0)</f>
        <v>0</v>
      </c>
      <c r="M76" s="112">
        <f t="shared" si="5"/>
        <v>44367</v>
      </c>
      <c r="N76" s="53">
        <f t="shared" si="3"/>
        <v>620544</v>
      </c>
      <c r="O76" s="53">
        <f t="shared" si="4"/>
        <v>427001</v>
      </c>
    </row>
    <row r="77" spans="1:15" x14ac:dyDescent="0.55000000000000004">
      <c r="A77" s="83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1058221</v>
      </c>
      <c r="I77" s="52">
        <f>IFERROR(VLOOKUP($A77, ワクチン一般接種!$A:$G, I$4, FALSE), 0)</f>
        <v>551370</v>
      </c>
      <c r="J77" s="52">
        <f>IFERROR(VLOOKUP($A77, ワクチン一般接種!$A:$G, J$4, FALSE), 0)</f>
        <v>35767</v>
      </c>
      <c r="K77" s="52">
        <f>IFERROR(VLOOKUP($A77, ワクチン一般接種!$A:$G, K$4, FALSE), 0)</f>
        <v>467853</v>
      </c>
      <c r="L77" s="52">
        <f>IFERROR(VLOOKUP($A77, ワクチン一般接種!$A:$G, L$4, FALSE), 0)</f>
        <v>3231</v>
      </c>
      <c r="M77" s="112">
        <f t="shared" si="5"/>
        <v>44368</v>
      </c>
      <c r="N77" s="53">
        <f t="shared" si="3"/>
        <v>662134</v>
      </c>
      <c r="O77" s="53">
        <f t="shared" si="4"/>
        <v>594867</v>
      </c>
    </row>
    <row r="78" spans="1:15" x14ac:dyDescent="0.55000000000000004">
      <c r="A78" s="83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1164610</v>
      </c>
      <c r="I78" s="52">
        <f>IFERROR(VLOOKUP($A78, ワクチン一般接種!$A:$G, I$4, FALSE), 0)</f>
        <v>565494</v>
      </c>
      <c r="J78" s="52">
        <f>IFERROR(VLOOKUP($A78, ワクチン一般接種!$A:$G, J$4, FALSE), 0)</f>
        <v>37061</v>
      </c>
      <c r="K78" s="52">
        <f>IFERROR(VLOOKUP($A78, ワクチン一般接種!$A:$G, K$4, FALSE), 0)</f>
        <v>559321</v>
      </c>
      <c r="L78" s="52">
        <f>IFERROR(VLOOKUP($A78, ワクチン一般接種!$A:$G, L$4, FALSE), 0)</f>
        <v>2734</v>
      </c>
      <c r="M78" s="112">
        <f t="shared" si="5"/>
        <v>44369</v>
      </c>
      <c r="N78" s="53">
        <f t="shared" si="3"/>
        <v>648974</v>
      </c>
      <c r="O78" s="53">
        <f t="shared" si="4"/>
        <v>609771</v>
      </c>
    </row>
    <row r="79" spans="1:15" x14ac:dyDescent="0.55000000000000004">
      <c r="A79" s="83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1188133</v>
      </c>
      <c r="I79" s="52">
        <f>IFERROR(VLOOKUP($A79, ワクチン一般接種!$A:$G, I$4, FALSE), 0)</f>
        <v>567666</v>
      </c>
      <c r="J79" s="52">
        <f>IFERROR(VLOOKUP($A79, ワクチン一般接種!$A:$G, J$4, FALSE), 0)</f>
        <v>36474</v>
      </c>
      <c r="K79" s="52">
        <f>IFERROR(VLOOKUP($A79, ワクチン一般接種!$A:$G, K$4, FALSE), 0)</f>
        <v>580640</v>
      </c>
      <c r="L79" s="52">
        <f>IFERROR(VLOOKUP($A79, ワクチン一般接種!$A:$G, L$4, FALSE), 0)</f>
        <v>3353</v>
      </c>
      <c r="M79" s="112">
        <f t="shared" si="5"/>
        <v>44370</v>
      </c>
      <c r="N79" s="53">
        <f t="shared" si="3"/>
        <v>655794</v>
      </c>
      <c r="O79" s="53">
        <f t="shared" si="4"/>
        <v>643825</v>
      </c>
    </row>
    <row r="80" spans="1:15" x14ac:dyDescent="0.55000000000000004">
      <c r="A80" s="83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1177371</v>
      </c>
      <c r="I80" s="52">
        <f>IFERROR(VLOOKUP($A80, ワクチン一般接種!$A:$G, I$4, FALSE), 0)</f>
        <v>554520</v>
      </c>
      <c r="J80" s="52">
        <f>IFERROR(VLOOKUP($A80, ワクチン一般接種!$A:$G, J$4, FALSE), 0)</f>
        <v>36832</v>
      </c>
      <c r="K80" s="52">
        <f>IFERROR(VLOOKUP($A80, ワクチン一般接種!$A:$G, K$4, FALSE), 0)</f>
        <v>582720</v>
      </c>
      <c r="L80" s="52">
        <f>IFERROR(VLOOKUP($A80, ワクチン一般接種!$A:$G, L$4, FALSE), 0)</f>
        <v>3299</v>
      </c>
      <c r="M80" s="112">
        <f t="shared" si="5"/>
        <v>44371</v>
      </c>
      <c r="N80" s="53">
        <f t="shared" si="3"/>
        <v>636734</v>
      </c>
      <c r="O80" s="53">
        <f t="shared" si="4"/>
        <v>650058</v>
      </c>
    </row>
    <row r="81" spans="1:15" x14ac:dyDescent="0.55000000000000004">
      <c r="A81" s="83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1186522</v>
      </c>
      <c r="I81" s="52">
        <f>IFERROR(VLOOKUP($A81, ワクチン一般接種!$A:$G, I$4, FALSE), 0)</f>
        <v>548749</v>
      </c>
      <c r="J81" s="52">
        <f>IFERROR(VLOOKUP($A81, ワクチン一般接種!$A:$G, J$4, FALSE), 0)</f>
        <v>39238</v>
      </c>
      <c r="K81" s="52">
        <f>IFERROR(VLOOKUP($A81, ワクチン一般接種!$A:$G, K$4, FALSE), 0)</f>
        <v>594771</v>
      </c>
      <c r="L81" s="52">
        <f>IFERROR(VLOOKUP($A81, ワクチン一般接種!$A:$G, L$4, FALSE), 0)</f>
        <v>3764</v>
      </c>
      <c r="M81" s="112">
        <f t="shared" si="5"/>
        <v>44372</v>
      </c>
      <c r="N81" s="53">
        <f t="shared" si="3"/>
        <v>641282</v>
      </c>
      <c r="O81" s="53">
        <f t="shared" si="4"/>
        <v>673595</v>
      </c>
    </row>
    <row r="82" spans="1:15" x14ac:dyDescent="0.55000000000000004">
      <c r="A82" s="83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1184117</v>
      </c>
      <c r="I82" s="52">
        <f>IFERROR(VLOOKUP($A82, ワクチン一般接種!$A:$G, I$4, FALSE), 0)</f>
        <v>580263</v>
      </c>
      <c r="J82" s="52">
        <f>IFERROR(VLOOKUP($A82, ワクチン一般接種!$A:$G, J$4, FALSE), 0)</f>
        <v>47524</v>
      </c>
      <c r="K82" s="52">
        <f>IFERROR(VLOOKUP($A82, ワクチン一般接種!$A:$G, K$4, FALSE), 0)</f>
        <v>552574</v>
      </c>
      <c r="L82" s="52">
        <f>IFERROR(VLOOKUP($A82, ワクチン一般接種!$A:$G, L$4, FALSE), 0)</f>
        <v>3756</v>
      </c>
      <c r="M82" s="112">
        <f t="shared" si="5"/>
        <v>44373</v>
      </c>
      <c r="N82" s="53">
        <f t="shared" si="3"/>
        <v>627787</v>
      </c>
      <c r="O82" s="53">
        <f t="shared" si="4"/>
        <v>556330</v>
      </c>
    </row>
    <row r="83" spans="1:15" x14ac:dyDescent="0.55000000000000004">
      <c r="A83" s="83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1184712</v>
      </c>
      <c r="I83" s="52">
        <f>IFERROR(VLOOKUP($A83, ワクチン一般接種!$A:$G, I$4, FALSE), 0)</f>
        <v>618316</v>
      </c>
      <c r="J83" s="52">
        <f>IFERROR(VLOOKUP($A83, ワクチン一般接種!$A:$G, J$4, FALSE), 0)</f>
        <v>46435</v>
      </c>
      <c r="K83" s="52">
        <f>IFERROR(VLOOKUP($A83, ワクチン一般接種!$A:$G, K$4, FALSE), 0)</f>
        <v>515353</v>
      </c>
      <c r="L83" s="52">
        <f>IFERROR(VLOOKUP($A83, ワクチン一般接種!$A:$G, L$4, FALSE), 0)</f>
        <v>4608</v>
      </c>
      <c r="M83" s="112">
        <f t="shared" si="5"/>
        <v>44374</v>
      </c>
      <c r="N83" s="53">
        <f t="shared" si="3"/>
        <v>664751</v>
      </c>
      <c r="O83" s="53">
        <f t="shared" si="4"/>
        <v>519961</v>
      </c>
    </row>
    <row r="84" spans="1:15" x14ac:dyDescent="0.55000000000000004">
      <c r="A84" s="83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1113262</v>
      </c>
      <c r="I84" s="52">
        <f>IFERROR(VLOOKUP($A84, ワクチン一般接種!$A:$G, I$4, FALSE), 0)</f>
        <v>500021</v>
      </c>
      <c r="J84" s="52">
        <f>IFERROR(VLOOKUP($A84, ワクチン一般接種!$A:$G, J$4, FALSE), 0)</f>
        <v>27986</v>
      </c>
      <c r="K84" s="52">
        <f>IFERROR(VLOOKUP($A84, ワクチン一般接種!$A:$G, K$4, FALSE), 0)</f>
        <v>566724</v>
      </c>
      <c r="L84" s="52">
        <f>IFERROR(VLOOKUP($A84, ワクチン一般接種!$A:$G, L$4, FALSE), 0)</f>
        <v>18531</v>
      </c>
      <c r="M84" s="112">
        <f t="shared" si="5"/>
        <v>44375</v>
      </c>
      <c r="N84" s="53">
        <f t="shared" si="3"/>
        <v>607116</v>
      </c>
      <c r="O84" s="53">
        <f t="shared" si="4"/>
        <v>665801</v>
      </c>
    </row>
    <row r="85" spans="1:15" x14ac:dyDescent="0.55000000000000004">
      <c r="A85" s="83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1193699</v>
      </c>
      <c r="I85" s="52">
        <f>IFERROR(VLOOKUP($A85, ワクチン一般接種!$A:$G, I$4, FALSE), 0)</f>
        <v>528572</v>
      </c>
      <c r="J85" s="52">
        <f>IFERROR(VLOOKUP($A85, ワクチン一般接種!$A:$G, J$4, FALSE), 0)</f>
        <v>29469</v>
      </c>
      <c r="K85" s="52">
        <f>IFERROR(VLOOKUP($A85, ワクチン一般接種!$A:$G, K$4, FALSE), 0)</f>
        <v>616636</v>
      </c>
      <c r="L85" s="52">
        <f>IFERROR(VLOOKUP($A85, ワクチン一般接種!$A:$G, L$4, FALSE), 0)</f>
        <v>19022</v>
      </c>
      <c r="M85" s="112">
        <f t="shared" si="5"/>
        <v>44376</v>
      </c>
      <c r="N85" s="53">
        <f t="shared" si="3"/>
        <v>597477</v>
      </c>
      <c r="O85" s="53">
        <f t="shared" si="4"/>
        <v>690703</v>
      </c>
    </row>
    <row r="86" spans="1:15" x14ac:dyDescent="0.55000000000000004">
      <c r="A86" s="83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1201286</v>
      </c>
      <c r="I86" s="52">
        <f>IFERROR(VLOOKUP($A86, ワクチン一般接種!$A:$G, I$4, FALSE), 0)</f>
        <v>541754</v>
      </c>
      <c r="J86" s="52">
        <f>IFERROR(VLOOKUP($A86, ワクチン一般接種!$A:$G, J$4, FALSE), 0)</f>
        <v>31126</v>
      </c>
      <c r="K86" s="52">
        <f>IFERROR(VLOOKUP($A86, ワクチン一般接種!$A:$G, K$4, FALSE), 0)</f>
        <v>609392</v>
      </c>
      <c r="L86" s="52">
        <f>IFERROR(VLOOKUP($A86, ワクチン一般接種!$A:$G, L$4, FALSE), 0)</f>
        <v>19014</v>
      </c>
      <c r="M86" s="112">
        <f t="shared" si="5"/>
        <v>44377</v>
      </c>
      <c r="N86" s="53">
        <f t="shared" si="3"/>
        <v>604981</v>
      </c>
      <c r="O86" s="53">
        <f t="shared" si="4"/>
        <v>675484</v>
      </c>
    </row>
    <row r="87" spans="1:15" x14ac:dyDescent="0.55000000000000004">
      <c r="A87" s="83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959982</v>
      </c>
      <c r="I87" s="52">
        <f>IFERROR(VLOOKUP($A87, ワクチン一般接種!$A:$G, I$4, FALSE), 0)</f>
        <v>352563</v>
      </c>
      <c r="J87" s="52">
        <f>IFERROR(VLOOKUP($A87, ワクチン一般接種!$A:$G, J$4, FALSE), 0)</f>
        <v>28182</v>
      </c>
      <c r="K87" s="52">
        <f>IFERROR(VLOOKUP($A87, ワクチン一般接種!$A:$G, K$4, FALSE), 0)</f>
        <v>559635</v>
      </c>
      <c r="L87" s="52">
        <f>IFERROR(VLOOKUP($A87, ワクチン一般接種!$A:$G, L$4, FALSE), 0)</f>
        <v>19602</v>
      </c>
      <c r="M87" s="112">
        <f t="shared" si="5"/>
        <v>44378</v>
      </c>
      <c r="N87" s="53">
        <f t="shared" si="3"/>
        <v>417680</v>
      </c>
      <c r="O87" s="53">
        <f t="shared" si="4"/>
        <v>637099</v>
      </c>
    </row>
    <row r="88" spans="1:15" x14ac:dyDescent="0.55000000000000004">
      <c r="A88" s="83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896035</v>
      </c>
      <c r="I88" s="52">
        <f>IFERROR(VLOOKUP($A88, ワクチン一般接種!$A:$G, I$4, FALSE), 0)</f>
        <v>293834</v>
      </c>
      <c r="J88" s="52">
        <f>IFERROR(VLOOKUP($A88, ワクチン一般接種!$A:$G, J$4, FALSE), 0)</f>
        <v>28820</v>
      </c>
      <c r="K88" s="52">
        <f>IFERROR(VLOOKUP($A88, ワクチン一般接種!$A:$G, K$4, FALSE), 0)</f>
        <v>554409</v>
      </c>
      <c r="L88" s="52">
        <f>IFERROR(VLOOKUP($A88, ワクチン一般接種!$A:$G, L$4, FALSE), 0)</f>
        <v>18972</v>
      </c>
      <c r="M88" s="112">
        <f t="shared" si="5"/>
        <v>44379</v>
      </c>
      <c r="N88" s="53">
        <f t="shared" si="3"/>
        <v>349038</v>
      </c>
      <c r="O88" s="53">
        <f t="shared" si="4"/>
        <v>628821</v>
      </c>
    </row>
    <row r="89" spans="1:15" x14ac:dyDescent="0.55000000000000004">
      <c r="A89" s="83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1172599</v>
      </c>
      <c r="I89" s="52">
        <f>IFERROR(VLOOKUP($A89, ワクチン一般接種!$A:$G, I$4, FALSE), 0)</f>
        <v>571691</v>
      </c>
      <c r="J89" s="52">
        <f>IFERROR(VLOOKUP($A89, ワクチン一般接種!$A:$G, J$4, FALSE), 0)</f>
        <v>45001</v>
      </c>
      <c r="K89" s="52">
        <f>IFERROR(VLOOKUP($A89, ワクチン一般接種!$A:$G, K$4, FALSE), 0)</f>
        <v>536516</v>
      </c>
      <c r="L89" s="52">
        <f>IFERROR(VLOOKUP($A89, ワクチン一般接種!$A:$G, L$4, FALSE), 0)</f>
        <v>19391</v>
      </c>
      <c r="M89" s="112">
        <f t="shared" si="5"/>
        <v>44380</v>
      </c>
      <c r="N89" s="53">
        <f t="shared" si="3"/>
        <v>616692</v>
      </c>
      <c r="O89" s="53">
        <f t="shared" si="4"/>
        <v>555907</v>
      </c>
    </row>
    <row r="90" spans="1:15" x14ac:dyDescent="0.55000000000000004">
      <c r="A90" s="83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1112143</v>
      </c>
      <c r="I90" s="52">
        <f>IFERROR(VLOOKUP($A90, ワクチン一般接種!$A:$G, I$4, FALSE), 0)</f>
        <v>578046</v>
      </c>
      <c r="J90" s="52">
        <f>IFERROR(VLOOKUP($A90, ワクチン一般接種!$A:$G, J$4, FALSE), 0)</f>
        <v>35714</v>
      </c>
      <c r="K90" s="52">
        <f>IFERROR(VLOOKUP($A90, ワクチン一般接種!$A:$G, K$4, FALSE), 0)</f>
        <v>476996</v>
      </c>
      <c r="L90" s="52">
        <f>IFERROR(VLOOKUP($A90, ワクチン一般接種!$A:$G, L$4, FALSE), 0)</f>
        <v>21387</v>
      </c>
      <c r="M90" s="112">
        <f t="shared" si="5"/>
        <v>44381</v>
      </c>
      <c r="N90" s="53">
        <f t="shared" si="3"/>
        <v>613760</v>
      </c>
      <c r="O90" s="53">
        <f t="shared" si="4"/>
        <v>498383</v>
      </c>
    </row>
    <row r="91" spans="1:15" x14ac:dyDescent="0.55000000000000004">
      <c r="A91" s="83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1024940</v>
      </c>
      <c r="I91" s="52">
        <f>IFERROR(VLOOKUP($A91, ワクチン一般接種!$A:$G, I$4, FALSE), 0)</f>
        <v>528030</v>
      </c>
      <c r="J91" s="52">
        <f>IFERROR(VLOOKUP($A91, ワクチン一般接種!$A:$G, J$4, FALSE), 0)</f>
        <v>23291</v>
      </c>
      <c r="K91" s="52">
        <f>IFERROR(VLOOKUP($A91, ワクチン一般接種!$A:$G, K$4, FALSE), 0)</f>
        <v>446214</v>
      </c>
      <c r="L91" s="52">
        <f>IFERROR(VLOOKUP($A91, ワクチン一般接種!$A:$G, L$4, FALSE), 0)</f>
        <v>27405</v>
      </c>
      <c r="M91" s="112">
        <f t="shared" si="5"/>
        <v>44382</v>
      </c>
      <c r="N91" s="53">
        <f t="shared" si="3"/>
        <v>614999</v>
      </c>
      <c r="O91" s="53">
        <f t="shared" si="4"/>
        <v>555030</v>
      </c>
    </row>
    <row r="92" spans="1:15" x14ac:dyDescent="0.55000000000000004">
      <c r="A92" s="83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1031700</v>
      </c>
      <c r="I92" s="52">
        <f>IFERROR(VLOOKUP($A92, ワクチン一般接種!$A:$G, I$4, FALSE), 0)</f>
        <v>534701</v>
      </c>
      <c r="J92" s="52">
        <f>IFERROR(VLOOKUP($A92, ワクチン一般接種!$A:$G, J$4, FALSE), 0)</f>
        <v>22384</v>
      </c>
      <c r="K92" s="52">
        <f>IFERROR(VLOOKUP($A92, ワクチン一般接種!$A:$G, K$4, FALSE), 0)</f>
        <v>447232</v>
      </c>
      <c r="L92" s="52">
        <f>IFERROR(VLOOKUP($A92, ワクチン一般接種!$A:$G, L$4, FALSE), 0)</f>
        <v>27383</v>
      </c>
      <c r="M92" s="112">
        <f t="shared" si="5"/>
        <v>44383</v>
      </c>
      <c r="N92" s="53">
        <f t="shared" si="3"/>
        <v>603676</v>
      </c>
      <c r="O92" s="53">
        <f t="shared" si="4"/>
        <v>527789</v>
      </c>
    </row>
    <row r="93" spans="1:15" x14ac:dyDescent="0.55000000000000004">
      <c r="A93" s="83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979100</v>
      </c>
      <c r="I93" s="52">
        <f>IFERROR(VLOOKUP($A93, ワクチン一般接種!$A:$G, I$4, FALSE), 0)</f>
        <v>524950</v>
      </c>
      <c r="J93" s="52">
        <f>IFERROR(VLOOKUP($A93, ワクチン一般接種!$A:$G, J$4, FALSE), 0)</f>
        <v>23058</v>
      </c>
      <c r="K93" s="52">
        <f>IFERROR(VLOOKUP($A93, ワクチン一般接種!$A:$G, K$4, FALSE), 0)</f>
        <v>405474</v>
      </c>
      <c r="L93" s="52">
        <f>IFERROR(VLOOKUP($A93, ワクチン一般接種!$A:$G, L$4, FALSE), 0)</f>
        <v>25618</v>
      </c>
      <c r="M93" s="112">
        <f t="shared" si="5"/>
        <v>44384</v>
      </c>
      <c r="N93" s="53">
        <f t="shared" si="3"/>
        <v>578973</v>
      </c>
      <c r="O93" s="53">
        <f t="shared" si="4"/>
        <v>476780</v>
      </c>
    </row>
    <row r="94" spans="1:15" x14ac:dyDescent="0.55000000000000004">
      <c r="A94" s="83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786473</v>
      </c>
      <c r="I94" s="52">
        <f>IFERROR(VLOOKUP($A94, ワクチン一般接種!$A:$G, I$4, FALSE), 0)</f>
        <v>405336</v>
      </c>
      <c r="J94" s="52">
        <f>IFERROR(VLOOKUP($A94, ワクチン一般接種!$A:$G, J$4, FALSE), 0)</f>
        <v>21418</v>
      </c>
      <c r="K94" s="52">
        <f>IFERROR(VLOOKUP($A94, ワクチン一般接種!$A:$G, K$4, FALSE), 0)</f>
        <v>332782</v>
      </c>
      <c r="L94" s="52">
        <f>IFERROR(VLOOKUP($A94, ワクチン一般接種!$A:$G, L$4, FALSE), 0)</f>
        <v>26937</v>
      </c>
      <c r="M94" s="112">
        <f t="shared" si="5"/>
        <v>44385</v>
      </c>
      <c r="N94" s="53">
        <f t="shared" si="3"/>
        <v>463490</v>
      </c>
      <c r="O94" s="53">
        <f t="shared" si="4"/>
        <v>406323</v>
      </c>
    </row>
    <row r="95" spans="1:15" x14ac:dyDescent="0.55000000000000004">
      <c r="A95" s="83">
        <v>44386</v>
      </c>
      <c r="B95" s="51" t="str">
        <f>IFERROR(VLOOKUP($A95, ワクチン医療従事者等!$A:$J, $B$4, FALSE), TEXT(A95, "aaa"))</f>
        <v>金</v>
      </c>
      <c r="C95" s="51">
        <f>IFERROR(VLOOKUP($A95, ワクチン医療従事者等!$A:$J, $C$4, FALSE), 0)</f>
        <v>0</v>
      </c>
      <c r="D95" s="51">
        <f>IFERROR(VLOOKUP($A95, ワクチン医療従事者等!$A:$J, $D$4, FALSE), 0)</f>
        <v>0</v>
      </c>
      <c r="E95" s="51">
        <f>IFERROR(VLOOKUP($A95, ワクチン医療従事者等!$A:$J, $E$4, FALSE), 0)</f>
        <v>0</v>
      </c>
      <c r="F95" s="51">
        <f>IFERROR(VLOOKUP($A95, ワクチン医療従事者等!$A:$J, $F$4, FALSE), 0)</f>
        <v>0</v>
      </c>
      <c r="G95" s="51">
        <f>IFERROR(VLOOKUP($A95, ワクチン医療従事者等!$A:$J, $G$4, FALSE), 0)</f>
        <v>0</v>
      </c>
      <c r="H95" s="52">
        <f>IFERROR(VLOOKUP($A95, ワクチン一般接種!$A:$G, H$4, FALSE), 0)</f>
        <v>0</v>
      </c>
      <c r="I95" s="52">
        <f>IFERROR(VLOOKUP($A95, ワクチン一般接種!$A:$G, I$4, FALSE), 0)</f>
        <v>0</v>
      </c>
      <c r="J95" s="52">
        <f>IFERROR(VLOOKUP($A95, ワクチン一般接種!$A:$G, J$4, FALSE), 0)</f>
        <v>0</v>
      </c>
      <c r="K95" s="52">
        <f>IFERROR(VLOOKUP($A95, ワクチン一般接種!$A:$G, K$4, FALSE), 0)</f>
        <v>0</v>
      </c>
      <c r="L95" s="52">
        <f>IFERROR(VLOOKUP($A95, ワクチン一般接種!$A:$G, L$4, FALSE), 0)</f>
        <v>0</v>
      </c>
      <c r="M95" s="112">
        <f t="shared" si="5"/>
        <v>44386</v>
      </c>
      <c r="N95" s="53">
        <f t="shared" si="3"/>
        <v>0</v>
      </c>
      <c r="O95" s="53">
        <f t="shared" si="4"/>
        <v>0</v>
      </c>
    </row>
    <row r="96" spans="1:15" x14ac:dyDescent="0.55000000000000004">
      <c r="A96" s="83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0</v>
      </c>
      <c r="I96" s="52">
        <f>IFERROR(VLOOKUP($A96, ワクチン一般接種!$A:$G, I$4, FALSE), 0)</f>
        <v>0</v>
      </c>
      <c r="J96" s="52">
        <f>IFERROR(VLOOKUP($A96, ワクチン一般接種!$A:$G, J$4, FALSE), 0)</f>
        <v>0</v>
      </c>
      <c r="K96" s="52">
        <f>IFERROR(VLOOKUP($A96, ワクチン一般接種!$A:$G, K$4, FALSE), 0)</f>
        <v>0</v>
      </c>
      <c r="L96" s="52">
        <f>IFERROR(VLOOKUP($A96, ワクチン一般接種!$A:$G, L$4, FALSE), 0)</f>
        <v>0</v>
      </c>
      <c r="M96" s="112">
        <f t="shared" si="5"/>
        <v>44387</v>
      </c>
      <c r="N96" s="53">
        <f t="shared" si="3"/>
        <v>0</v>
      </c>
      <c r="O96" s="53">
        <f t="shared" si="4"/>
        <v>0</v>
      </c>
    </row>
    <row r="97" spans="1:15" x14ac:dyDescent="0.55000000000000004">
      <c r="A97" s="83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0</v>
      </c>
      <c r="I97" s="52">
        <f>IFERROR(VLOOKUP($A97, ワクチン一般接種!$A:$G, I$4, FALSE), 0)</f>
        <v>0</v>
      </c>
      <c r="J97" s="52">
        <f>IFERROR(VLOOKUP($A97, ワクチン一般接種!$A:$G, J$4, FALSE), 0)</f>
        <v>0</v>
      </c>
      <c r="K97" s="52">
        <f>IFERROR(VLOOKUP($A97, ワクチン一般接種!$A:$G, K$4, FALSE), 0)</f>
        <v>0</v>
      </c>
      <c r="L97" s="52">
        <f>IFERROR(VLOOKUP($A97, ワクチン一般接種!$A:$G, L$4, FALSE), 0)</f>
        <v>0</v>
      </c>
      <c r="M97" s="112">
        <f t="shared" si="5"/>
        <v>44388</v>
      </c>
      <c r="N97" s="53">
        <f t="shared" si="3"/>
        <v>0</v>
      </c>
      <c r="O97" s="53">
        <f t="shared" si="4"/>
        <v>0</v>
      </c>
    </row>
    <row r="98" spans="1:15" x14ac:dyDescent="0.55000000000000004">
      <c r="A98" s="83">
        <v>44389</v>
      </c>
      <c r="B98" s="51" t="str">
        <f>IFERROR(VLOOKUP($A98, ワクチン医療従事者等!$A:$J, $B$4, FALSE), TEXT(A98, "aaa"))</f>
        <v>月</v>
      </c>
      <c r="C98" s="51">
        <f>IFERROR(VLOOKUP($A98, ワクチン医療従事者等!$A:$J, $C$4, FALSE), 0)</f>
        <v>0</v>
      </c>
      <c r="D98" s="51">
        <f>IFERROR(VLOOKUP($A98, ワクチン医療従事者等!$A:$J, $D$4, FALSE), 0)</f>
        <v>0</v>
      </c>
      <c r="E98" s="51">
        <f>IFERROR(VLOOKUP($A98, ワクチン医療従事者等!$A:$J, $E$4, FALSE), 0)</f>
        <v>0</v>
      </c>
      <c r="F98" s="51">
        <f>IFERROR(VLOOKUP($A98, ワクチン医療従事者等!$A:$J, $F$4, FALSE), 0)</f>
        <v>0</v>
      </c>
      <c r="G98" s="51">
        <f>IFERROR(VLOOKUP($A98, ワクチン医療従事者等!$A:$J, $G$4, FALSE), 0)</f>
        <v>0</v>
      </c>
      <c r="H98" s="52">
        <f>IFERROR(VLOOKUP($A98, ワクチン一般接種!$A:$G, H$4, FALSE), 0)</f>
        <v>0</v>
      </c>
      <c r="I98" s="52">
        <f>IFERROR(VLOOKUP($A98, ワクチン一般接種!$A:$G, I$4, FALSE), 0)</f>
        <v>0</v>
      </c>
      <c r="J98" s="52">
        <f>IFERROR(VLOOKUP($A98, ワクチン一般接種!$A:$G, J$4, FALSE), 0)</f>
        <v>0</v>
      </c>
      <c r="K98" s="52">
        <f>IFERROR(VLOOKUP($A98, ワクチン一般接種!$A:$G, K$4, FALSE), 0)</f>
        <v>0</v>
      </c>
      <c r="L98" s="52">
        <f>IFERROR(VLOOKUP($A98, ワクチン一般接種!$A:$G, L$4, FALSE), 0)</f>
        <v>0</v>
      </c>
      <c r="M98" s="112">
        <f t="shared" si="5"/>
        <v>44389</v>
      </c>
      <c r="N98" s="53">
        <f t="shared" si="3"/>
        <v>0</v>
      </c>
      <c r="O98" s="53">
        <f t="shared" si="4"/>
        <v>0</v>
      </c>
    </row>
    <row r="99" spans="1:15" x14ac:dyDescent="0.55000000000000004">
      <c r="A99" s="83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112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3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112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3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112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3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12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3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12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3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12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3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12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3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1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3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1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3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1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3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1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3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1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3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1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3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1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3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1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3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1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3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1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3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1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3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1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3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1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3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1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3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1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3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1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3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1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3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1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3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1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3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1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3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1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3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1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3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1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3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1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3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1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3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1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3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1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3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1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3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1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3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1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3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1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3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1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3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1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3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1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3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1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3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1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3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1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3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1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3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1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3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1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3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1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3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1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3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1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3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1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3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1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3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1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3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1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3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1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3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1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3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1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3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1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3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1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3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1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3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1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3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1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3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1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3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1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3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1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3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1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3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1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3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1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3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1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3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1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3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1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3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1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3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1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3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1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3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1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3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1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3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1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3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1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3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1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3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1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3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1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3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1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3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1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3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1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3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1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3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1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3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1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3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1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3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1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3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1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3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1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3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1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3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1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3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1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3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1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3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1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3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1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3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1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3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1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3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1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3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1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3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1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3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1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3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1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3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1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3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1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3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1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3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1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3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1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3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1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3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1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3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1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3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1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3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1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3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1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3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1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3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1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3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1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3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1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3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1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3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1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3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1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3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1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3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1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3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1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3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1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3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1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3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1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3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1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3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1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3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1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3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1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3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1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3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1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3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1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3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1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3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1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3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1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3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1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3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1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3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1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3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1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3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1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3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1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3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1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3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1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3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1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3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1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3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1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3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1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3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1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3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1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3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1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3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1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3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1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3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1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3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1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3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1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3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1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3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1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3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1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3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1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3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1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3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1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3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1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3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1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3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1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3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1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3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1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3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1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3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1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3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1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333</v>
      </c>
      <c r="D4" s="130" t="s">
        <v>334</v>
      </c>
      <c r="E4" s="132" t="s">
        <v>335</v>
      </c>
      <c r="F4" s="133"/>
      <c r="G4" s="134" t="s">
        <v>336</v>
      </c>
      <c r="H4" s="134" t="s">
        <v>337</v>
      </c>
      <c r="I4" s="19"/>
    </row>
    <row r="5" spans="1:9" ht="13.25" customHeight="1" x14ac:dyDescent="0.55000000000000004">
      <c r="B5" s="127"/>
      <c r="C5" s="129"/>
      <c r="D5" s="131"/>
      <c r="E5" s="103" t="s">
        <v>338</v>
      </c>
      <c r="F5" s="104" t="s">
        <v>339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5">
        <v>41708</v>
      </c>
      <c r="D6" s="105">
        <v>799145</v>
      </c>
      <c r="E6" s="106">
        <v>522</v>
      </c>
      <c r="F6" s="106">
        <v>11</v>
      </c>
      <c r="G6" s="105">
        <v>39745</v>
      </c>
      <c r="H6" s="105">
        <v>1412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5">
        <v>2538</v>
      </c>
      <c r="D7" s="105">
        <v>52324</v>
      </c>
      <c r="E7" s="106">
        <v>45</v>
      </c>
      <c r="F7" s="106">
        <v>0</v>
      </c>
      <c r="G7" s="105">
        <v>2462</v>
      </c>
      <c r="H7" s="106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5">
        <v>1766</v>
      </c>
      <c r="D8" s="105">
        <v>88554</v>
      </c>
      <c r="E8" s="106">
        <v>90</v>
      </c>
      <c r="F8" s="106">
        <v>1</v>
      </c>
      <c r="G8" s="105">
        <v>1629</v>
      </c>
      <c r="H8" s="106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5">
        <v>9272</v>
      </c>
      <c r="D9" s="105">
        <v>160611</v>
      </c>
      <c r="E9" s="106">
        <v>139</v>
      </c>
      <c r="F9" s="106">
        <v>1</v>
      </c>
      <c r="G9" s="105">
        <v>9029</v>
      </c>
      <c r="H9" s="106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931</v>
      </c>
      <c r="D10" s="105">
        <v>16159</v>
      </c>
      <c r="E10" s="106">
        <v>51</v>
      </c>
      <c r="F10" s="106">
        <v>2</v>
      </c>
      <c r="G10" s="106">
        <v>860</v>
      </c>
      <c r="H10" s="106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5">
        <v>2044</v>
      </c>
      <c r="D11" s="105">
        <v>67378</v>
      </c>
      <c r="E11" s="106">
        <v>27</v>
      </c>
      <c r="F11" s="106">
        <v>1</v>
      </c>
      <c r="G11" s="105">
        <v>1970</v>
      </c>
      <c r="H11" s="106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5">
        <v>5049</v>
      </c>
      <c r="D12" s="105">
        <v>289317</v>
      </c>
      <c r="E12" s="106">
        <v>176</v>
      </c>
      <c r="F12" s="106">
        <v>4</v>
      </c>
      <c r="G12" s="105">
        <v>4712</v>
      </c>
      <c r="H12" s="106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5">
        <v>10765</v>
      </c>
      <c r="D13" s="105">
        <v>33871</v>
      </c>
      <c r="E13" s="106">
        <v>243</v>
      </c>
      <c r="F13" s="106">
        <v>6</v>
      </c>
      <c r="G13" s="105">
        <v>10356</v>
      </c>
      <c r="H13" s="106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5">
        <v>7209</v>
      </c>
      <c r="D14" s="105">
        <v>311224</v>
      </c>
      <c r="E14" s="106">
        <v>193</v>
      </c>
      <c r="F14" s="106">
        <v>9</v>
      </c>
      <c r="G14" s="105">
        <v>6934</v>
      </c>
      <c r="H14" s="106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5">
        <v>8071</v>
      </c>
      <c r="D15" s="105">
        <v>199003</v>
      </c>
      <c r="E15" s="106">
        <v>38</v>
      </c>
      <c r="F15" s="106">
        <v>3</v>
      </c>
      <c r="G15" s="105">
        <v>7879</v>
      </c>
      <c r="H15" s="106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5">
        <v>47618</v>
      </c>
      <c r="D16" s="105">
        <v>995632</v>
      </c>
      <c r="E16" s="105">
        <v>1424</v>
      </c>
      <c r="F16" s="106">
        <v>22</v>
      </c>
      <c r="G16" s="105">
        <v>45359</v>
      </c>
      <c r="H16" s="106">
        <v>835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5">
        <v>41658</v>
      </c>
      <c r="D17" s="105">
        <v>713703</v>
      </c>
      <c r="E17" s="105">
        <v>1278</v>
      </c>
      <c r="F17" s="106">
        <v>15</v>
      </c>
      <c r="G17" s="105">
        <v>39665</v>
      </c>
      <c r="H17" s="106">
        <v>715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5">
        <v>180074</v>
      </c>
      <c r="D18" s="105">
        <v>2598858</v>
      </c>
      <c r="E18" s="105">
        <v>5885</v>
      </c>
      <c r="F18" s="106">
        <v>62</v>
      </c>
      <c r="G18" s="105">
        <v>171941</v>
      </c>
      <c r="H18" s="105">
        <v>2248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5">
        <v>69617</v>
      </c>
      <c r="D19" s="105">
        <v>1072099</v>
      </c>
      <c r="E19" s="105">
        <v>2020</v>
      </c>
      <c r="F19" s="106">
        <v>38</v>
      </c>
      <c r="G19" s="105">
        <v>66637</v>
      </c>
      <c r="H19" s="106">
        <v>960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5">
        <v>3463</v>
      </c>
      <c r="D20" s="105">
        <v>177258</v>
      </c>
      <c r="E20" s="106">
        <v>73</v>
      </c>
      <c r="F20" s="106">
        <v>0</v>
      </c>
      <c r="G20" s="105">
        <v>3337</v>
      </c>
      <c r="H20" s="106">
        <v>53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5">
        <v>2057</v>
      </c>
      <c r="D21" s="105">
        <v>76215</v>
      </c>
      <c r="E21" s="106">
        <v>23</v>
      </c>
      <c r="F21" s="106">
        <v>1</v>
      </c>
      <c r="G21" s="105">
        <v>1996</v>
      </c>
      <c r="H21" s="106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5">
        <v>4008</v>
      </c>
      <c r="D22" s="105">
        <v>126060</v>
      </c>
      <c r="E22" s="106">
        <v>79</v>
      </c>
      <c r="F22" s="106">
        <v>1</v>
      </c>
      <c r="G22" s="105">
        <v>3810</v>
      </c>
      <c r="H22" s="106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5">
        <v>1351</v>
      </c>
      <c r="D23" s="105">
        <v>71234</v>
      </c>
      <c r="E23" s="106">
        <v>93</v>
      </c>
      <c r="F23" s="106">
        <v>1</v>
      </c>
      <c r="G23" s="105">
        <v>1223</v>
      </c>
      <c r="H23" s="106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5">
        <v>2144</v>
      </c>
      <c r="D24" s="105">
        <v>62325</v>
      </c>
      <c r="E24" s="106">
        <v>51</v>
      </c>
      <c r="F24" s="106">
        <v>0</v>
      </c>
      <c r="G24" s="105">
        <v>2072</v>
      </c>
      <c r="H24" s="106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5">
        <v>5057</v>
      </c>
      <c r="D25" s="105">
        <v>212206</v>
      </c>
      <c r="E25" s="106">
        <v>36</v>
      </c>
      <c r="F25" s="106">
        <v>0</v>
      </c>
      <c r="G25" s="105">
        <v>5004</v>
      </c>
      <c r="H25" s="106">
        <v>93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5">
        <v>9484</v>
      </c>
      <c r="D26" s="105">
        <v>277521</v>
      </c>
      <c r="E26" s="106">
        <v>53</v>
      </c>
      <c r="F26" s="106">
        <v>5</v>
      </c>
      <c r="G26" s="105">
        <v>9244</v>
      </c>
      <c r="H26" s="106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5">
        <v>9546</v>
      </c>
      <c r="D27" s="105">
        <v>418670</v>
      </c>
      <c r="E27" s="106">
        <v>319</v>
      </c>
      <c r="F27" s="106">
        <v>5</v>
      </c>
      <c r="G27" s="105">
        <v>9075</v>
      </c>
      <c r="H27" s="106">
        <v>152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5">
        <v>51429</v>
      </c>
      <c r="D28" s="105">
        <v>854147</v>
      </c>
      <c r="E28" s="106">
        <v>600</v>
      </c>
      <c r="F28" s="106">
        <v>13</v>
      </c>
      <c r="G28" s="105">
        <v>49850</v>
      </c>
      <c r="H28" s="106">
        <v>979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5">
        <v>5321</v>
      </c>
      <c r="D29" s="105">
        <v>148938</v>
      </c>
      <c r="E29" s="106">
        <v>81</v>
      </c>
      <c r="F29" s="106">
        <v>3</v>
      </c>
      <c r="G29" s="105">
        <v>5266</v>
      </c>
      <c r="H29" s="106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5">
        <v>5607</v>
      </c>
      <c r="D30" s="105">
        <v>157405</v>
      </c>
      <c r="E30" s="106">
        <v>71</v>
      </c>
      <c r="F30" s="106">
        <v>3</v>
      </c>
      <c r="G30" s="105">
        <v>5446</v>
      </c>
      <c r="H30" s="106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5">
        <v>16762</v>
      </c>
      <c r="D31" s="105">
        <v>290365</v>
      </c>
      <c r="E31" s="106">
        <v>143</v>
      </c>
      <c r="F31" s="106">
        <v>4</v>
      </c>
      <c r="G31" s="105">
        <v>16339</v>
      </c>
      <c r="H31" s="106">
        <v>246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5">
        <v>104482</v>
      </c>
      <c r="D32" s="105">
        <v>2230599</v>
      </c>
      <c r="E32" s="105">
        <v>1338</v>
      </c>
      <c r="F32" s="106">
        <v>122</v>
      </c>
      <c r="G32" s="105">
        <v>99653</v>
      </c>
      <c r="H32" s="105">
        <v>2692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5">
        <v>41162</v>
      </c>
      <c r="D33" s="105">
        <v>519903</v>
      </c>
      <c r="E33" s="106">
        <v>287</v>
      </c>
      <c r="F33" s="106">
        <v>13</v>
      </c>
      <c r="G33" s="105">
        <v>39566</v>
      </c>
      <c r="H33" s="105">
        <v>1309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5">
        <v>8434</v>
      </c>
      <c r="D34" s="105">
        <v>174026</v>
      </c>
      <c r="E34" s="106">
        <v>134</v>
      </c>
      <c r="F34" s="106">
        <v>6</v>
      </c>
      <c r="G34" s="105">
        <v>8168</v>
      </c>
      <c r="H34" s="106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5">
        <v>2703</v>
      </c>
      <c r="D35" s="105">
        <v>42435</v>
      </c>
      <c r="E35" s="106">
        <v>19</v>
      </c>
      <c r="F35" s="106">
        <v>1</v>
      </c>
      <c r="G35" s="105">
        <v>2577</v>
      </c>
      <c r="H35" s="106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6">
        <v>494</v>
      </c>
      <c r="D36" s="105">
        <v>85930</v>
      </c>
      <c r="E36" s="106">
        <v>27</v>
      </c>
      <c r="F36" s="106">
        <v>0</v>
      </c>
      <c r="G36" s="106">
        <v>458</v>
      </c>
      <c r="H36" s="106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6">
        <v>560</v>
      </c>
      <c r="D37" s="105">
        <v>32023</v>
      </c>
      <c r="E37" s="106">
        <v>6</v>
      </c>
      <c r="F37" s="106">
        <v>0</v>
      </c>
      <c r="G37" s="106">
        <v>552</v>
      </c>
      <c r="H37" s="10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5">
        <v>7609</v>
      </c>
      <c r="D38" s="105">
        <v>168599</v>
      </c>
      <c r="E38" s="106">
        <v>22</v>
      </c>
      <c r="F38" s="106">
        <v>1</v>
      </c>
      <c r="G38" s="105">
        <v>7455</v>
      </c>
      <c r="H38" s="106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5">
        <v>11560</v>
      </c>
      <c r="D39" s="105">
        <v>561085</v>
      </c>
      <c r="E39" s="106">
        <v>74</v>
      </c>
      <c r="F39" s="106">
        <v>8</v>
      </c>
      <c r="G39" s="105">
        <v>11297</v>
      </c>
      <c r="H39" s="106">
        <v>176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5">
        <v>3171</v>
      </c>
      <c r="D40" s="105">
        <v>124469</v>
      </c>
      <c r="E40" s="106">
        <v>40</v>
      </c>
      <c r="F40" s="106">
        <v>1</v>
      </c>
      <c r="G40" s="105">
        <v>3051</v>
      </c>
      <c r="H40" s="10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5">
        <v>1660</v>
      </c>
      <c r="D41" s="105">
        <v>66353</v>
      </c>
      <c r="E41" s="106">
        <v>5</v>
      </c>
      <c r="F41" s="106">
        <v>0</v>
      </c>
      <c r="G41" s="105">
        <v>1592</v>
      </c>
      <c r="H41" s="10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5">
        <v>2112</v>
      </c>
      <c r="D42" s="105">
        <v>88141</v>
      </c>
      <c r="E42" s="106">
        <v>19</v>
      </c>
      <c r="F42" s="106">
        <v>1</v>
      </c>
      <c r="G42" s="105">
        <v>2067</v>
      </c>
      <c r="H42" s="106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5">
        <v>2755</v>
      </c>
      <c r="D43" s="105">
        <v>98707</v>
      </c>
      <c r="E43" s="106">
        <v>4</v>
      </c>
      <c r="F43" s="106">
        <v>2</v>
      </c>
      <c r="G43" s="105">
        <v>2676</v>
      </c>
      <c r="H43" s="106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5">
        <v>1880</v>
      </c>
      <c r="D44" s="105">
        <v>11759</v>
      </c>
      <c r="E44" s="106">
        <v>64</v>
      </c>
      <c r="F44" s="106">
        <v>4</v>
      </c>
      <c r="G44" s="105">
        <v>1789</v>
      </c>
      <c r="H44" s="106">
        <v>27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5">
        <v>35841</v>
      </c>
      <c r="D45" s="105">
        <v>852646</v>
      </c>
      <c r="E45" s="106">
        <v>365</v>
      </c>
      <c r="F45" s="106">
        <v>9</v>
      </c>
      <c r="G45" s="105">
        <v>34893</v>
      </c>
      <c r="H45" s="106">
        <v>525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5">
        <v>2570</v>
      </c>
      <c r="D46" s="105">
        <v>58547</v>
      </c>
      <c r="E46" s="106">
        <v>21</v>
      </c>
      <c r="F46" s="106">
        <v>0</v>
      </c>
      <c r="G46" s="105">
        <v>2563</v>
      </c>
      <c r="H46" s="106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5">
        <v>3225</v>
      </c>
      <c r="D47" s="105">
        <v>128350</v>
      </c>
      <c r="E47" s="106">
        <v>57</v>
      </c>
      <c r="F47" s="106">
        <v>0</v>
      </c>
      <c r="G47" s="105">
        <v>3100</v>
      </c>
      <c r="H47" s="10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5">
        <v>6495</v>
      </c>
      <c r="D48" s="105">
        <v>82372</v>
      </c>
      <c r="E48" s="106">
        <v>27</v>
      </c>
      <c r="F48" s="106">
        <v>1</v>
      </c>
      <c r="G48" s="105">
        <v>6349</v>
      </c>
      <c r="H48" s="106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5">
        <v>3504</v>
      </c>
      <c r="D49" s="105">
        <v>173595</v>
      </c>
      <c r="E49" s="106">
        <v>19</v>
      </c>
      <c r="F49" s="106">
        <v>0</v>
      </c>
      <c r="G49" s="105">
        <v>3421</v>
      </c>
      <c r="H49" s="106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5">
        <v>3107</v>
      </c>
      <c r="D50" s="105">
        <v>44740</v>
      </c>
      <c r="E50" s="106">
        <v>22</v>
      </c>
      <c r="F50" s="106">
        <v>0</v>
      </c>
      <c r="G50" s="105">
        <v>3048</v>
      </c>
      <c r="H50" s="106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5">
        <v>3727</v>
      </c>
      <c r="D51" s="105">
        <v>113372</v>
      </c>
      <c r="E51" s="106">
        <v>52</v>
      </c>
      <c r="F51" s="106">
        <v>1</v>
      </c>
      <c r="G51" s="105">
        <v>3664</v>
      </c>
      <c r="H51" s="106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5">
        <v>21255</v>
      </c>
      <c r="D52" s="105">
        <v>258148</v>
      </c>
      <c r="E52" s="106">
        <v>660</v>
      </c>
      <c r="F52" s="106">
        <v>47</v>
      </c>
      <c r="G52" s="105">
        <v>20395</v>
      </c>
      <c r="H52" s="106">
        <v>206</v>
      </c>
      <c r="I52" s="25"/>
    </row>
    <row r="53" spans="1:9" ht="12" customHeight="1" x14ac:dyDescent="0.55000000000000004">
      <c r="B53" s="22" t="s">
        <v>276</v>
      </c>
      <c r="C53" s="106">
        <v>149</v>
      </c>
      <c r="D53" s="107" t="s">
        <v>340</v>
      </c>
      <c r="E53" s="106">
        <v>0</v>
      </c>
      <c r="F53" s="107" t="s">
        <v>340</v>
      </c>
      <c r="G53" s="106">
        <v>149</v>
      </c>
      <c r="H53" s="107" t="s">
        <v>340</v>
      </c>
      <c r="I53" s="25"/>
    </row>
    <row r="54" spans="1:9" ht="12" customHeight="1" x14ac:dyDescent="0.55000000000000004">
      <c r="B54" s="21" t="s">
        <v>164</v>
      </c>
      <c r="C54" s="105">
        <v>813004</v>
      </c>
      <c r="D54" s="105">
        <v>16186021</v>
      </c>
      <c r="E54" s="105">
        <v>17015</v>
      </c>
      <c r="F54" s="106">
        <v>428</v>
      </c>
      <c r="G54" s="105">
        <v>780323</v>
      </c>
      <c r="H54" s="105">
        <v>14928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2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77" t="s">
        <v>341</v>
      </c>
    </row>
    <row r="3" spans="1:9" x14ac:dyDescent="0.55000000000000004">
      <c r="A3" s="139" t="s">
        <v>296</v>
      </c>
      <c r="B3" s="140" t="s">
        <v>297</v>
      </c>
      <c r="C3" s="136" t="s">
        <v>298</v>
      </c>
      <c r="D3" s="136" t="s">
        <v>299</v>
      </c>
      <c r="E3" s="137"/>
      <c r="F3" s="136" t="s">
        <v>300</v>
      </c>
      <c r="G3" s="137"/>
      <c r="H3" s="94"/>
      <c r="I3" s="94"/>
    </row>
    <row r="4" spans="1:9" x14ac:dyDescent="0.55000000000000004">
      <c r="A4" s="137"/>
      <c r="B4" s="141"/>
      <c r="C4" s="137"/>
      <c r="D4" s="78" t="s">
        <v>301</v>
      </c>
      <c r="E4" s="78" t="s">
        <v>302</v>
      </c>
      <c r="F4" s="78" t="s">
        <v>301</v>
      </c>
      <c r="G4" s="78" t="s">
        <v>302</v>
      </c>
      <c r="H4" s="93"/>
      <c r="I4" s="93"/>
    </row>
    <row r="5" spans="1:9" x14ac:dyDescent="0.55000000000000004">
      <c r="A5" s="138" t="s">
        <v>287</v>
      </c>
      <c r="B5" s="137"/>
      <c r="C5" s="67">
        <f t="shared" ref="C5:C63" si="0">SUM(D5:G5)</f>
        <v>11369198</v>
      </c>
      <c r="D5" s="67">
        <v>6078691</v>
      </c>
      <c r="E5" s="67">
        <v>77147</v>
      </c>
      <c r="F5" s="67">
        <v>5204822</v>
      </c>
      <c r="G5" s="67">
        <v>8538</v>
      </c>
      <c r="H5" s="93"/>
      <c r="I5" s="93"/>
    </row>
    <row r="6" spans="1:9" x14ac:dyDescent="0.55000000000000004">
      <c r="A6" s="108">
        <v>44385</v>
      </c>
      <c r="B6" s="110" t="s">
        <v>305</v>
      </c>
      <c r="C6" s="67">
        <f t="shared" si="0"/>
        <v>83340</v>
      </c>
      <c r="D6" s="67">
        <v>34199</v>
      </c>
      <c r="E6" s="67">
        <v>2537</v>
      </c>
      <c r="F6" s="67">
        <v>44991</v>
      </c>
      <c r="G6" s="67">
        <v>1613</v>
      </c>
      <c r="H6" s="93"/>
      <c r="I6" s="93"/>
    </row>
    <row r="7" spans="1:9" x14ac:dyDescent="0.55000000000000004">
      <c r="A7" s="108">
        <v>44384</v>
      </c>
      <c r="B7" s="110" t="s">
        <v>306</v>
      </c>
      <c r="C7" s="67">
        <f t="shared" si="0"/>
        <v>76653</v>
      </c>
      <c r="D7" s="67">
        <v>28661</v>
      </c>
      <c r="E7" s="67">
        <v>2304</v>
      </c>
      <c r="F7" s="67">
        <v>44525</v>
      </c>
      <c r="G7" s="67">
        <v>1163</v>
      </c>
      <c r="H7" s="93"/>
      <c r="I7" s="93"/>
    </row>
    <row r="8" spans="1:9" x14ac:dyDescent="0.55000000000000004">
      <c r="A8" s="108">
        <v>44383</v>
      </c>
      <c r="B8" s="110" t="s">
        <v>295</v>
      </c>
      <c r="C8" s="67">
        <f t="shared" si="0"/>
        <v>99765</v>
      </c>
      <c r="D8" s="67">
        <v>45037</v>
      </c>
      <c r="E8" s="67">
        <v>1554</v>
      </c>
      <c r="F8" s="67">
        <v>52475</v>
      </c>
      <c r="G8" s="67">
        <v>699</v>
      </c>
      <c r="H8" s="93"/>
      <c r="I8" s="93"/>
    </row>
    <row r="9" spans="1:9" x14ac:dyDescent="0.55000000000000004">
      <c r="A9" s="108">
        <v>44382</v>
      </c>
      <c r="B9" s="110" t="s">
        <v>294</v>
      </c>
      <c r="C9" s="67">
        <f t="shared" si="0"/>
        <v>145089</v>
      </c>
      <c r="D9" s="67">
        <v>57890</v>
      </c>
      <c r="E9" s="67">
        <v>5788</v>
      </c>
      <c r="F9" s="67">
        <v>79320</v>
      </c>
      <c r="G9" s="67">
        <v>2091</v>
      </c>
      <c r="H9" s="93"/>
      <c r="I9" s="93"/>
    </row>
    <row r="10" spans="1:9" x14ac:dyDescent="0.55000000000000004">
      <c r="A10" s="108">
        <v>44379</v>
      </c>
      <c r="B10" s="110" t="s">
        <v>304</v>
      </c>
      <c r="C10" s="67">
        <f t="shared" si="0"/>
        <v>81824</v>
      </c>
      <c r="D10" s="67">
        <v>25406</v>
      </c>
      <c r="E10" s="67">
        <v>978</v>
      </c>
      <c r="F10" s="67">
        <v>55293</v>
      </c>
      <c r="G10" s="67">
        <v>147</v>
      </c>
      <c r="H10" s="93"/>
      <c r="I10" s="93"/>
    </row>
    <row r="11" spans="1:9" x14ac:dyDescent="0.55000000000000004">
      <c r="A11" s="108">
        <v>44378</v>
      </c>
      <c r="B11" s="110" t="s">
        <v>305</v>
      </c>
      <c r="C11" s="67">
        <f t="shared" si="0"/>
        <v>94797</v>
      </c>
      <c r="D11" s="67">
        <v>36346</v>
      </c>
      <c r="E11" s="67">
        <v>589</v>
      </c>
      <c r="F11" s="67">
        <v>57754</v>
      </c>
      <c r="G11" s="67">
        <v>108</v>
      </c>
      <c r="H11" s="93"/>
      <c r="I11" s="93"/>
    </row>
    <row r="12" spans="1:9" x14ac:dyDescent="0.55000000000000004">
      <c r="A12" s="108">
        <v>44377</v>
      </c>
      <c r="B12" s="110" t="s">
        <v>306</v>
      </c>
      <c r="C12" s="67">
        <f t="shared" si="0"/>
        <v>79179</v>
      </c>
      <c r="D12" s="67">
        <v>30313</v>
      </c>
      <c r="E12" s="67">
        <v>1788</v>
      </c>
      <c r="F12" s="67">
        <v>46697</v>
      </c>
      <c r="G12" s="67">
        <v>381</v>
      </c>
      <c r="H12" s="93"/>
      <c r="I12" s="93"/>
    </row>
    <row r="13" spans="1:9" x14ac:dyDescent="0.55000000000000004">
      <c r="A13" s="108">
        <v>44376</v>
      </c>
      <c r="B13" s="110" t="s">
        <v>295</v>
      </c>
      <c r="C13" s="67">
        <f t="shared" si="0"/>
        <v>94481</v>
      </c>
      <c r="D13" s="67">
        <v>36069</v>
      </c>
      <c r="E13" s="67">
        <v>3367</v>
      </c>
      <c r="F13" s="67">
        <v>53790</v>
      </c>
      <c r="G13" s="67">
        <v>1255</v>
      </c>
      <c r="H13" s="93"/>
      <c r="I13" s="93"/>
    </row>
    <row r="14" spans="1:9" x14ac:dyDescent="0.55000000000000004">
      <c r="A14" s="108">
        <v>44375</v>
      </c>
      <c r="B14" s="110" t="s">
        <v>294</v>
      </c>
      <c r="C14" s="67">
        <f t="shared" si="0"/>
        <v>159655</v>
      </c>
      <c r="D14" s="67">
        <v>71303</v>
      </c>
      <c r="E14" s="67">
        <v>7806</v>
      </c>
      <c r="F14" s="67">
        <v>80018</v>
      </c>
      <c r="G14" s="67">
        <v>528</v>
      </c>
      <c r="H14" s="93"/>
      <c r="I14" s="93"/>
    </row>
    <row r="15" spans="1:9" x14ac:dyDescent="0.55000000000000004">
      <c r="A15" s="108">
        <v>44372</v>
      </c>
      <c r="B15" s="110" t="s">
        <v>309</v>
      </c>
      <c r="C15" s="67">
        <f t="shared" si="0"/>
        <v>128355</v>
      </c>
      <c r="D15" s="67">
        <v>47766</v>
      </c>
      <c r="E15" s="67">
        <v>5529</v>
      </c>
      <c r="F15" s="67">
        <v>74926</v>
      </c>
      <c r="G15" s="67">
        <v>134</v>
      </c>
      <c r="H15" s="93"/>
      <c r="I15" s="93"/>
    </row>
    <row r="16" spans="1:9" x14ac:dyDescent="0.55000000000000004">
      <c r="A16" s="108">
        <v>44371</v>
      </c>
      <c r="B16" s="110" t="s">
        <v>320</v>
      </c>
      <c r="C16" s="67">
        <f t="shared" si="0"/>
        <v>109421</v>
      </c>
      <c r="D16" s="67">
        <v>43798</v>
      </c>
      <c r="E16" s="67">
        <v>1584</v>
      </c>
      <c r="F16" s="67">
        <v>63930</v>
      </c>
      <c r="G16" s="67">
        <v>109</v>
      </c>
      <c r="H16" s="93"/>
      <c r="I16" s="93"/>
    </row>
    <row r="17" spans="1:9" x14ac:dyDescent="0.55000000000000004">
      <c r="A17" s="108">
        <v>44370</v>
      </c>
      <c r="B17" s="110" t="s">
        <v>306</v>
      </c>
      <c r="C17" s="67">
        <f t="shared" si="0"/>
        <v>111486</v>
      </c>
      <c r="D17" s="67">
        <v>46971</v>
      </c>
      <c r="E17" s="67">
        <v>4683</v>
      </c>
      <c r="F17" s="67">
        <v>59733</v>
      </c>
      <c r="G17" s="67">
        <v>99</v>
      </c>
      <c r="H17" s="93"/>
      <c r="I17" s="93"/>
    </row>
    <row r="18" spans="1:9" x14ac:dyDescent="0.55000000000000004">
      <c r="A18" s="108">
        <v>44369</v>
      </c>
      <c r="B18" s="110" t="s">
        <v>295</v>
      </c>
      <c r="C18" s="67">
        <f t="shared" si="0"/>
        <v>94135</v>
      </c>
      <c r="D18" s="67">
        <v>44473</v>
      </c>
      <c r="E18" s="67">
        <v>1946</v>
      </c>
      <c r="F18" s="67">
        <v>47609</v>
      </c>
      <c r="G18" s="67">
        <v>107</v>
      </c>
      <c r="H18" s="93"/>
      <c r="I18" s="93"/>
    </row>
    <row r="19" spans="1:9" x14ac:dyDescent="0.55000000000000004">
      <c r="A19" s="108">
        <v>44368</v>
      </c>
      <c r="B19" s="110" t="s">
        <v>294</v>
      </c>
      <c r="C19" s="67">
        <f t="shared" si="0"/>
        <v>198780</v>
      </c>
      <c r="D19" s="67">
        <v>67154</v>
      </c>
      <c r="E19" s="67">
        <v>7843</v>
      </c>
      <c r="F19" s="67">
        <v>123679</v>
      </c>
      <c r="G19" s="67">
        <v>104</v>
      </c>
      <c r="H19" s="93"/>
      <c r="I19" s="93"/>
    </row>
    <row r="20" spans="1:9" x14ac:dyDescent="0.55000000000000004">
      <c r="A20" s="108">
        <v>44365</v>
      </c>
      <c r="B20" s="110" t="s">
        <v>304</v>
      </c>
      <c r="C20" s="67">
        <f t="shared" si="0"/>
        <v>125948</v>
      </c>
      <c r="D20" s="67">
        <v>50112</v>
      </c>
      <c r="E20" s="67">
        <v>2145</v>
      </c>
      <c r="F20" s="67">
        <v>73691</v>
      </c>
      <c r="G20" s="67">
        <v>0</v>
      </c>
      <c r="H20" s="93"/>
      <c r="I20" s="93"/>
    </row>
    <row r="21" spans="1:9" x14ac:dyDescent="0.55000000000000004">
      <c r="A21" s="108">
        <v>44364</v>
      </c>
      <c r="B21" s="110" t="s">
        <v>320</v>
      </c>
      <c r="C21" s="67">
        <f t="shared" si="0"/>
        <v>129330</v>
      </c>
      <c r="D21" s="67">
        <v>46926</v>
      </c>
      <c r="E21" s="67">
        <v>4611</v>
      </c>
      <c r="F21" s="67">
        <v>77793</v>
      </c>
      <c r="G21" s="67">
        <v>0</v>
      </c>
      <c r="H21" s="93"/>
      <c r="I21" s="93"/>
    </row>
    <row r="22" spans="1:9" x14ac:dyDescent="0.55000000000000004">
      <c r="A22" s="108">
        <v>44363</v>
      </c>
      <c r="B22" s="110" t="s">
        <v>306</v>
      </c>
      <c r="C22" s="67">
        <f t="shared" si="0"/>
        <v>118735</v>
      </c>
      <c r="D22" s="67">
        <v>43912</v>
      </c>
      <c r="E22" s="67">
        <v>2782</v>
      </c>
      <c r="F22" s="67">
        <v>72041</v>
      </c>
      <c r="G22" s="67">
        <v>0</v>
      </c>
      <c r="H22" s="93"/>
      <c r="I22" s="93"/>
    </row>
    <row r="23" spans="1:9" x14ac:dyDescent="0.55000000000000004">
      <c r="A23" s="108">
        <v>44362</v>
      </c>
      <c r="B23" s="110" t="s">
        <v>295</v>
      </c>
      <c r="C23" s="67">
        <f t="shared" si="0"/>
        <v>115363</v>
      </c>
      <c r="D23" s="67">
        <v>40459</v>
      </c>
      <c r="E23" s="67">
        <v>2956</v>
      </c>
      <c r="F23" s="67">
        <v>71948</v>
      </c>
      <c r="G23" s="67">
        <v>0</v>
      </c>
      <c r="H23" s="93"/>
      <c r="I23" s="93"/>
    </row>
    <row r="24" spans="1:9" x14ac:dyDescent="0.55000000000000004">
      <c r="A24" s="108">
        <v>44361</v>
      </c>
      <c r="B24" s="110" t="s">
        <v>294</v>
      </c>
      <c r="C24" s="67">
        <f t="shared" si="0"/>
        <v>214965</v>
      </c>
      <c r="D24" s="67">
        <v>85819</v>
      </c>
      <c r="E24" s="67">
        <v>5610</v>
      </c>
      <c r="F24" s="67">
        <v>123536</v>
      </c>
      <c r="G24" s="67">
        <v>0</v>
      </c>
      <c r="H24" s="93"/>
      <c r="I24" s="93"/>
    </row>
    <row r="25" spans="1:9" x14ac:dyDescent="0.55000000000000004">
      <c r="A25" s="108">
        <v>44358</v>
      </c>
      <c r="B25" s="110" t="s">
        <v>304</v>
      </c>
      <c r="C25" s="67">
        <f t="shared" si="0"/>
        <v>147983</v>
      </c>
      <c r="D25" s="67">
        <v>54834</v>
      </c>
      <c r="E25" s="67">
        <v>1669</v>
      </c>
      <c r="F25" s="67">
        <v>91480</v>
      </c>
      <c r="G25" s="67">
        <v>0</v>
      </c>
      <c r="H25" s="93"/>
      <c r="I25" s="93"/>
    </row>
    <row r="26" spans="1:9" x14ac:dyDescent="0.55000000000000004">
      <c r="A26" s="108">
        <v>44357</v>
      </c>
      <c r="B26" s="110" t="s">
        <v>305</v>
      </c>
      <c r="C26" s="67">
        <f t="shared" si="0"/>
        <v>136591</v>
      </c>
      <c r="D26" s="67">
        <v>52250</v>
      </c>
      <c r="E26" s="67">
        <v>1719</v>
      </c>
      <c r="F26" s="67">
        <v>82622</v>
      </c>
      <c r="G26" s="67">
        <v>0</v>
      </c>
      <c r="H26" s="93"/>
      <c r="I26" s="93"/>
    </row>
    <row r="27" spans="1:9" x14ac:dyDescent="0.55000000000000004">
      <c r="A27" s="108">
        <v>44356</v>
      </c>
      <c r="B27" s="110" t="s">
        <v>306</v>
      </c>
      <c r="C27" s="67">
        <f t="shared" si="0"/>
        <v>167384</v>
      </c>
      <c r="D27" s="67">
        <v>67694</v>
      </c>
      <c r="E27" s="67">
        <v>1047</v>
      </c>
      <c r="F27" s="67">
        <v>98643</v>
      </c>
      <c r="G27" s="67">
        <v>0</v>
      </c>
      <c r="H27" s="93"/>
      <c r="I27" s="93"/>
    </row>
    <row r="28" spans="1:9" x14ac:dyDescent="0.55000000000000004">
      <c r="A28" s="108">
        <v>44355</v>
      </c>
      <c r="B28" s="110" t="s">
        <v>295</v>
      </c>
      <c r="C28" s="67">
        <f t="shared" si="0"/>
        <v>161922</v>
      </c>
      <c r="D28" s="67">
        <v>71689</v>
      </c>
      <c r="E28" s="67">
        <v>990</v>
      </c>
      <c r="F28" s="67">
        <v>89243</v>
      </c>
      <c r="G28" s="67">
        <v>0</v>
      </c>
      <c r="H28" s="93"/>
      <c r="I28" s="93"/>
    </row>
    <row r="29" spans="1:9" x14ac:dyDescent="0.55000000000000004">
      <c r="A29" s="108">
        <v>44354</v>
      </c>
      <c r="B29" s="110" t="s">
        <v>294</v>
      </c>
      <c r="C29" s="67">
        <f t="shared" si="0"/>
        <v>239337</v>
      </c>
      <c r="D29" s="67">
        <v>104435</v>
      </c>
      <c r="E29" s="67">
        <v>2146</v>
      </c>
      <c r="F29" s="67">
        <v>132756</v>
      </c>
      <c r="G29" s="67">
        <v>0</v>
      </c>
      <c r="H29" s="93"/>
      <c r="I29" s="93"/>
    </row>
    <row r="30" spans="1:9" x14ac:dyDescent="0.55000000000000004">
      <c r="A30" s="108">
        <v>44351</v>
      </c>
      <c r="B30" s="110" t="s">
        <v>304</v>
      </c>
      <c r="C30" s="67">
        <f t="shared" si="0"/>
        <v>159203</v>
      </c>
      <c r="D30" s="67">
        <v>62634</v>
      </c>
      <c r="E30" s="67">
        <v>929</v>
      </c>
      <c r="F30" s="67">
        <v>95640</v>
      </c>
      <c r="G30" s="67">
        <v>0</v>
      </c>
      <c r="H30" s="93"/>
      <c r="I30" s="93"/>
    </row>
    <row r="31" spans="1:9" x14ac:dyDescent="0.55000000000000004">
      <c r="A31" s="70">
        <v>44350</v>
      </c>
      <c r="B31" s="111" t="s">
        <v>305</v>
      </c>
      <c r="C31" s="67">
        <f t="shared" si="0"/>
        <v>143157</v>
      </c>
      <c r="D31" s="67">
        <v>59654</v>
      </c>
      <c r="E31" s="67">
        <v>112</v>
      </c>
      <c r="F31" s="67">
        <v>83391</v>
      </c>
      <c r="G31" s="67">
        <v>0</v>
      </c>
      <c r="H31" s="93"/>
      <c r="I31" s="93"/>
    </row>
    <row r="32" spans="1:9" x14ac:dyDescent="0.55000000000000004">
      <c r="A32" s="70">
        <v>44349</v>
      </c>
      <c r="B32" s="111" t="s">
        <v>306</v>
      </c>
      <c r="C32" s="67">
        <f t="shared" si="0"/>
        <v>159126</v>
      </c>
      <c r="D32" s="67">
        <v>71140</v>
      </c>
      <c r="E32" s="67">
        <v>316</v>
      </c>
      <c r="F32" s="67">
        <v>87670</v>
      </c>
      <c r="G32" s="67">
        <v>0</v>
      </c>
      <c r="H32" s="93"/>
      <c r="I32" s="93"/>
    </row>
    <row r="33" spans="1:9" x14ac:dyDescent="0.55000000000000004">
      <c r="A33" s="70">
        <v>44348</v>
      </c>
      <c r="B33" s="111" t="s">
        <v>295</v>
      </c>
      <c r="C33" s="67">
        <f t="shared" si="0"/>
        <v>159057</v>
      </c>
      <c r="D33" s="67">
        <v>66264</v>
      </c>
      <c r="E33" s="67">
        <v>123</v>
      </c>
      <c r="F33" s="67">
        <v>92670</v>
      </c>
      <c r="G33" s="67">
        <v>0</v>
      </c>
      <c r="H33" s="93"/>
      <c r="I33" s="93"/>
    </row>
    <row r="34" spans="1:9" x14ac:dyDescent="0.55000000000000004">
      <c r="A34" s="70">
        <v>44347</v>
      </c>
      <c r="B34" s="111" t="s">
        <v>294</v>
      </c>
      <c r="C34" s="67">
        <f t="shared" si="0"/>
        <v>273255</v>
      </c>
      <c r="D34" s="67">
        <v>131423</v>
      </c>
      <c r="E34" s="67">
        <v>582</v>
      </c>
      <c r="F34" s="67">
        <v>141250</v>
      </c>
      <c r="G34" s="67">
        <v>0</v>
      </c>
      <c r="H34" s="93"/>
      <c r="I34" s="93"/>
    </row>
    <row r="35" spans="1:9" x14ac:dyDescent="0.55000000000000004">
      <c r="A35" s="70">
        <v>44344</v>
      </c>
      <c r="B35" s="111" t="s">
        <v>304</v>
      </c>
      <c r="C35" s="67">
        <f t="shared" si="0"/>
        <v>164516</v>
      </c>
      <c r="D35" s="67">
        <v>87584</v>
      </c>
      <c r="E35" s="67">
        <v>157</v>
      </c>
      <c r="F35" s="67">
        <v>76775</v>
      </c>
      <c r="G35" s="67">
        <v>0</v>
      </c>
      <c r="H35" s="93"/>
      <c r="I35" s="93"/>
    </row>
    <row r="36" spans="1:9" x14ac:dyDescent="0.55000000000000004">
      <c r="A36" s="70">
        <v>44343</v>
      </c>
      <c r="B36" s="111" t="s">
        <v>305</v>
      </c>
      <c r="C36" s="67">
        <f t="shared" si="0"/>
        <v>145149</v>
      </c>
      <c r="D36" s="67">
        <v>84217</v>
      </c>
      <c r="E36" s="67">
        <v>40</v>
      </c>
      <c r="F36" s="67">
        <v>60892</v>
      </c>
      <c r="G36" s="67">
        <v>0</v>
      </c>
      <c r="H36" s="93"/>
      <c r="I36" s="93"/>
    </row>
    <row r="37" spans="1:9" x14ac:dyDescent="0.55000000000000004">
      <c r="A37" s="70">
        <v>44342</v>
      </c>
      <c r="B37" s="111" t="s">
        <v>306</v>
      </c>
      <c r="C37" s="67">
        <f t="shared" si="0"/>
        <v>142589</v>
      </c>
      <c r="D37" s="67">
        <v>93243</v>
      </c>
      <c r="E37" s="67">
        <v>172</v>
      </c>
      <c r="F37" s="67">
        <v>49174</v>
      </c>
      <c r="G37" s="67">
        <v>0</v>
      </c>
      <c r="H37" s="93"/>
      <c r="I37" s="93"/>
    </row>
    <row r="38" spans="1:9" x14ac:dyDescent="0.55000000000000004">
      <c r="A38" s="70">
        <v>44341</v>
      </c>
      <c r="B38" s="111" t="s">
        <v>295</v>
      </c>
      <c r="C38" s="67">
        <f t="shared" si="0"/>
        <v>139652</v>
      </c>
      <c r="D38" s="67">
        <v>87114</v>
      </c>
      <c r="E38" s="67">
        <v>476</v>
      </c>
      <c r="F38" s="67">
        <v>52062</v>
      </c>
      <c r="G38" s="67">
        <v>0</v>
      </c>
      <c r="H38" s="93"/>
      <c r="I38" s="93"/>
    </row>
    <row r="39" spans="1:9" x14ac:dyDescent="0.55000000000000004">
      <c r="A39" s="70">
        <v>44340</v>
      </c>
      <c r="B39" s="111" t="s">
        <v>294</v>
      </c>
      <c r="C39" s="67">
        <f t="shared" si="0"/>
        <v>330589</v>
      </c>
      <c r="D39" s="67">
        <v>136491</v>
      </c>
      <c r="E39" s="67">
        <v>269</v>
      </c>
      <c r="F39" s="67">
        <v>193829</v>
      </c>
      <c r="G39" s="67">
        <v>0</v>
      </c>
      <c r="H39" s="93"/>
      <c r="I39" s="93"/>
    </row>
    <row r="40" spans="1:9" x14ac:dyDescent="0.55000000000000004">
      <c r="A40" s="70">
        <v>44337</v>
      </c>
      <c r="B40" s="111" t="s">
        <v>304</v>
      </c>
      <c r="C40" s="67">
        <f t="shared" si="0"/>
        <v>249021</v>
      </c>
      <c r="D40" s="67">
        <v>99918</v>
      </c>
      <c r="E40" s="67"/>
      <c r="F40" s="67">
        <v>149103</v>
      </c>
      <c r="G40" s="67"/>
      <c r="H40" s="93"/>
      <c r="I40" s="93"/>
    </row>
    <row r="41" spans="1:9" x14ac:dyDescent="0.55000000000000004">
      <c r="A41" s="70">
        <v>44336</v>
      </c>
      <c r="B41" s="111" t="s">
        <v>305</v>
      </c>
      <c r="C41" s="67">
        <f t="shared" si="0"/>
        <v>190533</v>
      </c>
      <c r="D41" s="67">
        <v>81422</v>
      </c>
      <c r="E41" s="67"/>
      <c r="F41" s="67">
        <v>109111</v>
      </c>
      <c r="G41" s="67"/>
      <c r="H41" s="93"/>
      <c r="I41" s="93"/>
    </row>
    <row r="42" spans="1:9" x14ac:dyDescent="0.55000000000000004">
      <c r="A42" s="70">
        <v>44335</v>
      </c>
      <c r="B42" s="111" t="s">
        <v>306</v>
      </c>
      <c r="C42" s="67">
        <f t="shared" si="0"/>
        <v>267866</v>
      </c>
      <c r="D42" s="67">
        <v>88163</v>
      </c>
      <c r="E42" s="67"/>
      <c r="F42" s="67">
        <v>179703</v>
      </c>
      <c r="G42" s="67"/>
      <c r="H42" s="93"/>
      <c r="I42" s="93"/>
    </row>
    <row r="43" spans="1:9" x14ac:dyDescent="0.55000000000000004">
      <c r="A43" s="70">
        <v>44334</v>
      </c>
      <c r="B43" s="111" t="s">
        <v>295</v>
      </c>
      <c r="C43" s="67">
        <f t="shared" si="0"/>
        <v>250244</v>
      </c>
      <c r="D43" s="67">
        <v>94577</v>
      </c>
      <c r="E43" s="67"/>
      <c r="F43" s="67">
        <v>155667</v>
      </c>
      <c r="G43" s="67"/>
      <c r="H43" s="93"/>
      <c r="I43" s="93"/>
    </row>
    <row r="44" spans="1:9" x14ac:dyDescent="0.55000000000000004">
      <c r="A44" s="70">
        <v>44333</v>
      </c>
      <c r="B44" s="111" t="s">
        <v>294</v>
      </c>
      <c r="C44" s="67">
        <f t="shared" si="0"/>
        <v>349566</v>
      </c>
      <c r="D44" s="67">
        <v>133843</v>
      </c>
      <c r="E44" s="67"/>
      <c r="F44" s="67">
        <v>215723</v>
      </c>
      <c r="G44" s="67"/>
      <c r="H44" s="93"/>
      <c r="I44" s="93"/>
    </row>
    <row r="45" spans="1:9" x14ac:dyDescent="0.55000000000000004">
      <c r="A45" s="70">
        <v>44330</v>
      </c>
      <c r="B45" s="111" t="s">
        <v>304</v>
      </c>
      <c r="C45" s="67">
        <f t="shared" si="0"/>
        <v>242878</v>
      </c>
      <c r="D45" s="67">
        <v>99493</v>
      </c>
      <c r="E45" s="67"/>
      <c r="F45" s="67">
        <v>143385</v>
      </c>
      <c r="G45" s="67"/>
      <c r="H45" s="93"/>
      <c r="I45" s="93"/>
    </row>
    <row r="46" spans="1:9" x14ac:dyDescent="0.55000000000000004">
      <c r="A46" s="70">
        <v>44329</v>
      </c>
      <c r="B46" s="111" t="s">
        <v>305</v>
      </c>
      <c r="C46" s="67">
        <f t="shared" si="0"/>
        <v>219139</v>
      </c>
      <c r="D46" s="67">
        <v>93429</v>
      </c>
      <c r="E46" s="67"/>
      <c r="F46" s="67">
        <v>125710</v>
      </c>
      <c r="G46" s="67"/>
      <c r="H46" s="93"/>
      <c r="I46" s="93"/>
    </row>
    <row r="47" spans="1:9" x14ac:dyDescent="0.55000000000000004">
      <c r="A47" s="70">
        <v>44328</v>
      </c>
      <c r="B47" s="111" t="s">
        <v>306</v>
      </c>
      <c r="C47" s="67">
        <f t="shared" si="0"/>
        <v>181720</v>
      </c>
      <c r="D47" s="67">
        <v>82959</v>
      </c>
      <c r="E47" s="67"/>
      <c r="F47" s="67">
        <v>98761</v>
      </c>
      <c r="G47" s="67"/>
      <c r="H47" s="93"/>
      <c r="I47" s="93"/>
    </row>
    <row r="48" spans="1:9" x14ac:dyDescent="0.55000000000000004">
      <c r="A48" s="70">
        <v>44327</v>
      </c>
      <c r="B48" s="111" t="s">
        <v>307</v>
      </c>
      <c r="C48" s="67">
        <f t="shared" si="0"/>
        <v>168738</v>
      </c>
      <c r="D48" s="67">
        <v>90287</v>
      </c>
      <c r="E48" s="67"/>
      <c r="F48" s="67">
        <v>78451</v>
      </c>
      <c r="G48" s="67"/>
      <c r="H48" s="93"/>
      <c r="I48" s="93"/>
    </row>
    <row r="49" spans="1:9" x14ac:dyDescent="0.55000000000000004">
      <c r="A49" s="70">
        <v>44326</v>
      </c>
      <c r="B49" s="111" t="s">
        <v>294</v>
      </c>
      <c r="C49" s="67">
        <f t="shared" si="0"/>
        <v>223504</v>
      </c>
      <c r="D49" s="67">
        <v>155255</v>
      </c>
      <c r="E49" s="67"/>
      <c r="F49" s="67">
        <v>68249</v>
      </c>
      <c r="G49" s="67"/>
      <c r="H49" s="93"/>
      <c r="I49" s="93"/>
    </row>
    <row r="50" spans="1:9" x14ac:dyDescent="0.55000000000000004">
      <c r="A50" s="70">
        <v>44323</v>
      </c>
      <c r="B50" s="111" t="s">
        <v>304</v>
      </c>
      <c r="C50" s="67">
        <f t="shared" si="0"/>
        <v>140344</v>
      </c>
      <c r="D50" s="67">
        <v>97165</v>
      </c>
      <c r="E50" s="67"/>
      <c r="F50" s="67">
        <v>43179</v>
      </c>
      <c r="G50" s="67"/>
      <c r="H50" s="93"/>
      <c r="I50" s="93"/>
    </row>
    <row r="51" spans="1:9" x14ac:dyDescent="0.55000000000000004">
      <c r="A51" s="70">
        <v>44322</v>
      </c>
      <c r="B51" s="111" t="s">
        <v>305</v>
      </c>
      <c r="C51" s="67">
        <f t="shared" si="0"/>
        <v>331914</v>
      </c>
      <c r="D51" s="67">
        <v>268978</v>
      </c>
      <c r="E51" s="67"/>
      <c r="F51" s="67">
        <v>62936</v>
      </c>
      <c r="G51" s="67"/>
      <c r="H51" s="93"/>
      <c r="I51" s="93"/>
    </row>
    <row r="52" spans="1:9" x14ac:dyDescent="0.55000000000000004">
      <c r="A52" s="70">
        <v>44316</v>
      </c>
      <c r="B52" s="111" t="s">
        <v>304</v>
      </c>
      <c r="C52" s="67">
        <f t="shared" si="0"/>
        <v>274907</v>
      </c>
      <c r="D52" s="67">
        <v>227667</v>
      </c>
      <c r="E52" s="67"/>
      <c r="F52" s="67">
        <v>47240</v>
      </c>
      <c r="G52" s="67"/>
      <c r="H52" s="93"/>
      <c r="I52" s="93"/>
    </row>
    <row r="53" spans="1:9" x14ac:dyDescent="0.55000000000000004">
      <c r="A53" s="70">
        <v>44314</v>
      </c>
      <c r="B53" s="111" t="s">
        <v>306</v>
      </c>
      <c r="C53" s="67">
        <f t="shared" si="0"/>
        <v>238273</v>
      </c>
      <c r="D53" s="67">
        <v>194005</v>
      </c>
      <c r="E53" s="67"/>
      <c r="F53" s="67">
        <v>44268</v>
      </c>
      <c r="G53" s="67"/>
      <c r="H53" s="93"/>
      <c r="I53" s="93"/>
    </row>
    <row r="54" spans="1:9" x14ac:dyDescent="0.55000000000000004">
      <c r="A54" s="70">
        <v>44313</v>
      </c>
      <c r="B54" s="111" t="s">
        <v>295</v>
      </c>
      <c r="C54" s="67">
        <f t="shared" si="0"/>
        <v>203174</v>
      </c>
      <c r="D54" s="67">
        <v>172069</v>
      </c>
      <c r="E54" s="67"/>
      <c r="F54" s="67">
        <v>31105</v>
      </c>
      <c r="G54" s="67"/>
      <c r="H54" s="93"/>
      <c r="I54" s="93"/>
    </row>
    <row r="55" spans="1:9" x14ac:dyDescent="0.55000000000000004">
      <c r="A55" s="70">
        <v>44312</v>
      </c>
      <c r="B55" s="111" t="s">
        <v>308</v>
      </c>
      <c r="C55" s="67">
        <f t="shared" si="0"/>
        <v>263328</v>
      </c>
      <c r="D55" s="67">
        <v>221677</v>
      </c>
      <c r="E55" s="67"/>
      <c r="F55" s="67">
        <v>41651</v>
      </c>
      <c r="G55" s="67"/>
      <c r="H55" s="93"/>
      <c r="I55" s="93"/>
    </row>
    <row r="56" spans="1:9" x14ac:dyDescent="0.55000000000000004">
      <c r="A56" s="70">
        <v>44309</v>
      </c>
      <c r="B56" s="111" t="s">
        <v>309</v>
      </c>
      <c r="C56" s="67">
        <f t="shared" si="0"/>
        <v>177672</v>
      </c>
      <c r="D56" s="67">
        <v>147989</v>
      </c>
      <c r="E56" s="67"/>
      <c r="F56" s="67">
        <v>29683</v>
      </c>
      <c r="G56" s="67"/>
      <c r="H56" s="93"/>
      <c r="I56" s="93"/>
    </row>
    <row r="57" spans="1:9" x14ac:dyDescent="0.55000000000000004">
      <c r="A57" s="70">
        <v>44308</v>
      </c>
      <c r="B57" s="111" t="s">
        <v>310</v>
      </c>
      <c r="C57" s="67">
        <f t="shared" si="0"/>
        <v>150489</v>
      </c>
      <c r="D57" s="67">
        <v>128634</v>
      </c>
      <c r="E57" s="67"/>
      <c r="F57" s="67">
        <v>21855</v>
      </c>
      <c r="G57" s="67"/>
      <c r="H57" s="93"/>
      <c r="I57" s="93"/>
    </row>
    <row r="58" spans="1:9" x14ac:dyDescent="0.55000000000000004">
      <c r="A58" s="70">
        <v>44307</v>
      </c>
      <c r="B58" s="111" t="s">
        <v>311</v>
      </c>
      <c r="C58" s="67">
        <f t="shared" si="0"/>
        <v>152884</v>
      </c>
      <c r="D58" s="67">
        <v>126188</v>
      </c>
      <c r="E58" s="67"/>
      <c r="F58" s="67">
        <v>26696</v>
      </c>
      <c r="G58" s="67"/>
      <c r="H58" s="93"/>
      <c r="I58" s="93"/>
    </row>
    <row r="59" spans="1:9" x14ac:dyDescent="0.55000000000000004">
      <c r="A59" s="70">
        <v>44306</v>
      </c>
      <c r="B59" s="111" t="s">
        <v>295</v>
      </c>
      <c r="C59" s="67">
        <f t="shared" si="0"/>
        <v>126419</v>
      </c>
      <c r="D59" s="67">
        <v>98622</v>
      </c>
      <c r="E59" s="67"/>
      <c r="F59" s="67">
        <v>27797</v>
      </c>
      <c r="G59" s="67"/>
      <c r="H59" s="93"/>
      <c r="I59" s="93"/>
    </row>
    <row r="60" spans="1:9" x14ac:dyDescent="0.55000000000000004">
      <c r="A60" s="80">
        <v>44305</v>
      </c>
      <c r="B60" s="69" t="str">
        <f t="shared" ref="B60:B65" si="1">"("&amp;TEXT(A60,"aaa")&amp;")"</f>
        <v>(月)</v>
      </c>
      <c r="C60" s="67">
        <f t="shared" si="0"/>
        <v>119032</v>
      </c>
      <c r="D60" s="67">
        <v>64725</v>
      </c>
      <c r="E60" s="67"/>
      <c r="F60" s="67">
        <v>54307</v>
      </c>
      <c r="G60" s="67"/>
      <c r="H60" s="93"/>
      <c r="I60" s="93"/>
    </row>
    <row r="61" spans="1:9" x14ac:dyDescent="0.55000000000000004">
      <c r="A61" s="70">
        <v>44302</v>
      </c>
      <c r="B61" s="69" t="str">
        <f t="shared" si="1"/>
        <v>(金)</v>
      </c>
      <c r="C61" s="67">
        <f t="shared" si="0"/>
        <v>69687</v>
      </c>
      <c r="D61" s="67">
        <v>29696</v>
      </c>
      <c r="E61" s="67"/>
      <c r="F61" s="67">
        <v>39991</v>
      </c>
      <c r="G61" s="67"/>
      <c r="H61" s="93"/>
      <c r="I61" s="93"/>
    </row>
    <row r="62" spans="1:9" x14ac:dyDescent="0.55000000000000004">
      <c r="A62" s="70">
        <v>44301</v>
      </c>
      <c r="B62" s="69" t="str">
        <f t="shared" si="1"/>
        <v>(木)</v>
      </c>
      <c r="C62" s="67">
        <f t="shared" si="0"/>
        <v>52620</v>
      </c>
      <c r="D62" s="67">
        <v>16637</v>
      </c>
      <c r="E62" s="67"/>
      <c r="F62" s="67">
        <v>35983</v>
      </c>
      <c r="G62" s="67"/>
      <c r="H62" s="93"/>
      <c r="I62" s="93"/>
    </row>
    <row r="63" spans="1:9" x14ac:dyDescent="0.55000000000000004">
      <c r="A63" s="70">
        <v>44300</v>
      </c>
      <c r="B63" s="69" t="str">
        <f t="shared" si="1"/>
        <v>(水)</v>
      </c>
      <c r="C63" s="67">
        <f t="shared" si="0"/>
        <v>50996</v>
      </c>
      <c r="D63" s="67">
        <v>9569</v>
      </c>
      <c r="E63" s="67"/>
      <c r="F63" s="67">
        <v>41427</v>
      </c>
      <c r="G63" s="67"/>
      <c r="H63" s="93"/>
      <c r="I63" s="93"/>
    </row>
    <row r="64" spans="1:9" x14ac:dyDescent="0.55000000000000004">
      <c r="A64" s="68">
        <v>44299</v>
      </c>
      <c r="B64" s="69" t="str">
        <f t="shared" si="1"/>
        <v>(火)</v>
      </c>
      <c r="C64" s="67">
        <f t="shared" ref="C64:C65" si="2">SUM(D64:G64)</f>
        <v>53986</v>
      </c>
      <c r="D64" s="67">
        <v>13896</v>
      </c>
      <c r="E64" s="67"/>
      <c r="F64" s="67">
        <v>40090</v>
      </c>
      <c r="G64" s="67"/>
      <c r="H64" s="93"/>
      <c r="I64" s="93"/>
    </row>
    <row r="65" spans="1:11" x14ac:dyDescent="0.55000000000000004">
      <c r="A65" s="68">
        <v>44298</v>
      </c>
      <c r="B65" s="69" t="str">
        <f t="shared" si="1"/>
        <v>(月)</v>
      </c>
      <c r="C65" s="67">
        <f t="shared" si="2"/>
        <v>96936</v>
      </c>
      <c r="D65" s="67">
        <v>26850</v>
      </c>
      <c r="E65" s="67"/>
      <c r="F65" s="67">
        <v>70086</v>
      </c>
      <c r="G65" s="67"/>
      <c r="H65" s="93"/>
      <c r="I65" s="93"/>
    </row>
    <row r="66" spans="1:11" x14ac:dyDescent="0.55000000000000004">
      <c r="A66" s="91"/>
      <c r="B66" s="92"/>
      <c r="C66" s="92"/>
      <c r="D66" s="92"/>
      <c r="E66" s="92"/>
      <c r="F66" s="92"/>
      <c r="G66" s="93"/>
      <c r="H66" s="93"/>
    </row>
    <row r="67" spans="1:11" x14ac:dyDescent="0.55000000000000004">
      <c r="A67" s="94" t="s">
        <v>325</v>
      </c>
      <c r="B67" s="93"/>
      <c r="C67" s="93"/>
      <c r="D67" s="93"/>
      <c r="E67" s="93"/>
      <c r="F67" s="93"/>
      <c r="G67" s="94"/>
      <c r="H67" s="93"/>
    </row>
    <row r="68" spans="1:11" x14ac:dyDescent="0.55000000000000004">
      <c r="A68" s="76" t="s">
        <v>321</v>
      </c>
      <c r="B68" s="94"/>
      <c r="C68" s="94"/>
      <c r="D68" s="94"/>
      <c r="E68" s="94"/>
      <c r="F68" s="94"/>
      <c r="H68" s="93"/>
    </row>
    <row r="69" spans="1:11" x14ac:dyDescent="0.55000000000000004">
      <c r="A69" s="76" t="s">
        <v>322</v>
      </c>
      <c r="H69" s="93"/>
    </row>
    <row r="70" spans="1:11" x14ac:dyDescent="0.55000000000000004">
      <c r="A70" s="76" t="s">
        <v>323</v>
      </c>
      <c r="H70" s="93"/>
    </row>
    <row r="71" spans="1:11" x14ac:dyDescent="0.55000000000000004">
      <c r="A71" s="76" t="s">
        <v>324</v>
      </c>
      <c r="H71" s="93"/>
      <c r="I71" s="95"/>
      <c r="J71" s="95"/>
      <c r="K71" s="95"/>
    </row>
    <row r="72" spans="1:11" x14ac:dyDescent="0.55000000000000004">
      <c r="H72" s="9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9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6" t="s">
        <v>326</v>
      </c>
      <c r="B1" s="96"/>
      <c r="C1" s="96"/>
      <c r="D1" s="96"/>
      <c r="E1" s="96"/>
      <c r="F1" s="96"/>
      <c r="G1" s="96"/>
      <c r="H1" s="96"/>
      <c r="I1" s="96"/>
      <c r="J1" s="96"/>
      <c r="K1" s="96"/>
    </row>
    <row r="2" spans="1:11" x14ac:dyDescent="0.55000000000000004">
      <c r="A2" s="96"/>
      <c r="B2" s="96"/>
      <c r="C2" s="96"/>
      <c r="D2" s="96"/>
      <c r="E2" s="96"/>
      <c r="F2" s="96"/>
      <c r="G2" s="96"/>
      <c r="H2" s="96"/>
      <c r="I2" s="96"/>
      <c r="J2" s="96"/>
      <c r="K2" s="97" t="s">
        <v>341</v>
      </c>
    </row>
    <row r="3" spans="1:11" x14ac:dyDescent="0.55000000000000004">
      <c r="A3" s="140" t="s">
        <v>327</v>
      </c>
      <c r="B3" s="140" t="s">
        <v>297</v>
      </c>
      <c r="C3" s="140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299</v>
      </c>
      <c r="E4" s="136"/>
      <c r="F4" s="136" t="s">
        <v>300</v>
      </c>
      <c r="G4" s="136"/>
      <c r="H4" s="136" t="s">
        <v>299</v>
      </c>
      <c r="I4" s="136"/>
      <c r="J4" s="136" t="s">
        <v>300</v>
      </c>
      <c r="K4" s="136"/>
    </row>
    <row r="5" spans="1:11" x14ac:dyDescent="0.55000000000000004">
      <c r="A5" s="140"/>
      <c r="B5" s="140"/>
      <c r="C5" s="140"/>
      <c r="D5" s="98" t="s">
        <v>301</v>
      </c>
      <c r="E5" s="98" t="s">
        <v>302</v>
      </c>
      <c r="F5" s="98" t="s">
        <v>301</v>
      </c>
      <c r="G5" s="98" t="s">
        <v>302</v>
      </c>
      <c r="H5" s="98" t="s">
        <v>301</v>
      </c>
      <c r="I5" s="98" t="s">
        <v>302</v>
      </c>
      <c r="J5" s="98" t="s">
        <v>301</v>
      </c>
      <c r="K5" s="98" t="s">
        <v>302</v>
      </c>
    </row>
    <row r="6" spans="1:11" x14ac:dyDescent="0.55000000000000004">
      <c r="A6" s="138" t="s">
        <v>287</v>
      </c>
      <c r="B6" s="136"/>
      <c r="C6" s="67">
        <f t="shared" ref="C6:C69" ca="1" si="0">SUM(D6:G6)</f>
        <v>45981026</v>
      </c>
      <c r="D6" s="67">
        <f ca="1">SUM(OFFSET(D$6,1,0,MAX($A$6:$A94)-DATE(2021,4,12)+1,1))</f>
        <v>28644461</v>
      </c>
      <c r="E6" s="67">
        <f ca="1">SUM(OFFSET(E$6,1,0,MAX($A$6:$A94)-DATE(2021,4,12)+1,1))</f>
        <v>1253326</v>
      </c>
      <c r="F6" s="67">
        <f ca="1">SUM(OFFSET(F$6,1,0,MAX($A$6:$A94)-DATE(2021,4,12)+1,1))</f>
        <v>15815232</v>
      </c>
      <c r="G6" s="67">
        <f ca="1">SUM(OFFSET(G$6,1,0,MAX($A$6:$A94)-DATE(2021,4,12)+1,1))</f>
        <v>268007</v>
      </c>
      <c r="H6" s="67">
        <f ca="1">SUM(OFFSET(H$6,1,0,MAX($A$6:$A94)-DATE(2021,4,12)+1,1))</f>
        <v>25502566</v>
      </c>
      <c r="I6" s="67">
        <f ca="1">SUM(OFFSET(I$6,1,0,MAX($A$6:$A94)-DATE(2021,4,12)+1,1))</f>
        <v>755529</v>
      </c>
      <c r="J6" s="67">
        <f ca="1">SUM(OFFSET(J$6,1,0,MAX($A$6:$A94)-DATE(2021,4,12)+1,1))</f>
        <v>15074964</v>
      </c>
      <c r="K6" s="67">
        <f ca="1">SUM(OFFSET(K$6,1,0,MAX($A$6:$A94)-DATE(2021,4,12)+1,1))</f>
        <v>252123</v>
      </c>
    </row>
    <row r="7" spans="1:11" x14ac:dyDescent="0.55000000000000004">
      <c r="A7" s="108">
        <v>44385</v>
      </c>
      <c r="B7" s="111" t="str">
        <f t="shared" ref="B7:B15" si="1">"(" &amp; TEXT(A7,"aaa") &amp; ")"</f>
        <v>(木)</v>
      </c>
      <c r="C7" s="67">
        <f t="shared" si="0"/>
        <v>786473</v>
      </c>
      <c r="D7" s="67">
        <v>405336</v>
      </c>
      <c r="E7" s="67">
        <v>21418</v>
      </c>
      <c r="F7" s="67">
        <v>332782</v>
      </c>
      <c r="G7" s="67">
        <v>26937</v>
      </c>
      <c r="H7" s="67">
        <v>253090</v>
      </c>
      <c r="I7" s="67">
        <v>826</v>
      </c>
      <c r="J7" s="67">
        <v>314738</v>
      </c>
      <c r="K7" s="67">
        <v>25353</v>
      </c>
    </row>
    <row r="8" spans="1:11" x14ac:dyDescent="0.55000000000000004">
      <c r="A8" s="108">
        <v>44384</v>
      </c>
      <c r="B8" s="109" t="str">
        <f t="shared" si="1"/>
        <v>(水)</v>
      </c>
      <c r="C8" s="67">
        <f t="shared" si="0"/>
        <v>979100</v>
      </c>
      <c r="D8" s="67">
        <v>524950</v>
      </c>
      <c r="E8" s="67">
        <v>23058</v>
      </c>
      <c r="F8" s="67">
        <v>405474</v>
      </c>
      <c r="G8" s="67">
        <v>25618</v>
      </c>
      <c r="H8" s="67">
        <v>341141</v>
      </c>
      <c r="I8" s="67">
        <v>980</v>
      </c>
      <c r="J8" s="67">
        <v>383775</v>
      </c>
      <c r="K8" s="67">
        <v>24079</v>
      </c>
    </row>
    <row r="9" spans="1:11" x14ac:dyDescent="0.55000000000000004">
      <c r="A9" s="108">
        <v>44383</v>
      </c>
      <c r="B9" s="111" t="str">
        <f t="shared" si="1"/>
        <v>(火)</v>
      </c>
      <c r="C9" s="67">
        <f t="shared" si="0"/>
        <v>1031700</v>
      </c>
      <c r="D9" s="67">
        <v>534701</v>
      </c>
      <c r="E9" s="67">
        <v>22384</v>
      </c>
      <c r="F9" s="67">
        <v>447232</v>
      </c>
      <c r="G9" s="67">
        <v>27383</v>
      </c>
      <c r="H9" s="67">
        <v>358032</v>
      </c>
      <c r="I9" s="67">
        <v>802</v>
      </c>
      <c r="J9" s="67">
        <v>427091</v>
      </c>
      <c r="K9" s="67">
        <v>25791</v>
      </c>
    </row>
    <row r="10" spans="1:11" x14ac:dyDescent="0.55000000000000004">
      <c r="A10" s="108">
        <v>44382</v>
      </c>
      <c r="B10" s="109" t="str">
        <f t="shared" si="1"/>
        <v>(月)</v>
      </c>
      <c r="C10" s="67">
        <f t="shared" si="0"/>
        <v>1024940</v>
      </c>
      <c r="D10" s="67">
        <v>528030</v>
      </c>
      <c r="E10" s="67">
        <v>23291</v>
      </c>
      <c r="F10" s="67">
        <v>446214</v>
      </c>
      <c r="G10" s="67">
        <v>27405</v>
      </c>
      <c r="H10" s="67">
        <v>366254</v>
      </c>
      <c r="I10" s="67">
        <v>2447</v>
      </c>
      <c r="J10" s="67">
        <v>427544</v>
      </c>
      <c r="K10" s="67">
        <v>25786</v>
      </c>
    </row>
    <row r="11" spans="1:11" x14ac:dyDescent="0.55000000000000004">
      <c r="A11" s="108">
        <v>44381</v>
      </c>
      <c r="B11" s="111" t="str">
        <f t="shared" si="1"/>
        <v>(日)</v>
      </c>
      <c r="C11" s="67">
        <f t="shared" si="0"/>
        <v>1112143</v>
      </c>
      <c r="D11" s="67">
        <v>578046</v>
      </c>
      <c r="E11" s="67">
        <v>35714</v>
      </c>
      <c r="F11" s="67">
        <v>476996</v>
      </c>
      <c r="G11" s="67">
        <v>21387</v>
      </c>
      <c r="H11" s="67">
        <v>399903</v>
      </c>
      <c r="I11" s="67">
        <v>4055</v>
      </c>
      <c r="J11" s="67">
        <v>452386</v>
      </c>
      <c r="K11" s="67">
        <v>20282</v>
      </c>
    </row>
    <row r="12" spans="1:11" x14ac:dyDescent="0.55000000000000004">
      <c r="A12" s="108">
        <v>44380</v>
      </c>
      <c r="B12" s="109" t="str">
        <f t="shared" si="1"/>
        <v>(土)</v>
      </c>
      <c r="C12" s="67">
        <f t="shared" si="0"/>
        <v>1172599</v>
      </c>
      <c r="D12" s="67">
        <v>571691</v>
      </c>
      <c r="E12" s="67">
        <v>45001</v>
      </c>
      <c r="F12" s="67">
        <v>536516</v>
      </c>
      <c r="G12" s="67">
        <v>19391</v>
      </c>
      <c r="H12" s="67">
        <v>406821</v>
      </c>
      <c r="I12" s="67">
        <v>9065</v>
      </c>
      <c r="J12" s="67">
        <v>511438</v>
      </c>
      <c r="K12" s="67">
        <v>18152</v>
      </c>
    </row>
    <row r="13" spans="1:11" x14ac:dyDescent="0.55000000000000004">
      <c r="A13" s="108">
        <v>44379</v>
      </c>
      <c r="B13" s="111" t="str">
        <f t="shared" si="1"/>
        <v>(金)</v>
      </c>
      <c r="C13" s="67">
        <f t="shared" si="0"/>
        <v>896035</v>
      </c>
      <c r="D13" s="67">
        <v>293834</v>
      </c>
      <c r="E13" s="67">
        <v>28820</v>
      </c>
      <c r="F13" s="67">
        <v>554409</v>
      </c>
      <c r="G13" s="67">
        <v>18972</v>
      </c>
      <c r="H13" s="67">
        <v>210531</v>
      </c>
      <c r="I13" s="67">
        <v>7127</v>
      </c>
      <c r="J13" s="67">
        <v>532119</v>
      </c>
      <c r="K13" s="67">
        <v>17745</v>
      </c>
    </row>
    <row r="14" spans="1:11" x14ac:dyDescent="0.55000000000000004">
      <c r="A14" s="108">
        <v>44378</v>
      </c>
      <c r="B14" s="109" t="str">
        <f t="shared" si="1"/>
        <v>(木)</v>
      </c>
      <c r="C14" s="67">
        <f t="shared" si="0"/>
        <v>959982</v>
      </c>
      <c r="D14" s="67">
        <v>352563</v>
      </c>
      <c r="E14" s="67">
        <v>28182</v>
      </c>
      <c r="F14" s="67">
        <v>559635</v>
      </c>
      <c r="G14" s="67">
        <v>19602</v>
      </c>
      <c r="H14" s="67">
        <v>276326</v>
      </c>
      <c r="I14" s="67">
        <v>7243</v>
      </c>
      <c r="J14" s="67">
        <v>540614</v>
      </c>
      <c r="K14" s="67">
        <v>18345</v>
      </c>
    </row>
    <row r="15" spans="1:11" x14ac:dyDescent="0.55000000000000004">
      <c r="A15" s="108">
        <v>44377</v>
      </c>
      <c r="B15" s="111" t="str">
        <f t="shared" si="1"/>
        <v>(水)</v>
      </c>
      <c r="C15" s="67">
        <f t="shared" si="0"/>
        <v>1201286</v>
      </c>
      <c r="D15" s="67">
        <v>541754</v>
      </c>
      <c r="E15" s="67">
        <v>31126</v>
      </c>
      <c r="F15" s="67">
        <v>609392</v>
      </c>
      <c r="G15" s="67">
        <v>19014</v>
      </c>
      <c r="H15" s="67">
        <v>440808</v>
      </c>
      <c r="I15" s="67">
        <v>10687</v>
      </c>
      <c r="J15" s="67">
        <v>587966</v>
      </c>
      <c r="K15" s="67">
        <v>17905</v>
      </c>
    </row>
    <row r="16" spans="1:11" x14ac:dyDescent="0.55000000000000004">
      <c r="A16" s="108">
        <v>44376</v>
      </c>
      <c r="B16" s="109" t="str">
        <f>"(" &amp; TEXT(A16,"aaa") &amp; ")"</f>
        <v>(火)</v>
      </c>
      <c r="C16" s="67">
        <f>SUM(D16:G16)</f>
        <v>1193699</v>
      </c>
      <c r="D16" s="67">
        <v>528572</v>
      </c>
      <c r="E16" s="67">
        <v>29469</v>
      </c>
      <c r="F16" s="67">
        <v>616636</v>
      </c>
      <c r="G16" s="67">
        <v>19022</v>
      </c>
      <c r="H16" s="67">
        <v>436777</v>
      </c>
      <c r="I16" s="67">
        <v>10507</v>
      </c>
      <c r="J16" s="67">
        <v>597171</v>
      </c>
      <c r="K16" s="67">
        <v>17864</v>
      </c>
    </row>
    <row r="17" spans="1:11" x14ac:dyDescent="0.55000000000000004">
      <c r="A17" s="108">
        <v>44375</v>
      </c>
      <c r="B17" s="111" t="str">
        <f t="shared" ref="B17:B41" si="2">"(" &amp; TEXT(A17,"aaa") &amp; ")"</f>
        <v>(月)</v>
      </c>
      <c r="C17" s="67">
        <f t="shared" si="0"/>
        <v>1113262</v>
      </c>
      <c r="D17" s="67">
        <v>500021</v>
      </c>
      <c r="E17" s="67">
        <v>27986</v>
      </c>
      <c r="F17" s="67">
        <v>566724</v>
      </c>
      <c r="G17" s="67">
        <v>18531</v>
      </c>
      <c r="H17" s="67">
        <v>418338</v>
      </c>
      <c r="I17" s="67">
        <v>12059</v>
      </c>
      <c r="J17" s="67">
        <v>549794</v>
      </c>
      <c r="K17" s="67">
        <v>17418</v>
      </c>
    </row>
    <row r="18" spans="1:11" x14ac:dyDescent="0.55000000000000004">
      <c r="A18" s="108">
        <v>44374</v>
      </c>
      <c r="B18" s="111" t="str">
        <f t="shared" si="2"/>
        <v>(日)</v>
      </c>
      <c r="C18" s="67">
        <f t="shared" si="0"/>
        <v>1184712</v>
      </c>
      <c r="D18" s="67">
        <v>618316</v>
      </c>
      <c r="E18" s="67">
        <v>46435</v>
      </c>
      <c r="F18" s="67">
        <v>515353</v>
      </c>
      <c r="G18" s="67">
        <v>4608</v>
      </c>
      <c r="H18" s="67">
        <v>513320</v>
      </c>
      <c r="I18" s="67">
        <v>14840</v>
      </c>
      <c r="J18" s="67">
        <v>497050</v>
      </c>
      <c r="K18" s="67">
        <v>4345</v>
      </c>
    </row>
    <row r="19" spans="1:11" x14ac:dyDescent="0.55000000000000004">
      <c r="A19" s="108">
        <v>44373</v>
      </c>
      <c r="B19" s="111" t="str">
        <f t="shared" si="2"/>
        <v>(土)</v>
      </c>
      <c r="C19" s="67">
        <f t="shared" si="0"/>
        <v>1184117</v>
      </c>
      <c r="D19" s="67">
        <v>580263</v>
      </c>
      <c r="E19" s="67">
        <v>47524</v>
      </c>
      <c r="F19" s="67">
        <v>552574</v>
      </c>
      <c r="G19" s="67">
        <v>3756</v>
      </c>
      <c r="H19" s="67">
        <v>489191</v>
      </c>
      <c r="I19" s="67">
        <v>18386</v>
      </c>
      <c r="J19" s="67">
        <v>533593</v>
      </c>
      <c r="K19" s="67">
        <v>3496</v>
      </c>
    </row>
    <row r="20" spans="1:11" x14ac:dyDescent="0.55000000000000004">
      <c r="A20" s="108">
        <v>44372</v>
      </c>
      <c r="B20" s="111" t="str">
        <f t="shared" si="2"/>
        <v>(金)</v>
      </c>
      <c r="C20" s="67">
        <f t="shared" si="0"/>
        <v>1186522</v>
      </c>
      <c r="D20" s="67">
        <v>548749</v>
      </c>
      <c r="E20" s="67">
        <v>39238</v>
      </c>
      <c r="F20" s="67">
        <v>594771</v>
      </c>
      <c r="G20" s="67">
        <v>3764</v>
      </c>
      <c r="H20" s="67">
        <v>455170</v>
      </c>
      <c r="I20" s="67">
        <v>13962</v>
      </c>
      <c r="J20" s="67">
        <v>573118</v>
      </c>
      <c r="K20" s="67">
        <v>3570</v>
      </c>
    </row>
    <row r="21" spans="1:11" x14ac:dyDescent="0.55000000000000004">
      <c r="A21" s="108">
        <v>44371</v>
      </c>
      <c r="B21" s="111" t="str">
        <f t="shared" si="2"/>
        <v>(木)</v>
      </c>
      <c r="C21" s="67">
        <f t="shared" si="0"/>
        <v>1177371</v>
      </c>
      <c r="D21" s="67">
        <v>554520</v>
      </c>
      <c r="E21" s="67">
        <v>36832</v>
      </c>
      <c r="F21" s="67">
        <v>582720</v>
      </c>
      <c r="G21" s="67">
        <v>3299</v>
      </c>
      <c r="H21" s="67">
        <v>493837</v>
      </c>
      <c r="I21" s="67">
        <v>14111</v>
      </c>
      <c r="J21" s="67">
        <v>566592</v>
      </c>
      <c r="K21" s="67">
        <v>3150</v>
      </c>
    </row>
    <row r="22" spans="1:11" x14ac:dyDescent="0.55000000000000004">
      <c r="A22" s="108">
        <v>44370</v>
      </c>
      <c r="B22" s="111" t="str">
        <f t="shared" si="2"/>
        <v>(水)</v>
      </c>
      <c r="C22" s="67">
        <f t="shared" si="0"/>
        <v>1188133</v>
      </c>
      <c r="D22" s="67">
        <v>567666</v>
      </c>
      <c r="E22" s="67">
        <v>36474</v>
      </c>
      <c r="F22" s="67">
        <v>580640</v>
      </c>
      <c r="G22" s="67">
        <v>3353</v>
      </c>
      <c r="H22" s="67">
        <v>513289</v>
      </c>
      <c r="I22" s="67">
        <v>14721</v>
      </c>
      <c r="J22" s="67">
        <v>564789</v>
      </c>
      <c r="K22" s="67">
        <v>3156</v>
      </c>
    </row>
    <row r="23" spans="1:11" x14ac:dyDescent="0.55000000000000004">
      <c r="A23" s="108">
        <v>44369</v>
      </c>
      <c r="B23" s="111" t="str">
        <f t="shared" si="2"/>
        <v>(火)</v>
      </c>
      <c r="C23" s="67">
        <f t="shared" si="0"/>
        <v>1164610</v>
      </c>
      <c r="D23" s="67">
        <v>565494</v>
      </c>
      <c r="E23" s="67">
        <v>37061</v>
      </c>
      <c r="F23" s="67">
        <v>559321</v>
      </c>
      <c r="G23" s="67">
        <v>2734</v>
      </c>
      <c r="H23" s="67">
        <v>516326</v>
      </c>
      <c r="I23" s="67">
        <v>17842</v>
      </c>
      <c r="J23" s="67">
        <v>545043</v>
      </c>
      <c r="K23" s="67">
        <v>2587</v>
      </c>
    </row>
    <row r="24" spans="1:11" x14ac:dyDescent="0.55000000000000004">
      <c r="A24" s="108">
        <v>44368</v>
      </c>
      <c r="B24" s="111" t="str">
        <f t="shared" si="2"/>
        <v>(月)</v>
      </c>
      <c r="C24" s="67">
        <f t="shared" si="0"/>
        <v>1058221</v>
      </c>
      <c r="D24" s="67">
        <v>551370</v>
      </c>
      <c r="E24" s="67">
        <v>35767</v>
      </c>
      <c r="F24" s="67">
        <v>467853</v>
      </c>
      <c r="G24" s="67">
        <v>3231</v>
      </c>
      <c r="H24" s="67">
        <v>509170</v>
      </c>
      <c r="I24" s="67">
        <v>18235</v>
      </c>
      <c r="J24" s="67">
        <v>455787</v>
      </c>
      <c r="K24" s="67">
        <v>3099</v>
      </c>
    </row>
    <row r="25" spans="1:11" x14ac:dyDescent="0.55000000000000004">
      <c r="A25" s="108">
        <v>44367</v>
      </c>
      <c r="B25" s="111" t="str">
        <f t="shared" si="2"/>
        <v>(日)</v>
      </c>
      <c r="C25" s="67">
        <f t="shared" si="0"/>
        <v>1047545</v>
      </c>
      <c r="D25" s="67">
        <v>583317</v>
      </c>
      <c r="E25" s="67">
        <v>37227</v>
      </c>
      <c r="F25" s="67">
        <v>427001</v>
      </c>
      <c r="G25" s="67">
        <v>0</v>
      </c>
      <c r="H25" s="67">
        <v>529483</v>
      </c>
      <c r="I25" s="67">
        <v>23066</v>
      </c>
      <c r="J25" s="67">
        <v>415384</v>
      </c>
      <c r="K25" s="67">
        <v>0</v>
      </c>
    </row>
    <row r="26" spans="1:11" x14ac:dyDescent="0.55000000000000004">
      <c r="A26" s="108">
        <v>44366</v>
      </c>
      <c r="B26" s="111" t="str">
        <f t="shared" si="2"/>
        <v>(土)</v>
      </c>
      <c r="C26" s="67">
        <f t="shared" si="0"/>
        <v>1035752</v>
      </c>
      <c r="D26" s="67">
        <v>580894</v>
      </c>
      <c r="E26" s="67">
        <v>35875</v>
      </c>
      <c r="F26" s="67">
        <v>418983</v>
      </c>
      <c r="G26" s="67">
        <v>0</v>
      </c>
      <c r="H26" s="67">
        <v>533552</v>
      </c>
      <c r="I26" s="67">
        <v>24310</v>
      </c>
      <c r="J26" s="67">
        <v>406732</v>
      </c>
      <c r="K26" s="67">
        <v>0</v>
      </c>
    </row>
    <row r="27" spans="1:11" x14ac:dyDescent="0.55000000000000004">
      <c r="A27" s="108">
        <v>44365</v>
      </c>
      <c r="B27" s="111" t="str">
        <f t="shared" si="2"/>
        <v>(金)</v>
      </c>
      <c r="C27" s="67">
        <f t="shared" si="0"/>
        <v>1026773</v>
      </c>
      <c r="D27" s="67">
        <v>538428</v>
      </c>
      <c r="E27" s="67">
        <v>28381</v>
      </c>
      <c r="F27" s="67">
        <v>459964</v>
      </c>
      <c r="G27" s="67">
        <v>0</v>
      </c>
      <c r="H27" s="67">
        <v>503074</v>
      </c>
      <c r="I27" s="67">
        <v>19652</v>
      </c>
      <c r="J27" s="67">
        <v>446550</v>
      </c>
      <c r="K27" s="67">
        <v>0</v>
      </c>
    </row>
    <row r="28" spans="1:11" x14ac:dyDescent="0.55000000000000004">
      <c r="A28" s="108">
        <v>44364</v>
      </c>
      <c r="B28" s="111" t="str">
        <f t="shared" si="2"/>
        <v>(木)</v>
      </c>
      <c r="C28" s="67">
        <f t="shared" si="0"/>
        <v>1081294</v>
      </c>
      <c r="D28" s="67">
        <v>563803</v>
      </c>
      <c r="E28" s="67">
        <v>30850</v>
      </c>
      <c r="F28" s="67">
        <v>486641</v>
      </c>
      <c r="G28" s="67">
        <v>0</v>
      </c>
      <c r="H28" s="67">
        <v>530681</v>
      </c>
      <c r="I28" s="67">
        <v>24057</v>
      </c>
      <c r="J28" s="67">
        <v>473710</v>
      </c>
      <c r="K28" s="67">
        <v>0</v>
      </c>
    </row>
    <row r="29" spans="1:11" x14ac:dyDescent="0.55000000000000004">
      <c r="A29" s="108">
        <v>44363</v>
      </c>
      <c r="B29" s="111" t="str">
        <f t="shared" si="2"/>
        <v>(水)</v>
      </c>
      <c r="C29" s="67">
        <f t="shared" si="0"/>
        <v>1084160</v>
      </c>
      <c r="D29" s="67">
        <v>555578</v>
      </c>
      <c r="E29" s="67">
        <v>29576</v>
      </c>
      <c r="F29" s="67">
        <v>499006</v>
      </c>
      <c r="G29" s="67">
        <v>0</v>
      </c>
      <c r="H29" s="67">
        <v>526038</v>
      </c>
      <c r="I29" s="67">
        <v>25554</v>
      </c>
      <c r="J29" s="67">
        <v>486090</v>
      </c>
      <c r="K29" s="67">
        <v>0</v>
      </c>
    </row>
    <row r="30" spans="1:11" x14ac:dyDescent="0.55000000000000004">
      <c r="A30" s="108">
        <v>44362</v>
      </c>
      <c r="B30" s="111" t="str">
        <f t="shared" si="2"/>
        <v>(火)</v>
      </c>
      <c r="C30" s="67">
        <f t="shared" si="0"/>
        <v>1047159</v>
      </c>
      <c r="D30" s="79">
        <v>574196</v>
      </c>
      <c r="E30" s="79">
        <v>28791</v>
      </c>
      <c r="F30" s="79">
        <v>444172</v>
      </c>
      <c r="G30" s="67">
        <v>0</v>
      </c>
      <c r="H30" s="79">
        <v>547250</v>
      </c>
      <c r="I30" s="79">
        <v>26020</v>
      </c>
      <c r="J30" s="79">
        <v>432443</v>
      </c>
      <c r="K30" s="67">
        <v>0</v>
      </c>
    </row>
    <row r="31" spans="1:11" x14ac:dyDescent="0.55000000000000004">
      <c r="A31" s="108">
        <v>44361</v>
      </c>
      <c r="B31" s="111" t="str">
        <f t="shared" si="2"/>
        <v>(月)</v>
      </c>
      <c r="C31" s="67">
        <f t="shared" si="0"/>
        <v>946791</v>
      </c>
      <c r="D31" s="79">
        <v>532547</v>
      </c>
      <c r="E31" s="79">
        <v>29216</v>
      </c>
      <c r="F31" s="79">
        <v>385028</v>
      </c>
      <c r="G31" s="67">
        <v>0</v>
      </c>
      <c r="H31" s="79">
        <v>509099</v>
      </c>
      <c r="I31" s="79">
        <v>26854</v>
      </c>
      <c r="J31" s="79">
        <v>375347</v>
      </c>
      <c r="K31" s="67">
        <v>0</v>
      </c>
    </row>
    <row r="32" spans="1:11" x14ac:dyDescent="0.55000000000000004">
      <c r="A32" s="108">
        <v>44360</v>
      </c>
      <c r="B32" s="111" t="str">
        <f t="shared" si="2"/>
        <v>(日)</v>
      </c>
      <c r="C32" s="67">
        <f t="shared" si="0"/>
        <v>887429</v>
      </c>
      <c r="D32" s="79">
        <v>544452</v>
      </c>
      <c r="E32" s="79">
        <v>33522</v>
      </c>
      <c r="F32" s="79">
        <v>309455</v>
      </c>
      <c r="G32" s="67">
        <v>0</v>
      </c>
      <c r="H32" s="79">
        <v>515910</v>
      </c>
      <c r="I32" s="79">
        <v>30577</v>
      </c>
      <c r="J32" s="79">
        <v>300767</v>
      </c>
      <c r="K32" s="67">
        <v>0</v>
      </c>
    </row>
    <row r="33" spans="1:11" x14ac:dyDescent="0.55000000000000004">
      <c r="A33" s="108">
        <v>44359</v>
      </c>
      <c r="B33" s="111" t="str">
        <f t="shared" si="2"/>
        <v>(土)</v>
      </c>
      <c r="C33" s="67">
        <f t="shared" si="0"/>
        <v>889236</v>
      </c>
      <c r="D33" s="79">
        <v>595512</v>
      </c>
      <c r="E33" s="79">
        <v>32722</v>
      </c>
      <c r="F33" s="79">
        <v>261002</v>
      </c>
      <c r="G33" s="67">
        <v>0</v>
      </c>
      <c r="H33" s="79">
        <v>567556</v>
      </c>
      <c r="I33" s="79">
        <v>30175</v>
      </c>
      <c r="J33" s="79">
        <v>252658</v>
      </c>
      <c r="K33" s="67">
        <v>0</v>
      </c>
    </row>
    <row r="34" spans="1:11" x14ac:dyDescent="0.55000000000000004">
      <c r="A34" s="108">
        <v>44358</v>
      </c>
      <c r="B34" s="111" t="str">
        <f t="shared" si="2"/>
        <v>(金)</v>
      </c>
      <c r="C34" s="67">
        <f t="shared" si="0"/>
        <v>895165</v>
      </c>
      <c r="D34" s="79">
        <v>623688</v>
      </c>
      <c r="E34" s="79">
        <v>28513</v>
      </c>
      <c r="F34" s="79">
        <v>242964</v>
      </c>
      <c r="G34" s="67">
        <v>0</v>
      </c>
      <c r="H34" s="79">
        <v>599021</v>
      </c>
      <c r="I34" s="79">
        <v>26597</v>
      </c>
      <c r="J34" s="79">
        <v>234845</v>
      </c>
      <c r="K34" s="67">
        <v>0</v>
      </c>
    </row>
    <row r="35" spans="1:11" x14ac:dyDescent="0.55000000000000004">
      <c r="A35" s="108">
        <v>44357</v>
      </c>
      <c r="B35" s="111" t="str">
        <f t="shared" si="2"/>
        <v>(木)</v>
      </c>
      <c r="C35" s="67">
        <f t="shared" si="0"/>
        <v>925270</v>
      </c>
      <c r="D35" s="79">
        <v>619895</v>
      </c>
      <c r="E35" s="79">
        <v>28491</v>
      </c>
      <c r="F35" s="79">
        <v>276884</v>
      </c>
      <c r="G35" s="67">
        <v>0</v>
      </c>
      <c r="H35" s="79">
        <v>597804</v>
      </c>
      <c r="I35" s="79">
        <v>26588</v>
      </c>
      <c r="J35" s="79">
        <v>268407</v>
      </c>
      <c r="K35" s="67">
        <v>0</v>
      </c>
    </row>
    <row r="36" spans="1:11" x14ac:dyDescent="0.55000000000000004">
      <c r="A36" s="108">
        <v>44356</v>
      </c>
      <c r="B36" s="111" t="str">
        <f t="shared" si="2"/>
        <v>(水)</v>
      </c>
      <c r="C36" s="67">
        <f t="shared" si="0"/>
        <v>925338</v>
      </c>
      <c r="D36" s="79">
        <v>635085</v>
      </c>
      <c r="E36" s="79">
        <v>26914</v>
      </c>
      <c r="F36" s="79">
        <v>263339</v>
      </c>
      <c r="G36" s="67">
        <v>0</v>
      </c>
      <c r="H36" s="79">
        <v>612890</v>
      </c>
      <c r="I36" s="79">
        <v>25133</v>
      </c>
      <c r="J36" s="79">
        <v>255008</v>
      </c>
      <c r="K36" s="67">
        <v>0</v>
      </c>
    </row>
    <row r="37" spans="1:11" x14ac:dyDescent="0.55000000000000004">
      <c r="A37" s="108">
        <v>44355</v>
      </c>
      <c r="B37" s="111" t="str">
        <f t="shared" si="2"/>
        <v>(火)</v>
      </c>
      <c r="C37" s="67">
        <f t="shared" si="0"/>
        <v>889591</v>
      </c>
      <c r="D37" s="79">
        <v>649465</v>
      </c>
      <c r="E37" s="79">
        <v>29068</v>
      </c>
      <c r="F37" s="79">
        <v>211058</v>
      </c>
      <c r="G37" s="67">
        <v>0</v>
      </c>
      <c r="H37" s="79">
        <v>629095</v>
      </c>
      <c r="I37" s="79">
        <v>27280</v>
      </c>
      <c r="J37" s="79">
        <v>204618</v>
      </c>
      <c r="K37" s="67">
        <v>0</v>
      </c>
    </row>
    <row r="38" spans="1:11" x14ac:dyDescent="0.55000000000000004">
      <c r="A38" s="108">
        <v>44354</v>
      </c>
      <c r="B38" s="111" t="str">
        <f t="shared" si="2"/>
        <v>(月)</v>
      </c>
      <c r="C38" s="67">
        <f t="shared" si="0"/>
        <v>802350</v>
      </c>
      <c r="D38" s="79">
        <v>598913</v>
      </c>
      <c r="E38" s="79">
        <v>28868</v>
      </c>
      <c r="F38" s="79">
        <v>174569</v>
      </c>
      <c r="G38" s="67">
        <v>0</v>
      </c>
      <c r="H38" s="79">
        <v>581030</v>
      </c>
      <c r="I38" s="79">
        <v>27091</v>
      </c>
      <c r="J38" s="79">
        <v>168712</v>
      </c>
      <c r="K38" s="67">
        <v>0</v>
      </c>
    </row>
    <row r="39" spans="1:11" x14ac:dyDescent="0.55000000000000004">
      <c r="A39" s="70">
        <v>44353</v>
      </c>
      <c r="B39" s="111" t="str">
        <f t="shared" si="2"/>
        <v>(日)</v>
      </c>
      <c r="C39" s="67">
        <f t="shared" si="0"/>
        <v>724889</v>
      </c>
      <c r="D39" s="79">
        <v>526491</v>
      </c>
      <c r="E39" s="79">
        <v>22786</v>
      </c>
      <c r="F39" s="79">
        <v>175612</v>
      </c>
      <c r="G39" s="67">
        <v>0</v>
      </c>
      <c r="H39" s="79">
        <v>507367</v>
      </c>
      <c r="I39" s="79">
        <v>21403</v>
      </c>
      <c r="J39" s="79">
        <v>170922</v>
      </c>
      <c r="K39" s="67">
        <v>0</v>
      </c>
    </row>
    <row r="40" spans="1:11" x14ac:dyDescent="0.55000000000000004">
      <c r="A40" s="70">
        <v>44352</v>
      </c>
      <c r="B40" s="111" t="str">
        <f t="shared" si="2"/>
        <v>(土)</v>
      </c>
      <c r="C40" s="67">
        <f t="shared" si="0"/>
        <v>711938</v>
      </c>
      <c r="D40" s="79">
        <v>572677</v>
      </c>
      <c r="E40" s="79">
        <v>20361</v>
      </c>
      <c r="F40" s="79">
        <v>118900</v>
      </c>
      <c r="G40" s="67">
        <v>0</v>
      </c>
      <c r="H40" s="79">
        <v>552789</v>
      </c>
      <c r="I40" s="79">
        <v>18725</v>
      </c>
      <c r="J40" s="79">
        <v>113720</v>
      </c>
      <c r="K40" s="67">
        <v>0</v>
      </c>
    </row>
    <row r="41" spans="1:11" x14ac:dyDescent="0.55000000000000004">
      <c r="A41" s="70">
        <v>44351</v>
      </c>
      <c r="B41" s="111" t="str">
        <f t="shared" si="2"/>
        <v>(金)</v>
      </c>
      <c r="C41" s="67">
        <f t="shared" si="0"/>
        <v>722411</v>
      </c>
      <c r="D41" s="79">
        <v>597561</v>
      </c>
      <c r="E41" s="79">
        <v>20191</v>
      </c>
      <c r="F41" s="79">
        <v>104659</v>
      </c>
      <c r="G41" s="67">
        <v>0</v>
      </c>
      <c r="H41" s="79">
        <v>578850</v>
      </c>
      <c r="I41" s="79">
        <v>18666</v>
      </c>
      <c r="J41" s="79">
        <v>98884</v>
      </c>
      <c r="K41" s="67">
        <v>0</v>
      </c>
    </row>
    <row r="42" spans="1:11" x14ac:dyDescent="0.55000000000000004">
      <c r="A42" s="70">
        <v>44350</v>
      </c>
      <c r="B42" s="111" t="str">
        <f>"(" &amp; TEXT(A42,"aaa") &amp; ")"</f>
        <v>(木)</v>
      </c>
      <c r="C42" s="67">
        <f t="shared" si="0"/>
        <v>760688</v>
      </c>
      <c r="D42" s="79">
        <v>615305</v>
      </c>
      <c r="E42" s="79">
        <v>19975</v>
      </c>
      <c r="F42" s="79">
        <v>125408</v>
      </c>
      <c r="G42" s="67">
        <v>0</v>
      </c>
      <c r="H42" s="79">
        <v>597683</v>
      </c>
      <c r="I42" s="79">
        <v>18692</v>
      </c>
      <c r="J42" s="79">
        <v>119622</v>
      </c>
      <c r="K42" s="67">
        <v>0</v>
      </c>
    </row>
    <row r="43" spans="1:11" x14ac:dyDescent="0.55000000000000004">
      <c r="A43" s="70">
        <v>44349</v>
      </c>
      <c r="B43" s="111" t="str">
        <f t="shared" ref="B43:B94" si="3">"(" &amp; TEXT(A43,"aaa") &amp; ")"</f>
        <v>(水)</v>
      </c>
      <c r="C43" s="67">
        <f t="shared" si="0"/>
        <v>758483</v>
      </c>
      <c r="D43" s="79">
        <v>611542</v>
      </c>
      <c r="E43" s="79">
        <v>19607</v>
      </c>
      <c r="F43" s="79">
        <v>127334</v>
      </c>
      <c r="G43" s="67">
        <v>0</v>
      </c>
      <c r="H43" s="79">
        <v>594669</v>
      </c>
      <c r="I43" s="79">
        <v>18322</v>
      </c>
      <c r="J43" s="79">
        <v>121439</v>
      </c>
      <c r="K43" s="67">
        <v>0</v>
      </c>
    </row>
    <row r="44" spans="1:11" x14ac:dyDescent="0.55000000000000004">
      <c r="A44" s="70">
        <v>44348</v>
      </c>
      <c r="B44" s="111" t="str">
        <f t="shared" si="3"/>
        <v>(火)</v>
      </c>
      <c r="C44" s="67">
        <f t="shared" si="0"/>
        <v>710489</v>
      </c>
      <c r="D44" s="79">
        <v>591166</v>
      </c>
      <c r="E44" s="79">
        <v>19178</v>
      </c>
      <c r="F44" s="79">
        <v>100145</v>
      </c>
      <c r="G44" s="67">
        <v>0</v>
      </c>
      <c r="H44" s="79">
        <v>575473</v>
      </c>
      <c r="I44" s="79">
        <v>17990</v>
      </c>
      <c r="J44" s="79">
        <v>94771</v>
      </c>
      <c r="K44" s="67">
        <v>0</v>
      </c>
    </row>
    <row r="45" spans="1:11" x14ac:dyDescent="0.55000000000000004">
      <c r="A45" s="70">
        <v>44347</v>
      </c>
      <c r="B45" s="111" t="str">
        <f t="shared" si="3"/>
        <v>(月)</v>
      </c>
      <c r="C45" s="67">
        <f t="shared" si="0"/>
        <v>603051</v>
      </c>
      <c r="D45" s="79">
        <v>498872</v>
      </c>
      <c r="E45" s="79">
        <v>18299</v>
      </c>
      <c r="F45" s="79">
        <v>85880</v>
      </c>
      <c r="G45" s="67">
        <v>0</v>
      </c>
      <c r="H45" s="79">
        <v>482823</v>
      </c>
      <c r="I45" s="79">
        <v>17046</v>
      </c>
      <c r="J45" s="79">
        <v>75190</v>
      </c>
      <c r="K45" s="67">
        <v>0</v>
      </c>
    </row>
    <row r="46" spans="1:11" x14ac:dyDescent="0.55000000000000004">
      <c r="A46" s="70">
        <v>44346</v>
      </c>
      <c r="B46" s="111" t="str">
        <f t="shared" si="3"/>
        <v>(日)</v>
      </c>
      <c r="C46" s="67">
        <f t="shared" si="0"/>
        <v>516374</v>
      </c>
      <c r="D46" s="79">
        <v>438622</v>
      </c>
      <c r="E46" s="79">
        <v>15921</v>
      </c>
      <c r="F46" s="79">
        <v>61831</v>
      </c>
      <c r="G46" s="67">
        <v>0</v>
      </c>
      <c r="H46" s="79">
        <v>425276</v>
      </c>
      <c r="I46" s="79">
        <v>15009</v>
      </c>
      <c r="J46" s="79">
        <v>58344</v>
      </c>
      <c r="K46" s="67">
        <v>0</v>
      </c>
    </row>
    <row r="47" spans="1:11" x14ac:dyDescent="0.55000000000000004">
      <c r="A47" s="70">
        <v>44345</v>
      </c>
      <c r="B47" s="111" t="str">
        <f t="shared" si="3"/>
        <v>(土)</v>
      </c>
      <c r="C47" s="67">
        <f t="shared" si="0"/>
        <v>512316</v>
      </c>
      <c r="D47" s="79">
        <v>444057</v>
      </c>
      <c r="E47" s="79">
        <v>15522</v>
      </c>
      <c r="F47" s="79">
        <v>52737</v>
      </c>
      <c r="G47" s="67">
        <v>0</v>
      </c>
      <c r="H47" s="79">
        <v>428194</v>
      </c>
      <c r="I47" s="79">
        <v>14556</v>
      </c>
      <c r="J47" s="79">
        <v>45917</v>
      </c>
      <c r="K47" s="67">
        <v>0</v>
      </c>
    </row>
    <row r="48" spans="1:11" x14ac:dyDescent="0.55000000000000004">
      <c r="A48" s="70">
        <v>44344</v>
      </c>
      <c r="B48" s="111" t="str">
        <f t="shared" si="3"/>
        <v>(金)</v>
      </c>
      <c r="C48" s="67">
        <f t="shared" si="0"/>
        <v>544774</v>
      </c>
      <c r="D48" s="79">
        <v>493337</v>
      </c>
      <c r="E48" s="79">
        <v>14254</v>
      </c>
      <c r="F48" s="79">
        <v>37183</v>
      </c>
      <c r="G48" s="67">
        <v>0</v>
      </c>
      <c r="H48" s="79">
        <v>473289</v>
      </c>
      <c r="I48" s="79">
        <v>13386</v>
      </c>
      <c r="J48" s="79">
        <v>28575</v>
      </c>
      <c r="K48" s="67">
        <v>0</v>
      </c>
    </row>
    <row r="49" spans="1:11" x14ac:dyDescent="0.55000000000000004">
      <c r="A49" s="70">
        <v>44343</v>
      </c>
      <c r="B49" s="111" t="str">
        <f t="shared" si="3"/>
        <v>(木)</v>
      </c>
      <c r="C49" s="67">
        <f t="shared" si="0"/>
        <v>571246</v>
      </c>
      <c r="D49" s="79">
        <v>520528</v>
      </c>
      <c r="E49" s="79">
        <v>12382</v>
      </c>
      <c r="F49" s="79">
        <v>38336</v>
      </c>
      <c r="G49" s="67">
        <v>0</v>
      </c>
      <c r="H49" s="79">
        <v>499759</v>
      </c>
      <c r="I49" s="79">
        <v>11673</v>
      </c>
      <c r="J49" s="79">
        <v>30918</v>
      </c>
      <c r="K49" s="67">
        <v>0</v>
      </c>
    </row>
    <row r="50" spans="1:11" x14ac:dyDescent="0.55000000000000004">
      <c r="A50" s="70">
        <v>44342</v>
      </c>
      <c r="B50" s="111" t="str">
        <f t="shared" si="3"/>
        <v>(水)</v>
      </c>
      <c r="C50" s="67">
        <f t="shared" si="0"/>
        <v>561702</v>
      </c>
      <c r="D50" s="79">
        <v>539375</v>
      </c>
      <c r="E50" s="79">
        <v>11456</v>
      </c>
      <c r="F50" s="79">
        <v>10871</v>
      </c>
      <c r="G50" s="67">
        <v>0</v>
      </c>
      <c r="H50" s="79">
        <v>517614</v>
      </c>
      <c r="I50" s="79">
        <v>10700</v>
      </c>
      <c r="J50" s="79">
        <v>8812</v>
      </c>
      <c r="K50" s="67">
        <v>0</v>
      </c>
    </row>
    <row r="51" spans="1:11" x14ac:dyDescent="0.55000000000000004">
      <c r="A51" s="70">
        <v>44341</v>
      </c>
      <c r="B51" s="111" t="str">
        <f t="shared" si="3"/>
        <v>(火)</v>
      </c>
      <c r="C51" s="67">
        <f t="shared" si="0"/>
        <v>503954</v>
      </c>
      <c r="D51" s="79">
        <v>484740</v>
      </c>
      <c r="E51" s="79">
        <v>9780</v>
      </c>
      <c r="F51" s="79">
        <v>9434</v>
      </c>
      <c r="G51" s="67">
        <v>0</v>
      </c>
      <c r="H51" s="79">
        <v>465497</v>
      </c>
      <c r="I51" s="79">
        <v>9248</v>
      </c>
      <c r="J51" s="79">
        <v>7377</v>
      </c>
      <c r="K51" s="67">
        <v>0</v>
      </c>
    </row>
    <row r="52" spans="1:11" x14ac:dyDescent="0.55000000000000004">
      <c r="A52" s="70">
        <v>44340</v>
      </c>
      <c r="B52" s="111" t="str">
        <f t="shared" si="3"/>
        <v>(月)</v>
      </c>
      <c r="C52" s="67">
        <f t="shared" si="0"/>
        <v>437604</v>
      </c>
      <c r="D52" s="79">
        <v>419155</v>
      </c>
      <c r="E52" s="79">
        <v>9820</v>
      </c>
      <c r="F52" s="79">
        <v>8629</v>
      </c>
      <c r="G52" s="67">
        <v>0</v>
      </c>
      <c r="H52" s="79">
        <v>403858</v>
      </c>
      <c r="I52" s="79">
        <v>9264</v>
      </c>
      <c r="J52" s="79">
        <v>6710</v>
      </c>
      <c r="K52" s="67">
        <v>0</v>
      </c>
    </row>
    <row r="53" spans="1:11" x14ac:dyDescent="0.55000000000000004">
      <c r="A53" s="70">
        <v>44339</v>
      </c>
      <c r="B53" s="111" t="str">
        <f t="shared" si="3"/>
        <v>(日)</v>
      </c>
      <c r="C53" s="67">
        <f t="shared" si="0"/>
        <v>343376</v>
      </c>
      <c r="D53" s="79">
        <v>320912</v>
      </c>
      <c r="E53" s="79">
        <v>0</v>
      </c>
      <c r="F53" s="79">
        <v>22464</v>
      </c>
      <c r="G53" s="67">
        <v>0</v>
      </c>
      <c r="H53" s="79">
        <v>310740</v>
      </c>
      <c r="I53" s="79">
        <v>0</v>
      </c>
      <c r="J53" s="79">
        <v>20220</v>
      </c>
      <c r="K53" s="67">
        <v>0</v>
      </c>
    </row>
    <row r="54" spans="1:11" x14ac:dyDescent="0.55000000000000004">
      <c r="A54" s="70">
        <v>44338</v>
      </c>
      <c r="B54" s="111" t="str">
        <f t="shared" si="3"/>
        <v>(土)</v>
      </c>
      <c r="C54" s="67">
        <f t="shared" si="0"/>
        <v>310859</v>
      </c>
      <c r="D54" s="79">
        <v>275526</v>
      </c>
      <c r="E54" s="79">
        <v>0</v>
      </c>
      <c r="F54" s="79">
        <v>35333</v>
      </c>
      <c r="G54" s="67">
        <v>0</v>
      </c>
      <c r="H54" s="79">
        <v>263667</v>
      </c>
      <c r="I54" s="79">
        <v>0</v>
      </c>
      <c r="J54" s="79">
        <v>22437</v>
      </c>
      <c r="K54" s="67">
        <v>0</v>
      </c>
    </row>
    <row r="55" spans="1:11" x14ac:dyDescent="0.55000000000000004">
      <c r="A55" s="70">
        <v>44337</v>
      </c>
      <c r="B55" s="111" t="str">
        <f t="shared" si="3"/>
        <v>(金)</v>
      </c>
      <c r="C55" s="67">
        <f t="shared" si="0"/>
        <v>305739</v>
      </c>
      <c r="D55" s="79">
        <v>265275</v>
      </c>
      <c r="E55" s="79">
        <v>0</v>
      </c>
      <c r="F55" s="79">
        <v>40464</v>
      </c>
      <c r="G55" s="67">
        <v>0</v>
      </c>
      <c r="H55" s="79">
        <v>248054</v>
      </c>
      <c r="I55" s="79">
        <v>0</v>
      </c>
      <c r="J55" s="79">
        <v>22852</v>
      </c>
      <c r="K55" s="67">
        <v>0</v>
      </c>
    </row>
    <row r="56" spans="1:11" x14ac:dyDescent="0.55000000000000004">
      <c r="A56" s="70">
        <v>44336</v>
      </c>
      <c r="B56" s="111" t="str">
        <f t="shared" si="3"/>
        <v>(木)</v>
      </c>
      <c r="C56" s="67">
        <f t="shared" si="0"/>
        <v>327305</v>
      </c>
      <c r="D56" s="79">
        <v>306912</v>
      </c>
      <c r="E56" s="79">
        <v>0</v>
      </c>
      <c r="F56" s="79">
        <v>20393</v>
      </c>
      <c r="G56" s="67">
        <v>0</v>
      </c>
      <c r="H56" s="79">
        <v>287938</v>
      </c>
      <c r="I56" s="79">
        <v>0</v>
      </c>
      <c r="J56" s="79">
        <v>12856</v>
      </c>
      <c r="K56" s="67">
        <v>0</v>
      </c>
    </row>
    <row r="57" spans="1:11" x14ac:dyDescent="0.55000000000000004">
      <c r="A57" s="70">
        <v>44335</v>
      </c>
      <c r="B57" s="111" t="str">
        <f t="shared" si="3"/>
        <v>(水)</v>
      </c>
      <c r="C57" s="67">
        <f t="shared" si="0"/>
        <v>346192</v>
      </c>
      <c r="D57" s="79">
        <v>294511</v>
      </c>
      <c r="E57" s="79">
        <v>0</v>
      </c>
      <c r="F57" s="79">
        <v>51681</v>
      </c>
      <c r="G57" s="67">
        <v>0</v>
      </c>
      <c r="H57" s="79">
        <v>277421</v>
      </c>
      <c r="I57" s="79">
        <v>0</v>
      </c>
      <c r="J57" s="79">
        <v>31212</v>
      </c>
      <c r="K57" s="67">
        <v>0</v>
      </c>
    </row>
    <row r="58" spans="1:11" x14ac:dyDescent="0.55000000000000004">
      <c r="A58" s="70">
        <v>44334</v>
      </c>
      <c r="B58" s="111" t="str">
        <f t="shared" si="3"/>
        <v>(火)</v>
      </c>
      <c r="C58" s="67">
        <f t="shared" si="0"/>
        <v>291252</v>
      </c>
      <c r="D58" s="79">
        <v>241246</v>
      </c>
      <c r="E58" s="79">
        <v>0</v>
      </c>
      <c r="F58" s="79">
        <v>50006</v>
      </c>
      <c r="G58" s="67">
        <v>0</v>
      </c>
      <c r="H58" s="79">
        <v>226430</v>
      </c>
      <c r="I58" s="79">
        <v>0</v>
      </c>
      <c r="J58" s="79">
        <v>32710</v>
      </c>
      <c r="K58" s="67">
        <v>0</v>
      </c>
    </row>
    <row r="59" spans="1:11" x14ac:dyDescent="0.55000000000000004">
      <c r="A59" s="70">
        <v>44333</v>
      </c>
      <c r="B59" s="111" t="str">
        <f t="shared" si="3"/>
        <v>(月)</v>
      </c>
      <c r="C59" s="67">
        <f t="shared" si="0"/>
        <v>239437</v>
      </c>
      <c r="D59" s="79">
        <v>201218</v>
      </c>
      <c r="E59" s="79">
        <v>0</v>
      </c>
      <c r="F59" s="79">
        <v>38219</v>
      </c>
      <c r="G59" s="67">
        <v>0</v>
      </c>
      <c r="H59" s="79">
        <v>188656</v>
      </c>
      <c r="I59" s="79">
        <v>0</v>
      </c>
      <c r="J59" s="79">
        <v>24339</v>
      </c>
      <c r="K59" s="67">
        <v>0</v>
      </c>
    </row>
    <row r="60" spans="1:11" x14ac:dyDescent="0.55000000000000004">
      <c r="A60" s="70">
        <v>44332</v>
      </c>
      <c r="B60" s="111" t="str">
        <f t="shared" si="3"/>
        <v>(日)</v>
      </c>
      <c r="C60" s="67">
        <f t="shared" si="0"/>
        <v>202965</v>
      </c>
      <c r="D60" s="79">
        <v>184521</v>
      </c>
      <c r="E60" s="79">
        <v>0</v>
      </c>
      <c r="F60" s="79">
        <v>18444</v>
      </c>
      <c r="G60" s="67">
        <v>0</v>
      </c>
      <c r="H60" s="79">
        <v>177765</v>
      </c>
      <c r="I60" s="79">
        <v>0</v>
      </c>
      <c r="J60" s="79">
        <v>14456</v>
      </c>
      <c r="K60" s="67">
        <v>0</v>
      </c>
    </row>
    <row r="61" spans="1:11" x14ac:dyDescent="0.55000000000000004">
      <c r="A61" s="70">
        <v>44331</v>
      </c>
      <c r="B61" s="111" t="str">
        <f t="shared" si="3"/>
        <v>(土)</v>
      </c>
      <c r="C61" s="67">
        <f t="shared" si="0"/>
        <v>158695</v>
      </c>
      <c r="D61" s="79">
        <v>133288</v>
      </c>
      <c r="E61" s="79">
        <v>0</v>
      </c>
      <c r="F61" s="79">
        <v>25407</v>
      </c>
      <c r="G61" s="67">
        <v>0</v>
      </c>
      <c r="H61" s="79">
        <v>123647</v>
      </c>
      <c r="I61" s="79">
        <v>0</v>
      </c>
      <c r="J61" s="79">
        <v>14731</v>
      </c>
      <c r="K61" s="67">
        <v>0</v>
      </c>
    </row>
    <row r="62" spans="1:11" x14ac:dyDescent="0.55000000000000004">
      <c r="A62" s="70">
        <v>44330</v>
      </c>
      <c r="B62" s="111" t="str">
        <f t="shared" si="3"/>
        <v>(金)</v>
      </c>
      <c r="C62" s="67">
        <f t="shared" si="0"/>
        <v>158003</v>
      </c>
      <c r="D62" s="79">
        <v>126417</v>
      </c>
      <c r="E62" s="79">
        <v>0</v>
      </c>
      <c r="F62" s="79">
        <v>31586</v>
      </c>
      <c r="G62" s="67">
        <v>0</v>
      </c>
      <c r="H62" s="79">
        <v>111597</v>
      </c>
      <c r="I62" s="79">
        <v>0</v>
      </c>
      <c r="J62" s="79">
        <v>16009</v>
      </c>
      <c r="K62" s="67">
        <v>0</v>
      </c>
    </row>
    <row r="63" spans="1:11" x14ac:dyDescent="0.55000000000000004">
      <c r="A63" s="70">
        <v>44329</v>
      </c>
      <c r="B63" s="111" t="str">
        <f t="shared" si="3"/>
        <v>(木)</v>
      </c>
      <c r="C63" s="67">
        <f t="shared" si="0"/>
        <v>185130</v>
      </c>
      <c r="D63" s="79">
        <v>147770</v>
      </c>
      <c r="E63" s="79">
        <v>0</v>
      </c>
      <c r="F63" s="79">
        <v>37360</v>
      </c>
      <c r="G63" s="67">
        <v>0</v>
      </c>
      <c r="H63" s="79">
        <v>133272</v>
      </c>
      <c r="I63" s="79">
        <v>0</v>
      </c>
      <c r="J63" s="79">
        <v>22754</v>
      </c>
      <c r="K63" s="67">
        <v>0</v>
      </c>
    </row>
    <row r="64" spans="1:11" x14ac:dyDescent="0.55000000000000004">
      <c r="A64" s="70">
        <v>44328</v>
      </c>
      <c r="B64" s="111" t="str">
        <f t="shared" si="3"/>
        <v>(水)</v>
      </c>
      <c r="C64" s="67">
        <f t="shared" si="0"/>
        <v>188679</v>
      </c>
      <c r="D64" s="79">
        <v>150306</v>
      </c>
      <c r="E64" s="79">
        <v>0</v>
      </c>
      <c r="F64" s="79">
        <v>38373</v>
      </c>
      <c r="G64" s="67">
        <v>0</v>
      </c>
      <c r="H64" s="79">
        <v>136142</v>
      </c>
      <c r="I64" s="79">
        <v>0</v>
      </c>
      <c r="J64" s="79">
        <v>23889</v>
      </c>
      <c r="K64" s="67">
        <v>0</v>
      </c>
    </row>
    <row r="65" spans="1:11" x14ac:dyDescent="0.55000000000000004">
      <c r="A65" s="70">
        <v>44327</v>
      </c>
      <c r="B65" s="111" t="str">
        <f t="shared" si="3"/>
        <v>(火)</v>
      </c>
      <c r="C65" s="67">
        <f t="shared" si="0"/>
        <v>152204</v>
      </c>
      <c r="D65" s="79">
        <v>120119</v>
      </c>
      <c r="E65" s="79">
        <v>0</v>
      </c>
      <c r="F65" s="79">
        <v>32085</v>
      </c>
      <c r="G65" s="67">
        <v>0</v>
      </c>
      <c r="H65" s="79">
        <v>106485</v>
      </c>
      <c r="I65" s="79">
        <v>0</v>
      </c>
      <c r="J65" s="79">
        <v>20061</v>
      </c>
      <c r="K65" s="67">
        <v>0</v>
      </c>
    </row>
    <row r="66" spans="1:11" x14ac:dyDescent="0.55000000000000004">
      <c r="A66" s="70">
        <v>44326</v>
      </c>
      <c r="B66" s="111" t="str">
        <f t="shared" si="3"/>
        <v>(月)</v>
      </c>
      <c r="C66" s="67">
        <f t="shared" si="0"/>
        <v>116847</v>
      </c>
      <c r="D66" s="79">
        <v>96183</v>
      </c>
      <c r="E66" s="79">
        <v>0</v>
      </c>
      <c r="F66" s="79">
        <v>20664</v>
      </c>
      <c r="G66" s="67">
        <v>0</v>
      </c>
      <c r="H66" s="79">
        <v>84021</v>
      </c>
      <c r="I66" s="79">
        <v>0</v>
      </c>
      <c r="J66" s="79">
        <v>12730</v>
      </c>
      <c r="K66" s="67">
        <v>0</v>
      </c>
    </row>
    <row r="67" spans="1:11" x14ac:dyDescent="0.55000000000000004">
      <c r="A67" s="70">
        <v>44325</v>
      </c>
      <c r="B67" s="111" t="str">
        <f t="shared" si="3"/>
        <v>(日)</v>
      </c>
      <c r="C67" s="67">
        <f t="shared" si="0"/>
        <v>77310</v>
      </c>
      <c r="D67" s="79">
        <v>70243</v>
      </c>
      <c r="E67" s="79">
        <v>0</v>
      </c>
      <c r="F67" s="79">
        <v>7067</v>
      </c>
      <c r="G67" s="67">
        <v>0</v>
      </c>
      <c r="H67" s="79">
        <v>66118</v>
      </c>
      <c r="I67" s="79">
        <v>0</v>
      </c>
      <c r="J67" s="79">
        <v>5656</v>
      </c>
      <c r="K67" s="67">
        <v>0</v>
      </c>
    </row>
    <row r="68" spans="1:11" x14ac:dyDescent="0.55000000000000004">
      <c r="A68" s="70">
        <v>44324</v>
      </c>
      <c r="B68" s="111" t="str">
        <f t="shared" si="3"/>
        <v>(土)</v>
      </c>
      <c r="C68" s="67">
        <f t="shared" si="0"/>
        <v>63216</v>
      </c>
      <c r="D68" s="79">
        <v>56443</v>
      </c>
      <c r="E68" s="79">
        <v>0</v>
      </c>
      <c r="F68" s="79">
        <v>6773</v>
      </c>
      <c r="G68" s="67">
        <v>0</v>
      </c>
      <c r="H68" s="79">
        <v>48702</v>
      </c>
      <c r="I68" s="79">
        <v>0</v>
      </c>
      <c r="J68" s="79">
        <v>3881</v>
      </c>
      <c r="K68" s="67">
        <v>0</v>
      </c>
    </row>
    <row r="69" spans="1:11" x14ac:dyDescent="0.55000000000000004">
      <c r="A69" s="70">
        <v>44323</v>
      </c>
      <c r="B69" s="111" t="str">
        <f t="shared" si="3"/>
        <v>(金)</v>
      </c>
      <c r="C69" s="67">
        <f t="shared" si="0"/>
        <v>47759</v>
      </c>
      <c r="D69" s="79">
        <v>40244</v>
      </c>
      <c r="E69" s="79">
        <v>0</v>
      </c>
      <c r="F69" s="79">
        <v>7515</v>
      </c>
      <c r="G69" s="67">
        <v>0</v>
      </c>
      <c r="H69" s="79">
        <v>31268</v>
      </c>
      <c r="I69" s="79">
        <v>0</v>
      </c>
      <c r="J69" s="79">
        <v>4447</v>
      </c>
      <c r="K69" s="67">
        <v>0</v>
      </c>
    </row>
    <row r="70" spans="1:11" x14ac:dyDescent="0.55000000000000004">
      <c r="A70" s="70">
        <v>44322</v>
      </c>
      <c r="B70" s="111" t="str">
        <f t="shared" si="3"/>
        <v>(木)</v>
      </c>
      <c r="C70" s="67">
        <f t="shared" ref="C70:C92" si="4">SUM(D70:G70)</f>
        <v>47268</v>
      </c>
      <c r="D70" s="79">
        <v>40625</v>
      </c>
      <c r="E70" s="79">
        <v>0</v>
      </c>
      <c r="F70" s="79">
        <v>6643</v>
      </c>
      <c r="G70" s="67">
        <v>0</v>
      </c>
      <c r="H70" s="79">
        <v>32776</v>
      </c>
      <c r="I70" s="79">
        <v>0</v>
      </c>
      <c r="J70" s="79">
        <v>4578</v>
      </c>
      <c r="K70" s="67">
        <v>0</v>
      </c>
    </row>
    <row r="71" spans="1:11" x14ac:dyDescent="0.55000000000000004">
      <c r="A71" s="70">
        <v>44321</v>
      </c>
      <c r="B71" s="111" t="str">
        <f t="shared" si="3"/>
        <v>(水)</v>
      </c>
      <c r="C71" s="67">
        <f t="shared" si="4"/>
        <v>10017</v>
      </c>
      <c r="D71" s="79">
        <v>9143</v>
      </c>
      <c r="E71" s="79">
        <v>0</v>
      </c>
      <c r="F71" s="79">
        <v>874</v>
      </c>
      <c r="G71" s="67">
        <v>0</v>
      </c>
      <c r="H71" s="79">
        <v>8140</v>
      </c>
      <c r="I71" s="79">
        <v>0</v>
      </c>
      <c r="J71" s="79">
        <v>738</v>
      </c>
      <c r="K71" s="67">
        <v>0</v>
      </c>
    </row>
    <row r="72" spans="1:11" x14ac:dyDescent="0.55000000000000004">
      <c r="A72" s="70">
        <v>44320</v>
      </c>
      <c r="B72" s="111" t="str">
        <f t="shared" si="3"/>
        <v>(火)</v>
      </c>
      <c r="C72" s="67">
        <f t="shared" si="4"/>
        <v>8564</v>
      </c>
      <c r="D72" s="79">
        <v>7782</v>
      </c>
      <c r="E72" s="79">
        <v>0</v>
      </c>
      <c r="F72" s="79">
        <v>782</v>
      </c>
      <c r="G72" s="67">
        <v>0</v>
      </c>
      <c r="H72" s="79">
        <v>6612</v>
      </c>
      <c r="I72" s="79">
        <v>0</v>
      </c>
      <c r="J72" s="79">
        <v>543</v>
      </c>
      <c r="K72" s="67">
        <v>0</v>
      </c>
    </row>
    <row r="73" spans="1:11" x14ac:dyDescent="0.55000000000000004">
      <c r="A73" s="70">
        <v>44319</v>
      </c>
      <c r="B73" s="111" t="str">
        <f t="shared" si="3"/>
        <v>(月)</v>
      </c>
      <c r="C73" s="67">
        <f t="shared" si="4"/>
        <v>7729</v>
      </c>
      <c r="D73" s="79">
        <v>6897</v>
      </c>
      <c r="E73" s="79">
        <v>0</v>
      </c>
      <c r="F73" s="79">
        <v>832</v>
      </c>
      <c r="G73" s="67">
        <v>0</v>
      </c>
      <c r="H73" s="79">
        <v>5743</v>
      </c>
      <c r="I73" s="79">
        <v>0</v>
      </c>
      <c r="J73" s="79">
        <v>785</v>
      </c>
      <c r="K73" s="67">
        <v>0</v>
      </c>
    </row>
    <row r="74" spans="1:11" x14ac:dyDescent="0.55000000000000004">
      <c r="A74" s="70">
        <v>44318</v>
      </c>
      <c r="B74" s="111" t="str">
        <f t="shared" si="3"/>
        <v>(日)</v>
      </c>
      <c r="C74" s="67">
        <f t="shared" si="4"/>
        <v>22686</v>
      </c>
      <c r="D74" s="79">
        <v>22686</v>
      </c>
      <c r="E74" s="79">
        <v>0</v>
      </c>
      <c r="F74" s="79">
        <v>0</v>
      </c>
      <c r="G74" s="67">
        <v>0</v>
      </c>
      <c r="H74" s="79">
        <v>20241</v>
      </c>
      <c r="I74" s="79">
        <v>0</v>
      </c>
      <c r="J74" s="79">
        <v>0</v>
      </c>
      <c r="K74" s="67">
        <v>0</v>
      </c>
    </row>
    <row r="75" spans="1:11" x14ac:dyDescent="0.55000000000000004">
      <c r="A75" s="70">
        <v>44317</v>
      </c>
      <c r="B75" s="111" t="str">
        <f t="shared" si="3"/>
        <v>(土)</v>
      </c>
      <c r="C75" s="67">
        <f t="shared" si="4"/>
        <v>35501</v>
      </c>
      <c r="D75" s="79">
        <v>35501</v>
      </c>
      <c r="E75" s="79">
        <v>0</v>
      </c>
      <c r="F75" s="79">
        <v>0</v>
      </c>
      <c r="G75" s="67">
        <v>0</v>
      </c>
      <c r="H75" s="79">
        <v>22542</v>
      </c>
      <c r="I75" s="79">
        <v>0</v>
      </c>
      <c r="J75" s="79">
        <v>0</v>
      </c>
      <c r="K75" s="67">
        <v>0</v>
      </c>
    </row>
    <row r="76" spans="1:11" x14ac:dyDescent="0.55000000000000004">
      <c r="A76" s="70">
        <v>44316</v>
      </c>
      <c r="B76" s="111" t="str">
        <f t="shared" si="3"/>
        <v>(金)</v>
      </c>
      <c r="C76" s="67">
        <f t="shared" si="4"/>
        <v>56612</v>
      </c>
      <c r="D76" s="79">
        <v>56612</v>
      </c>
      <c r="E76" s="79">
        <v>0</v>
      </c>
      <c r="F76" s="79">
        <v>0</v>
      </c>
      <c r="G76" s="67">
        <v>0</v>
      </c>
      <c r="H76" s="79">
        <v>26471</v>
      </c>
      <c r="I76" s="79">
        <v>0</v>
      </c>
      <c r="J76" s="79">
        <v>0</v>
      </c>
      <c r="K76" s="67">
        <v>0</v>
      </c>
    </row>
    <row r="77" spans="1:11" x14ac:dyDescent="0.55000000000000004">
      <c r="A77" s="70">
        <v>44315</v>
      </c>
      <c r="B77" s="111" t="str">
        <f>"(" &amp; TEXT(A77,"aaa") &amp; ")"</f>
        <v>(木)</v>
      </c>
      <c r="C77" s="67">
        <f t="shared" si="4"/>
        <v>17814</v>
      </c>
      <c r="D77" s="79">
        <v>17814</v>
      </c>
      <c r="E77" s="79">
        <v>0</v>
      </c>
      <c r="F77" s="79">
        <v>0</v>
      </c>
      <c r="G77" s="67">
        <v>0</v>
      </c>
      <c r="H77" s="79">
        <v>12756</v>
      </c>
      <c r="I77" s="79">
        <v>0</v>
      </c>
      <c r="J77" s="79">
        <v>0</v>
      </c>
      <c r="K77" s="67">
        <v>0</v>
      </c>
    </row>
    <row r="78" spans="1:11" x14ac:dyDescent="0.55000000000000004">
      <c r="A78" s="70">
        <v>44314</v>
      </c>
      <c r="B78" s="111" t="str">
        <f t="shared" si="3"/>
        <v>(水)</v>
      </c>
      <c r="C78" s="67">
        <f t="shared" si="4"/>
        <v>74700</v>
      </c>
      <c r="D78" s="79">
        <v>74700</v>
      </c>
      <c r="E78" s="79">
        <v>0</v>
      </c>
      <c r="F78" s="79">
        <v>0</v>
      </c>
      <c r="G78" s="67">
        <v>0</v>
      </c>
      <c r="H78" s="79">
        <v>36033</v>
      </c>
      <c r="I78" s="79">
        <v>0</v>
      </c>
      <c r="J78" s="79">
        <v>0</v>
      </c>
      <c r="K78" s="67">
        <v>0</v>
      </c>
    </row>
    <row r="79" spans="1:11" x14ac:dyDescent="0.55000000000000004">
      <c r="A79" s="70">
        <v>44313</v>
      </c>
      <c r="B79" s="111" t="str">
        <f t="shared" si="3"/>
        <v>(火)</v>
      </c>
      <c r="C79" s="67">
        <f t="shared" si="4"/>
        <v>69235</v>
      </c>
      <c r="D79" s="79">
        <v>69235</v>
      </c>
      <c r="E79" s="79">
        <v>0</v>
      </c>
      <c r="F79" s="79">
        <v>0</v>
      </c>
      <c r="G79" s="67">
        <v>0</v>
      </c>
      <c r="H79" s="79">
        <v>36739</v>
      </c>
      <c r="I79" s="79">
        <v>0</v>
      </c>
      <c r="J79" s="79">
        <v>0</v>
      </c>
      <c r="K79" s="67">
        <v>0</v>
      </c>
    </row>
    <row r="80" spans="1:11" x14ac:dyDescent="0.55000000000000004">
      <c r="A80" s="70">
        <v>44312</v>
      </c>
      <c r="B80" s="111" t="str">
        <f t="shared" si="3"/>
        <v>(月)</v>
      </c>
      <c r="C80" s="67">
        <f t="shared" si="4"/>
        <v>52260</v>
      </c>
      <c r="D80" s="79">
        <v>52260</v>
      </c>
      <c r="E80" s="79">
        <v>0</v>
      </c>
      <c r="F80" s="79">
        <v>0</v>
      </c>
      <c r="G80" s="67">
        <v>0</v>
      </c>
      <c r="H80" s="79">
        <v>27147</v>
      </c>
      <c r="I80" s="79">
        <v>0</v>
      </c>
      <c r="J80" s="79">
        <v>0</v>
      </c>
      <c r="K80" s="67">
        <v>0</v>
      </c>
    </row>
    <row r="81" spans="1:11" x14ac:dyDescent="0.55000000000000004">
      <c r="A81" s="70">
        <v>44311</v>
      </c>
      <c r="B81" s="111" t="str">
        <f t="shared" si="3"/>
        <v>(日)</v>
      </c>
      <c r="C81" s="67">
        <f t="shared" si="4"/>
        <v>21558</v>
      </c>
      <c r="D81" s="79">
        <v>21558</v>
      </c>
      <c r="E81" s="79">
        <v>0</v>
      </c>
      <c r="F81" s="79">
        <v>0</v>
      </c>
      <c r="G81" s="67">
        <v>0</v>
      </c>
      <c r="H81" s="79">
        <v>15266</v>
      </c>
      <c r="I81" s="79">
        <v>0</v>
      </c>
      <c r="J81" s="79">
        <v>0</v>
      </c>
      <c r="K81" s="67">
        <v>0</v>
      </c>
    </row>
    <row r="82" spans="1:11" x14ac:dyDescent="0.55000000000000004">
      <c r="A82" s="70">
        <v>44310</v>
      </c>
      <c r="B82" s="111" t="str">
        <f t="shared" si="3"/>
        <v>(土)</v>
      </c>
      <c r="C82" s="67">
        <f t="shared" si="4"/>
        <v>30842</v>
      </c>
      <c r="D82" s="79">
        <v>30842</v>
      </c>
      <c r="E82" s="79">
        <v>0</v>
      </c>
      <c r="F82" s="79">
        <v>0</v>
      </c>
      <c r="G82" s="67">
        <v>0</v>
      </c>
      <c r="H82" s="79">
        <v>15603</v>
      </c>
      <c r="I82" s="79">
        <v>0</v>
      </c>
      <c r="J82" s="79">
        <v>0</v>
      </c>
      <c r="K82" s="67">
        <v>0</v>
      </c>
    </row>
    <row r="83" spans="1:11" x14ac:dyDescent="0.55000000000000004">
      <c r="A83" s="70">
        <v>44309</v>
      </c>
      <c r="B83" s="111" t="str">
        <f t="shared" si="3"/>
        <v>(金)</v>
      </c>
      <c r="C83" s="67">
        <f t="shared" si="4"/>
        <v>47334</v>
      </c>
      <c r="D83" s="79">
        <v>47334</v>
      </c>
      <c r="E83" s="79">
        <v>0</v>
      </c>
      <c r="F83" s="79">
        <v>0</v>
      </c>
      <c r="G83" s="67">
        <v>0</v>
      </c>
      <c r="H83" s="79">
        <v>18027</v>
      </c>
      <c r="I83" s="79">
        <v>0</v>
      </c>
      <c r="J83" s="79">
        <v>0</v>
      </c>
      <c r="K83" s="67">
        <v>0</v>
      </c>
    </row>
    <row r="84" spans="1:11" x14ac:dyDescent="0.55000000000000004">
      <c r="A84" s="70">
        <v>44308</v>
      </c>
      <c r="B84" s="111" t="str">
        <f t="shared" si="3"/>
        <v>(木)</v>
      </c>
      <c r="C84" s="67">
        <f t="shared" si="4"/>
        <v>51178</v>
      </c>
      <c r="D84" s="79">
        <v>51178</v>
      </c>
      <c r="E84" s="79">
        <v>0</v>
      </c>
      <c r="F84" s="79">
        <v>0</v>
      </c>
      <c r="G84" s="67">
        <v>0</v>
      </c>
      <c r="H84" s="79">
        <v>24442</v>
      </c>
      <c r="I84" s="79">
        <v>0</v>
      </c>
      <c r="J84" s="79">
        <v>0</v>
      </c>
      <c r="K84" s="67">
        <v>0</v>
      </c>
    </row>
    <row r="85" spans="1:11" x14ac:dyDescent="0.55000000000000004">
      <c r="A85" s="70">
        <v>44307</v>
      </c>
      <c r="B85" s="111" t="str">
        <f t="shared" si="3"/>
        <v>(水)</v>
      </c>
      <c r="C85" s="67">
        <f t="shared" si="4"/>
        <v>52361</v>
      </c>
      <c r="D85" s="79">
        <v>52361</v>
      </c>
      <c r="E85" s="79">
        <v>0</v>
      </c>
      <c r="F85" s="79">
        <v>0</v>
      </c>
      <c r="G85" s="67">
        <v>0</v>
      </c>
      <c r="H85" s="79">
        <v>25888</v>
      </c>
      <c r="I85" s="79">
        <v>0</v>
      </c>
      <c r="J85" s="79">
        <v>0</v>
      </c>
      <c r="K85" s="67">
        <v>0</v>
      </c>
    </row>
    <row r="86" spans="1:11" x14ac:dyDescent="0.55000000000000004">
      <c r="A86" s="70">
        <v>44306</v>
      </c>
      <c r="B86" s="111" t="str">
        <f t="shared" si="3"/>
        <v>(火)</v>
      </c>
      <c r="C86" s="67">
        <f t="shared" si="4"/>
        <v>44539</v>
      </c>
      <c r="D86" s="79">
        <v>44539</v>
      </c>
      <c r="E86" s="79">
        <v>0</v>
      </c>
      <c r="F86" s="79">
        <v>0</v>
      </c>
      <c r="G86" s="67">
        <v>0</v>
      </c>
      <c r="H86" s="79">
        <v>21839</v>
      </c>
      <c r="I86" s="79">
        <v>0</v>
      </c>
      <c r="J86" s="79">
        <v>0</v>
      </c>
      <c r="K86" s="67">
        <v>0</v>
      </c>
    </row>
    <row r="87" spans="1:11" x14ac:dyDescent="0.55000000000000004">
      <c r="A87" s="70">
        <v>44305</v>
      </c>
      <c r="B87" s="111" t="str">
        <f t="shared" si="3"/>
        <v>(月)</v>
      </c>
      <c r="C87" s="67">
        <f t="shared" si="4"/>
        <v>29576</v>
      </c>
      <c r="D87" s="79">
        <v>29576</v>
      </c>
      <c r="E87" s="79">
        <v>0</v>
      </c>
      <c r="F87" s="79">
        <v>0</v>
      </c>
      <c r="G87" s="67">
        <v>0</v>
      </c>
      <c r="H87" s="79">
        <v>13927</v>
      </c>
      <c r="I87" s="79">
        <v>0</v>
      </c>
      <c r="J87" s="79">
        <v>0</v>
      </c>
      <c r="K87" s="67">
        <v>0</v>
      </c>
    </row>
    <row r="88" spans="1:11" x14ac:dyDescent="0.55000000000000004">
      <c r="A88" s="70">
        <v>44304</v>
      </c>
      <c r="B88" s="111" t="str">
        <f t="shared" si="3"/>
        <v>(日)</v>
      </c>
      <c r="C88" s="67">
        <f t="shared" si="4"/>
        <v>8271</v>
      </c>
      <c r="D88" s="79">
        <v>8271</v>
      </c>
      <c r="E88" s="79">
        <v>0</v>
      </c>
      <c r="F88" s="79">
        <v>0</v>
      </c>
      <c r="G88" s="67">
        <v>0</v>
      </c>
      <c r="H88" s="79">
        <v>5641</v>
      </c>
      <c r="I88" s="79">
        <v>0</v>
      </c>
      <c r="J88" s="79">
        <v>0</v>
      </c>
      <c r="K88" s="67">
        <v>0</v>
      </c>
    </row>
    <row r="89" spans="1:11" x14ac:dyDescent="0.55000000000000004">
      <c r="A89" s="70">
        <v>44303</v>
      </c>
      <c r="B89" s="111" t="str">
        <f t="shared" si="3"/>
        <v>(土)</v>
      </c>
      <c r="C89" s="67">
        <f t="shared" si="4"/>
        <v>7660</v>
      </c>
      <c r="D89" s="79">
        <v>7660</v>
      </c>
      <c r="E89" s="79">
        <v>0</v>
      </c>
      <c r="F89" s="79">
        <v>0</v>
      </c>
      <c r="G89" s="67">
        <v>0</v>
      </c>
      <c r="H89" s="79">
        <v>3691</v>
      </c>
      <c r="I89" s="79">
        <v>0</v>
      </c>
      <c r="J89" s="79">
        <v>0</v>
      </c>
      <c r="K89" s="67">
        <v>0</v>
      </c>
    </row>
    <row r="90" spans="1:11" x14ac:dyDescent="0.55000000000000004">
      <c r="A90" s="70">
        <v>44302</v>
      </c>
      <c r="B90" s="111" t="str">
        <f t="shared" si="3"/>
        <v>(金)</v>
      </c>
      <c r="C90" s="67">
        <f t="shared" si="4"/>
        <v>9696</v>
      </c>
      <c r="D90" s="79">
        <v>9696</v>
      </c>
      <c r="E90" s="79">
        <v>0</v>
      </c>
      <c r="F90" s="79">
        <v>0</v>
      </c>
      <c r="G90" s="67">
        <v>0</v>
      </c>
      <c r="H90" s="79">
        <v>3404</v>
      </c>
      <c r="I90" s="79">
        <v>0</v>
      </c>
      <c r="J90" s="79">
        <v>0</v>
      </c>
      <c r="K90" s="67">
        <v>0</v>
      </c>
    </row>
    <row r="91" spans="1:11" x14ac:dyDescent="0.55000000000000004">
      <c r="A91" s="70">
        <v>44301</v>
      </c>
      <c r="B91" s="111" t="str">
        <f t="shared" si="3"/>
        <v>(木)</v>
      </c>
      <c r="C91" s="67">
        <f t="shared" si="4"/>
        <v>8440</v>
      </c>
      <c r="D91" s="79">
        <v>8440</v>
      </c>
      <c r="E91" s="79">
        <v>0</v>
      </c>
      <c r="F91" s="79">
        <v>0</v>
      </c>
      <c r="G91" s="67">
        <v>0</v>
      </c>
      <c r="H91" s="79">
        <v>4284</v>
      </c>
      <c r="I91" s="79">
        <v>0</v>
      </c>
      <c r="J91" s="79">
        <v>0</v>
      </c>
      <c r="K91" s="67">
        <v>0</v>
      </c>
    </row>
    <row r="92" spans="1:11" x14ac:dyDescent="0.55000000000000004">
      <c r="A92" s="70">
        <v>44300</v>
      </c>
      <c r="B92" s="111" t="str">
        <f t="shared" si="3"/>
        <v>(水)</v>
      </c>
      <c r="C92" s="67">
        <f t="shared" si="4"/>
        <v>4753</v>
      </c>
      <c r="D92" s="79">
        <v>4753</v>
      </c>
      <c r="E92" s="79">
        <v>0</v>
      </c>
      <c r="F92" s="79">
        <v>0</v>
      </c>
      <c r="G92" s="67">
        <v>0</v>
      </c>
      <c r="H92" s="79">
        <v>3133</v>
      </c>
      <c r="I92" s="79">
        <v>0</v>
      </c>
      <c r="J92" s="79">
        <v>0</v>
      </c>
      <c r="K92" s="67">
        <v>0</v>
      </c>
    </row>
    <row r="93" spans="1:11" x14ac:dyDescent="0.55000000000000004">
      <c r="A93" s="70">
        <v>44299</v>
      </c>
      <c r="B93" s="111" t="str">
        <f t="shared" si="3"/>
        <v>(火)</v>
      </c>
      <c r="C93" s="67">
        <f>SUM(D93:G93)</f>
        <v>4073</v>
      </c>
      <c r="D93" s="79">
        <v>4073</v>
      </c>
      <c r="E93" s="79">
        <v>0</v>
      </c>
      <c r="F93" s="79">
        <v>0</v>
      </c>
      <c r="G93" s="67">
        <v>0</v>
      </c>
      <c r="H93" s="79">
        <v>2886</v>
      </c>
      <c r="I93" s="79">
        <v>0</v>
      </c>
      <c r="J93" s="79">
        <v>0</v>
      </c>
      <c r="K93" s="67">
        <v>0</v>
      </c>
    </row>
    <row r="94" spans="1:11" x14ac:dyDescent="0.55000000000000004">
      <c r="A94" s="70">
        <v>44298</v>
      </c>
      <c r="B94" s="111" t="str">
        <f t="shared" si="3"/>
        <v>(月)</v>
      </c>
      <c r="C94" s="67">
        <f>SUM(D94:G94)</f>
        <v>4714</v>
      </c>
      <c r="D94" s="99">
        <v>4714</v>
      </c>
      <c r="E94" s="99">
        <v>0</v>
      </c>
      <c r="F94" s="99">
        <v>0</v>
      </c>
      <c r="G94" s="99">
        <v>0</v>
      </c>
      <c r="H94" s="99">
        <v>3464</v>
      </c>
      <c r="I94" s="99">
        <v>0</v>
      </c>
      <c r="J94" s="99">
        <v>0</v>
      </c>
      <c r="K94" s="99">
        <v>0</v>
      </c>
    </row>
    <row r="95" spans="1:11" x14ac:dyDescent="0.55000000000000004">
      <c r="A95" s="96"/>
      <c r="B95" s="96"/>
      <c r="C95" s="96"/>
      <c r="D95" s="96"/>
      <c r="E95" s="96"/>
      <c r="F95" s="96"/>
      <c r="G95" s="96"/>
      <c r="H95" s="96"/>
      <c r="I95" s="96"/>
      <c r="J95" s="96"/>
      <c r="K95" s="96"/>
    </row>
    <row r="96" spans="1:11" x14ac:dyDescent="0.55000000000000004">
      <c r="A96" s="96" t="s">
        <v>330</v>
      </c>
      <c r="B96" s="96"/>
    </row>
    <row r="97" spans="1:1" x14ac:dyDescent="0.55000000000000004">
      <c r="A97" s="100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342</v>
      </c>
    </row>
    <row r="5" spans="1:1" x14ac:dyDescent="0.55000000000000004">
      <c r="A5" t="s">
        <v>343</v>
      </c>
    </row>
    <row r="9" spans="1:1" x14ac:dyDescent="0.55000000000000004">
      <c r="A9" t="s">
        <v>344</v>
      </c>
    </row>
    <row r="10" spans="1:1" x14ac:dyDescent="0.55000000000000004">
      <c r="A10" t="s">
        <v>345</v>
      </c>
    </row>
    <row r="11" spans="1:1" x14ac:dyDescent="0.55000000000000004">
      <c r="A11" t="s">
        <v>346</v>
      </c>
    </row>
    <row r="12" spans="1:1" x14ac:dyDescent="0.55000000000000004">
      <c r="A12" t="s">
        <v>347</v>
      </c>
    </row>
    <row r="13" spans="1:1" x14ac:dyDescent="0.55000000000000004">
      <c r="A13" t="s">
        <v>348</v>
      </c>
    </row>
    <row r="14" spans="1:1" x14ac:dyDescent="0.55000000000000004">
      <c r="A14" t="s">
        <v>349</v>
      </c>
    </row>
    <row r="15" spans="1:1" x14ac:dyDescent="0.55000000000000004">
      <c r="A15" t="s">
        <v>350</v>
      </c>
    </row>
    <row r="16" spans="1:1" x14ac:dyDescent="0.55000000000000004">
      <c r="A16" t="s">
        <v>351</v>
      </c>
    </row>
    <row r="17" spans="1:1" x14ac:dyDescent="0.55000000000000004">
      <c r="A17" t="s">
        <v>352</v>
      </c>
    </row>
    <row r="18" spans="1:1" x14ac:dyDescent="0.55000000000000004">
      <c r="A18" t="s">
        <v>344</v>
      </c>
    </row>
    <row r="19" spans="1:1" x14ac:dyDescent="0.55000000000000004">
      <c r="A19" t="s">
        <v>353</v>
      </c>
    </row>
    <row r="20" spans="1:1" x14ac:dyDescent="0.55000000000000004">
      <c r="A20" t="s">
        <v>346</v>
      </c>
    </row>
    <row r="21" spans="1:1" x14ac:dyDescent="0.55000000000000004">
      <c r="A21" t="s">
        <v>347</v>
      </c>
    </row>
    <row r="22" spans="1:1" x14ac:dyDescent="0.55000000000000004">
      <c r="A22" t="s">
        <v>354</v>
      </c>
    </row>
    <row r="23" spans="1:1" x14ac:dyDescent="0.55000000000000004">
      <c r="A23" t="s">
        <v>355</v>
      </c>
    </row>
    <row r="24" spans="1:1" x14ac:dyDescent="0.55000000000000004">
      <c r="A24" t="s">
        <v>346</v>
      </c>
    </row>
    <row r="25" spans="1:1" x14ac:dyDescent="0.55000000000000004">
      <c r="A25" t="s">
        <v>347</v>
      </c>
    </row>
    <row r="26" spans="1:1" x14ac:dyDescent="0.55000000000000004">
      <c r="A26" t="s">
        <v>356</v>
      </c>
    </row>
    <row r="27" spans="1:1" x14ac:dyDescent="0.55000000000000004">
      <c r="A27" t="s">
        <v>357</v>
      </c>
    </row>
    <row r="28" spans="1:1" x14ac:dyDescent="0.55000000000000004">
      <c r="A28" t="s">
        <v>349</v>
      </c>
    </row>
    <row r="29" spans="1:1" x14ac:dyDescent="0.55000000000000004">
      <c r="A29" t="s">
        <v>358</v>
      </c>
    </row>
    <row r="30" spans="1:1" x14ac:dyDescent="0.55000000000000004">
      <c r="A30" t="s">
        <v>359</v>
      </c>
    </row>
    <row r="31" spans="1:1" x14ac:dyDescent="0.55000000000000004">
      <c r="A31" t="s">
        <v>358</v>
      </c>
    </row>
    <row r="32" spans="1:1" x14ac:dyDescent="0.55000000000000004">
      <c r="A32" t="s">
        <v>360</v>
      </c>
    </row>
    <row r="33" spans="1:1" x14ac:dyDescent="0.55000000000000004">
      <c r="A33" t="s">
        <v>361</v>
      </c>
    </row>
    <row r="34" spans="1:1" x14ac:dyDescent="0.55000000000000004">
      <c r="A34" t="s">
        <v>362</v>
      </c>
    </row>
    <row r="35" spans="1:1" x14ac:dyDescent="0.55000000000000004">
      <c r="A35" t="s">
        <v>363</v>
      </c>
    </row>
    <row r="36" spans="1:1" x14ac:dyDescent="0.55000000000000004">
      <c r="A36" t="s">
        <v>364</v>
      </c>
    </row>
    <row r="37" spans="1:1" x14ac:dyDescent="0.55000000000000004">
      <c r="A37" t="s">
        <v>365</v>
      </c>
    </row>
    <row r="38" spans="1:1" x14ac:dyDescent="0.55000000000000004">
      <c r="A38" t="s">
        <v>366</v>
      </c>
    </row>
    <row r="39" spans="1:1" x14ac:dyDescent="0.55000000000000004">
      <c r="A39" t="s">
        <v>367</v>
      </c>
    </row>
    <row r="40" spans="1:1" x14ac:dyDescent="0.55000000000000004">
      <c r="A40" t="s">
        <v>368</v>
      </c>
    </row>
    <row r="41" spans="1:1" x14ac:dyDescent="0.55000000000000004">
      <c r="A41" t="s">
        <v>369</v>
      </c>
    </row>
    <row r="42" spans="1:1" x14ac:dyDescent="0.55000000000000004">
      <c r="A42" t="s">
        <v>370</v>
      </c>
    </row>
    <row r="43" spans="1:1" x14ac:dyDescent="0.55000000000000004">
      <c r="A43" t="s">
        <v>371</v>
      </c>
    </row>
    <row r="44" spans="1:1" x14ac:dyDescent="0.55000000000000004">
      <c r="A44" t="s">
        <v>372</v>
      </c>
    </row>
    <row r="45" spans="1:1" x14ac:dyDescent="0.55000000000000004">
      <c r="A45" t="s">
        <v>373</v>
      </c>
    </row>
    <row r="46" spans="1:1" x14ac:dyDescent="0.55000000000000004">
      <c r="A46" t="s">
        <v>374</v>
      </c>
    </row>
    <row r="47" spans="1:1" x14ac:dyDescent="0.55000000000000004">
      <c r="A47" t="s">
        <v>375</v>
      </c>
    </row>
    <row r="48" spans="1:1" x14ac:dyDescent="0.55000000000000004">
      <c r="A48" t="s">
        <v>376</v>
      </c>
    </row>
    <row r="49" spans="1:1" x14ac:dyDescent="0.55000000000000004">
      <c r="A49" t="s">
        <v>377</v>
      </c>
    </row>
    <row r="50" spans="1:1" x14ac:dyDescent="0.55000000000000004">
      <c r="A50" t="s">
        <v>378</v>
      </c>
    </row>
    <row r="51" spans="1:1" x14ac:dyDescent="0.55000000000000004">
      <c r="A51" t="s">
        <v>352</v>
      </c>
    </row>
    <row r="52" spans="1:1" x14ac:dyDescent="0.55000000000000004">
      <c r="A52" t="s">
        <v>344</v>
      </c>
    </row>
    <row r="53" spans="1:1" x14ac:dyDescent="0.55000000000000004">
      <c r="A53" t="s">
        <v>379</v>
      </c>
    </row>
    <row r="54" spans="1:1" x14ac:dyDescent="0.55000000000000004">
      <c r="A54" t="s">
        <v>380</v>
      </c>
    </row>
    <row r="55" spans="1:1" x14ac:dyDescent="0.55000000000000004">
      <c r="A55" t="s">
        <v>381</v>
      </c>
    </row>
    <row r="56" spans="1:1" x14ac:dyDescent="0.55000000000000004">
      <c r="A56" t="s">
        <v>382</v>
      </c>
    </row>
    <row r="57" spans="1:1" x14ac:dyDescent="0.55000000000000004">
      <c r="A57" t="s">
        <v>346</v>
      </c>
    </row>
    <row r="58" spans="1:1" x14ac:dyDescent="0.55000000000000004">
      <c r="A58" t="s">
        <v>347</v>
      </c>
    </row>
    <row r="59" spans="1:1" x14ac:dyDescent="0.55000000000000004">
      <c r="A59" t="s">
        <v>349</v>
      </c>
    </row>
    <row r="60" spans="1:1" x14ac:dyDescent="0.55000000000000004">
      <c r="A60" t="s">
        <v>383</v>
      </c>
    </row>
    <row r="61" spans="1:1" x14ac:dyDescent="0.55000000000000004">
      <c r="A61" t="s">
        <v>384</v>
      </c>
    </row>
    <row r="62" spans="1:1" x14ac:dyDescent="0.55000000000000004">
      <c r="A62" t="s">
        <v>385</v>
      </c>
    </row>
    <row r="63" spans="1:1" x14ac:dyDescent="0.55000000000000004">
      <c r="A63" t="s">
        <v>386</v>
      </c>
    </row>
    <row r="64" spans="1:1" x14ac:dyDescent="0.55000000000000004">
      <c r="A64" t="s">
        <v>387</v>
      </c>
    </row>
    <row r="65" spans="1:1" x14ac:dyDescent="0.55000000000000004">
      <c r="A65" t="s">
        <v>388</v>
      </c>
    </row>
    <row r="66" spans="1:1" x14ac:dyDescent="0.55000000000000004">
      <c r="A66" t="s">
        <v>389</v>
      </c>
    </row>
    <row r="67" spans="1:1" x14ac:dyDescent="0.55000000000000004">
      <c r="A67" t="s">
        <v>383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ワクチン医療従事者等</vt:lpstr>
      <vt:lpstr>ワクチン一般接種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2021-07-10T13:38:26Z</dcterms:modified>
</cp:coreProperties>
</file>