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A8F5726B-8415-41DF-A5E9-E6D8F9306D1B}" xr6:coauthVersionLast="47" xr6:coauthVersionMax="47" xr10:uidLastSave="{00000000-0000-0000-0000-000000000000}"/>
  <bookViews>
    <workbookView xWindow="23835" yWindow="-20760" windowWidth="17280" windowHeight="900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総接種回数" sheetId="15" r:id="rId11"/>
    <sheet name="metadata" sheetId="1" r:id="rId12"/>
  </sheets>
  <externalReferences>
    <externalReference r:id="rId13"/>
  </externalReference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8" i="15" l="1"/>
  <c r="D58" i="15"/>
  <c r="B58" i="15"/>
  <c r="E57" i="15"/>
  <c r="D57" i="15"/>
  <c r="B57" i="15"/>
  <c r="E56" i="15"/>
  <c r="D56" i="15"/>
  <c r="B56" i="15"/>
  <c r="E55" i="15"/>
  <c r="D55" i="15"/>
  <c r="B55" i="15"/>
  <c r="E54" i="15"/>
  <c r="D54" i="15"/>
  <c r="B54" i="15"/>
  <c r="E53" i="15"/>
  <c r="D53" i="15"/>
  <c r="B53" i="15"/>
  <c r="E52" i="15"/>
  <c r="D52" i="15"/>
  <c r="B52" i="15"/>
  <c r="E51" i="15"/>
  <c r="D51" i="15"/>
  <c r="B51" i="15"/>
  <c r="E50" i="15"/>
  <c r="D50" i="15"/>
  <c r="B50" i="15"/>
  <c r="E49" i="15"/>
  <c r="D49" i="15"/>
  <c r="B49" i="15"/>
  <c r="E48" i="15"/>
  <c r="D48" i="15"/>
  <c r="B48" i="15"/>
  <c r="E47" i="15"/>
  <c r="D47" i="15"/>
  <c r="B47" i="15"/>
  <c r="E46" i="15"/>
  <c r="D46" i="15"/>
  <c r="B46" i="15"/>
  <c r="E45" i="15"/>
  <c r="D45" i="15"/>
  <c r="B45" i="15"/>
  <c r="E44" i="15"/>
  <c r="D44" i="15"/>
  <c r="B44" i="15"/>
  <c r="E43" i="15"/>
  <c r="D43" i="15"/>
  <c r="B43" i="15"/>
  <c r="E42" i="15"/>
  <c r="D42" i="15"/>
  <c r="B42" i="15"/>
  <c r="E41" i="15"/>
  <c r="D41" i="15"/>
  <c r="B41" i="15"/>
  <c r="E40" i="15"/>
  <c r="D40" i="15"/>
  <c r="B40" i="15"/>
  <c r="E39" i="15"/>
  <c r="D39" i="15"/>
  <c r="B39" i="15"/>
  <c r="E38" i="15"/>
  <c r="D38" i="15"/>
  <c r="B38" i="15"/>
  <c r="E37" i="15"/>
  <c r="D37" i="15"/>
  <c r="B37" i="15"/>
  <c r="E36" i="15"/>
  <c r="D36" i="15"/>
  <c r="B36" i="15"/>
  <c r="E35" i="15"/>
  <c r="D35" i="15"/>
  <c r="B35" i="15"/>
  <c r="E34" i="15"/>
  <c r="D34" i="15"/>
  <c r="B34" i="15"/>
  <c r="E33" i="15"/>
  <c r="D33" i="15"/>
  <c r="B33" i="15"/>
  <c r="E32" i="15"/>
  <c r="D32" i="15"/>
  <c r="B32" i="15"/>
  <c r="E31" i="15"/>
  <c r="D31" i="15"/>
  <c r="B31" i="15"/>
  <c r="E30" i="15"/>
  <c r="D30" i="15"/>
  <c r="B30" i="15"/>
  <c r="E29" i="15"/>
  <c r="D29" i="15"/>
  <c r="B29" i="15"/>
  <c r="E28" i="15"/>
  <c r="D28" i="15"/>
  <c r="B28" i="15"/>
  <c r="E27" i="15"/>
  <c r="D27" i="15"/>
  <c r="B27" i="15"/>
  <c r="E26" i="15"/>
  <c r="D26" i="15"/>
  <c r="B26" i="15"/>
  <c r="E25" i="15"/>
  <c r="D25" i="15"/>
  <c r="B25" i="15"/>
  <c r="E24" i="15"/>
  <c r="D24" i="15"/>
  <c r="B24" i="15"/>
  <c r="E23" i="15"/>
  <c r="D23" i="15"/>
  <c r="B23" i="15"/>
  <c r="E22" i="15"/>
  <c r="D22" i="15"/>
  <c r="B22" i="15"/>
  <c r="E21" i="15"/>
  <c r="D21" i="15"/>
  <c r="B21" i="15"/>
  <c r="E20" i="15"/>
  <c r="D20" i="15"/>
  <c r="B20" i="15"/>
  <c r="D19" i="15"/>
  <c r="B19" i="15"/>
  <c r="D18" i="15"/>
  <c r="B18" i="15"/>
  <c r="D17" i="15"/>
  <c r="B17" i="15"/>
  <c r="D16" i="15"/>
  <c r="B16" i="15"/>
  <c r="D15" i="15"/>
  <c r="B15" i="15"/>
  <c r="D14" i="15"/>
  <c r="B14" i="15"/>
  <c r="D13" i="15"/>
  <c r="B13" i="15"/>
  <c r="D12" i="15"/>
  <c r="B12" i="15"/>
  <c r="D11" i="15"/>
  <c r="B11" i="15"/>
  <c r="D10" i="15"/>
  <c r="B10" i="15"/>
  <c r="D9" i="15"/>
  <c r="B9" i="15"/>
  <c r="D8" i="15"/>
  <c r="B8" i="15"/>
  <c r="E7" i="15"/>
  <c r="C7" i="15" s="1"/>
  <c r="D7" i="15" s="1"/>
  <c r="B7" i="15"/>
  <c r="I6" i="15"/>
  <c r="E6" i="15"/>
  <c r="C6" i="15"/>
  <c r="B6" i="15"/>
  <c r="I5" i="15"/>
  <c r="E5" i="15"/>
  <c r="C5" i="15" s="1"/>
  <c r="D5" i="15" s="1"/>
  <c r="B5" i="15"/>
  <c r="I4" i="15"/>
  <c r="E4" i="15"/>
  <c r="C4" i="15" s="1"/>
  <c r="D4" i="15" s="1"/>
  <c r="B4" i="15"/>
  <c r="I1" i="15"/>
  <c r="D6" i="15" l="1"/>
  <c r="E140" i="11" l="1"/>
  <c r="B140" i="11"/>
  <c r="E139" i="11"/>
  <c r="B139" i="11"/>
  <c r="E138" i="11"/>
  <c r="B138" i="11"/>
  <c r="E137" i="11"/>
  <c r="B137" i="11"/>
  <c r="E136" i="11"/>
  <c r="D136" i="11"/>
  <c r="B136" i="11"/>
  <c r="E135" i="11"/>
  <c r="D135" i="11"/>
  <c r="B135" i="11"/>
  <c r="E134" i="11"/>
  <c r="D134" i="11"/>
  <c r="B134" i="11"/>
  <c r="E133" i="11"/>
  <c r="D133" i="11"/>
  <c r="B133" i="11"/>
  <c r="E132" i="11"/>
  <c r="D132" i="11"/>
  <c r="B132" i="11"/>
  <c r="E131" i="11"/>
  <c r="D131" i="11"/>
  <c r="B131" i="11"/>
  <c r="E130" i="11"/>
  <c r="B130" i="11"/>
  <c r="E129" i="11"/>
  <c r="B129" i="11"/>
  <c r="E128" i="11"/>
  <c r="B128" i="11"/>
  <c r="E127" i="11"/>
  <c r="B127" i="11"/>
  <c r="E126" i="11"/>
  <c r="B126" i="11"/>
  <c r="E125" i="11"/>
  <c r="B125" i="11"/>
  <c r="E124" i="11"/>
  <c r="B124" i="11"/>
  <c r="E123" i="11"/>
  <c r="B123" i="11"/>
  <c r="E122" i="11"/>
  <c r="B122" i="11"/>
  <c r="E121" i="11"/>
  <c r="B121" i="11"/>
  <c r="E120" i="11"/>
  <c r="B120" i="11"/>
  <c r="E119" i="11"/>
  <c r="B119" i="11"/>
  <c r="E118" i="11"/>
  <c r="B118" i="11"/>
  <c r="E117" i="11"/>
  <c r="B117" i="11"/>
  <c r="E116" i="11"/>
  <c r="B116" i="11"/>
  <c r="E115" i="11"/>
  <c r="B115" i="11"/>
  <c r="E114" i="11"/>
  <c r="B114" i="11"/>
  <c r="E113" i="11"/>
  <c r="B113" i="11"/>
  <c r="E112" i="11"/>
  <c r="B112" i="11"/>
  <c r="E111" i="11"/>
  <c r="B111" i="11"/>
  <c r="E110" i="11"/>
  <c r="B110" i="11"/>
  <c r="E109" i="11"/>
  <c r="B109" i="11"/>
  <c r="E108" i="11"/>
  <c r="B108" i="11"/>
  <c r="E107" i="11"/>
  <c r="B107" i="11"/>
  <c r="E106" i="11"/>
  <c r="B106" i="11"/>
  <c r="E105" i="11"/>
  <c r="B105" i="11"/>
  <c r="E104" i="11"/>
  <c r="B104" i="11"/>
  <c r="E103" i="11"/>
  <c r="B103" i="11"/>
  <c r="E102" i="11"/>
  <c r="B102" i="11"/>
  <c r="E101" i="11"/>
  <c r="B101" i="11"/>
  <c r="E100" i="11"/>
  <c r="B100" i="11"/>
  <c r="E99" i="11"/>
  <c r="B99" i="11"/>
  <c r="E98" i="11"/>
  <c r="B98" i="11"/>
  <c r="E97" i="11"/>
  <c r="B97" i="11"/>
  <c r="E96" i="11"/>
  <c r="B96" i="11"/>
  <c r="E95" i="11"/>
  <c r="B95" i="11"/>
  <c r="E94" i="11"/>
  <c r="B94" i="11"/>
  <c r="E93" i="11"/>
  <c r="B93" i="11"/>
  <c r="E92" i="11"/>
  <c r="B92" i="11"/>
  <c r="E91" i="11"/>
  <c r="B91" i="11"/>
  <c r="E90" i="11"/>
  <c r="B90" i="11"/>
  <c r="E89" i="11"/>
  <c r="B89" i="11"/>
  <c r="E88" i="11"/>
  <c r="B88" i="11"/>
  <c r="E87" i="11"/>
  <c r="B87" i="11"/>
  <c r="E86" i="11"/>
  <c r="B86" i="11"/>
  <c r="E85" i="11"/>
  <c r="B85" i="11"/>
  <c r="E84" i="11"/>
  <c r="B84" i="11"/>
  <c r="E83" i="11"/>
  <c r="B83" i="11"/>
  <c r="E82" i="11"/>
  <c r="B82" i="11"/>
  <c r="E81" i="11"/>
  <c r="B81" i="11"/>
  <c r="E80" i="11"/>
  <c r="B80" i="11"/>
  <c r="E79" i="11"/>
  <c r="B79" i="11"/>
  <c r="E78" i="11"/>
  <c r="B78" i="11"/>
  <c r="E77" i="11"/>
  <c r="B77" i="11"/>
  <c r="E76" i="11"/>
  <c r="B76" i="11"/>
  <c r="E75" i="11"/>
  <c r="B75" i="11"/>
  <c r="E74" i="11"/>
  <c r="B74" i="11"/>
  <c r="E73" i="11"/>
  <c r="B73" i="11"/>
  <c r="E72" i="11"/>
  <c r="B72" i="11"/>
  <c r="E71" i="11"/>
  <c r="B71" i="11"/>
  <c r="E70" i="11"/>
  <c r="B70" i="11"/>
  <c r="E69" i="11"/>
  <c r="B69" i="11"/>
  <c r="E68" i="11"/>
  <c r="B68" i="11"/>
  <c r="E67" i="11"/>
  <c r="B67" i="11"/>
  <c r="E66" i="11"/>
  <c r="B66" i="11"/>
  <c r="E65" i="11"/>
  <c r="B65" i="11"/>
  <c r="E64" i="11"/>
  <c r="B64" i="11"/>
  <c r="E63" i="11"/>
  <c r="B63" i="11"/>
  <c r="E62" i="11"/>
  <c r="B62" i="11"/>
  <c r="E61" i="11"/>
  <c r="B61" i="11"/>
  <c r="E60" i="11"/>
  <c r="B60" i="11"/>
  <c r="E59" i="11"/>
  <c r="B59" i="11"/>
  <c r="E58" i="11"/>
  <c r="B58" i="11"/>
  <c r="E57" i="11"/>
  <c r="B57" i="11"/>
  <c r="E56" i="11"/>
  <c r="B56" i="11"/>
  <c r="E55" i="11"/>
  <c r="B55" i="11"/>
  <c r="E54" i="11"/>
  <c r="B54" i="11"/>
  <c r="E53" i="11"/>
  <c r="B53" i="11"/>
  <c r="E52" i="11"/>
  <c r="B52" i="11"/>
  <c r="E51" i="11"/>
  <c r="B51" i="11"/>
  <c r="E50" i="11"/>
  <c r="B50" i="11"/>
  <c r="E49" i="11"/>
  <c r="B49" i="11"/>
  <c r="E48" i="11"/>
  <c r="B48" i="11"/>
  <c r="E47" i="11"/>
  <c r="B47" i="11"/>
  <c r="E46" i="11"/>
  <c r="B46" i="11"/>
  <c r="E45" i="11"/>
  <c r="B45" i="11"/>
  <c r="E44" i="11"/>
  <c r="B44" i="11"/>
  <c r="E43" i="11"/>
  <c r="B43" i="11"/>
  <c r="E42" i="11"/>
  <c r="B42" i="11"/>
  <c r="E41" i="11"/>
  <c r="B41" i="11"/>
  <c r="E40" i="11"/>
  <c r="B40" i="11"/>
  <c r="E39" i="11"/>
  <c r="B39" i="11"/>
  <c r="E38" i="11"/>
  <c r="B38" i="11"/>
  <c r="E37" i="11"/>
  <c r="B37" i="11"/>
  <c r="E36" i="11"/>
  <c r="B36" i="11"/>
  <c r="E35" i="11"/>
  <c r="B35" i="11"/>
  <c r="E34" i="11"/>
  <c r="B34" i="11"/>
  <c r="E33" i="11"/>
  <c r="B33" i="11"/>
  <c r="E32" i="11"/>
  <c r="B32" i="11"/>
  <c r="E31" i="11"/>
  <c r="B31" i="11"/>
  <c r="E30" i="11"/>
  <c r="B30" i="11"/>
  <c r="E29" i="11"/>
  <c r="B29" i="11"/>
  <c r="E28" i="11"/>
  <c r="B28" i="11"/>
  <c r="E27" i="11"/>
  <c r="B27" i="11"/>
  <c r="E26" i="11"/>
  <c r="B26" i="11"/>
  <c r="E25" i="11"/>
  <c r="B25" i="11"/>
  <c r="E24" i="11"/>
  <c r="B24" i="11"/>
  <c r="E23" i="11"/>
  <c r="B23" i="11"/>
  <c r="E22" i="11"/>
  <c r="B22" i="11"/>
  <c r="E21" i="11"/>
  <c r="B21" i="11"/>
  <c r="E20" i="11"/>
  <c r="B20" i="11"/>
  <c r="E19" i="11"/>
  <c r="B19" i="11"/>
  <c r="E18" i="11"/>
  <c r="B18" i="11"/>
  <c r="E17" i="11"/>
  <c r="B17" i="11"/>
  <c r="E16" i="11"/>
  <c r="B16" i="11"/>
  <c r="E15" i="11"/>
  <c r="B15" i="11"/>
  <c r="E14" i="11"/>
  <c r="B14" i="11"/>
  <c r="E13" i="11"/>
  <c r="B13" i="11"/>
  <c r="E12" i="11"/>
  <c r="B12" i="11"/>
  <c r="E11" i="11"/>
  <c r="B11" i="11"/>
  <c r="E10" i="11"/>
  <c r="B10" i="11"/>
  <c r="E9" i="11"/>
  <c r="B9" i="11"/>
  <c r="E8" i="11"/>
  <c r="B8" i="11"/>
  <c r="E7" i="11"/>
  <c r="B7" i="11"/>
  <c r="E6" i="11"/>
  <c r="B6" i="11"/>
  <c r="E5" i="11"/>
  <c r="B5" i="11"/>
  <c r="G2" i="11"/>
  <c r="C325" i="8"/>
  <c r="B325" i="8"/>
  <c r="C324" i="8"/>
  <c r="B324" i="8"/>
  <c r="C323" i="8"/>
  <c r="B323" i="8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S8" i="7" l="1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S1001" i="7"/>
  <c r="S1002" i="7"/>
  <c r="S1003" i="7"/>
  <c r="S1004" i="7"/>
  <c r="S1005" i="7"/>
  <c r="S1006" i="7"/>
  <c r="S1007" i="7"/>
  <c r="S1008" i="7"/>
  <c r="S1009" i="7"/>
  <c r="S1010" i="7"/>
  <c r="S1011" i="7"/>
  <c r="S1012" i="7"/>
  <c r="S1013" i="7"/>
  <c r="S1014" i="7"/>
  <c r="S1015" i="7"/>
  <c r="S1016" i="7"/>
  <c r="S1017" i="7"/>
  <c r="S1018" i="7"/>
  <c r="S1019" i="7"/>
  <c r="S1020" i="7"/>
  <c r="S1021" i="7"/>
  <c r="S1022" i="7"/>
  <c r="S1023" i="7"/>
  <c r="S1024" i="7"/>
  <c r="S1025" i="7"/>
  <c r="S1026" i="7"/>
  <c r="S1027" i="7"/>
  <c r="S1028" i="7"/>
  <c r="S1029" i="7"/>
  <c r="S1030" i="7"/>
  <c r="S1031" i="7"/>
  <c r="S1032" i="7"/>
  <c r="S1033" i="7"/>
  <c r="S1034" i="7"/>
  <c r="S1035" i="7"/>
  <c r="S1036" i="7"/>
  <c r="S1037" i="7"/>
  <c r="S1038" i="7"/>
  <c r="S1039" i="7"/>
  <c r="S1040" i="7"/>
  <c r="S1041" i="7"/>
  <c r="S1042" i="7"/>
  <c r="S1043" i="7"/>
  <c r="S1044" i="7"/>
  <c r="S1045" i="7"/>
  <c r="S1046" i="7"/>
  <c r="S1047" i="7"/>
  <c r="S1048" i="7"/>
  <c r="S1049" i="7"/>
  <c r="S1050" i="7"/>
  <c r="S1051" i="7"/>
  <c r="S1052" i="7"/>
  <c r="S1053" i="7"/>
  <c r="S1054" i="7"/>
  <c r="S1055" i="7"/>
  <c r="S1056" i="7"/>
  <c r="S1057" i="7"/>
  <c r="S1058" i="7"/>
  <c r="S1059" i="7"/>
  <c r="S1060" i="7"/>
  <c r="S1061" i="7"/>
  <c r="S1062" i="7"/>
  <c r="S1063" i="7"/>
  <c r="S1064" i="7"/>
  <c r="S1065" i="7"/>
  <c r="S1066" i="7"/>
  <c r="S1067" i="7"/>
  <c r="S1068" i="7"/>
  <c r="S1069" i="7"/>
  <c r="S1070" i="7"/>
  <c r="S1071" i="7"/>
  <c r="S1072" i="7"/>
  <c r="S1073" i="7"/>
  <c r="S1074" i="7"/>
  <c r="S1075" i="7"/>
  <c r="S1076" i="7"/>
  <c r="S1077" i="7"/>
  <c r="S1078" i="7"/>
  <c r="S1079" i="7"/>
  <c r="S1080" i="7"/>
  <c r="S1081" i="7"/>
  <c r="S1082" i="7"/>
  <c r="S1083" i="7"/>
  <c r="S1084" i="7"/>
  <c r="S1085" i="7"/>
  <c r="S1086" i="7"/>
  <c r="S1087" i="7"/>
  <c r="S1088" i="7"/>
  <c r="S1089" i="7"/>
  <c r="S1090" i="7"/>
  <c r="S1091" i="7"/>
  <c r="S1092" i="7"/>
  <c r="S1093" i="7"/>
  <c r="S1094" i="7"/>
  <c r="S1095" i="7"/>
  <c r="S1096" i="7"/>
  <c r="S1097" i="7"/>
  <c r="S1098" i="7"/>
  <c r="S1099" i="7"/>
  <c r="S1100" i="7"/>
  <c r="S1101" i="7"/>
  <c r="S1102" i="7"/>
  <c r="S1103" i="7"/>
  <c r="S1104" i="7"/>
  <c r="S1105" i="7"/>
  <c r="S1106" i="7"/>
  <c r="S1107" i="7"/>
  <c r="S1108" i="7"/>
  <c r="S1109" i="7"/>
  <c r="S1110" i="7"/>
  <c r="S1111" i="7"/>
  <c r="S1112" i="7"/>
  <c r="S1113" i="7"/>
  <c r="S1114" i="7"/>
  <c r="S1115" i="7"/>
  <c r="S1116" i="7"/>
  <c r="S1117" i="7"/>
  <c r="S1118" i="7"/>
  <c r="S1119" i="7"/>
  <c r="S1120" i="7"/>
  <c r="S1121" i="7"/>
  <c r="S1122" i="7"/>
  <c r="S1123" i="7"/>
  <c r="S1124" i="7"/>
  <c r="S1125" i="7"/>
  <c r="S1126" i="7"/>
  <c r="S1127" i="7"/>
  <c r="S1128" i="7"/>
  <c r="S1129" i="7"/>
  <c r="S1130" i="7"/>
  <c r="S1131" i="7"/>
  <c r="S1132" i="7"/>
  <c r="S1133" i="7"/>
  <c r="S1134" i="7"/>
  <c r="S1135" i="7"/>
  <c r="S1136" i="7"/>
  <c r="S1137" i="7"/>
  <c r="S1138" i="7"/>
  <c r="S1139" i="7"/>
  <c r="S1140" i="7"/>
  <c r="S1141" i="7"/>
  <c r="S1142" i="7"/>
  <c r="S1143" i="7"/>
  <c r="S1144" i="7"/>
  <c r="S1145" i="7"/>
  <c r="S1146" i="7"/>
  <c r="S1147" i="7"/>
  <c r="S1148" i="7"/>
  <c r="S1149" i="7"/>
  <c r="S1150" i="7"/>
  <c r="S1151" i="7"/>
  <c r="S1152" i="7"/>
  <c r="S1153" i="7"/>
  <c r="S1154" i="7"/>
  <c r="S1155" i="7"/>
  <c r="S1156" i="7"/>
  <c r="S1157" i="7"/>
  <c r="S1158" i="7"/>
  <c r="S1159" i="7"/>
  <c r="S1160" i="7"/>
  <c r="S1161" i="7"/>
  <c r="S1162" i="7"/>
  <c r="S1163" i="7"/>
  <c r="S1164" i="7"/>
  <c r="S1165" i="7"/>
  <c r="S1166" i="7"/>
  <c r="S1167" i="7"/>
  <c r="S1168" i="7"/>
  <c r="S1169" i="7"/>
  <c r="S1170" i="7"/>
  <c r="S1171" i="7"/>
  <c r="S1172" i="7"/>
  <c r="S1173" i="7"/>
  <c r="S1174" i="7"/>
  <c r="S1175" i="7"/>
  <c r="S1176" i="7"/>
  <c r="S1177" i="7"/>
  <c r="S1178" i="7"/>
  <c r="S1179" i="7"/>
  <c r="S1180" i="7"/>
  <c r="S1181" i="7"/>
  <c r="S1182" i="7"/>
  <c r="S1183" i="7"/>
  <c r="S1184" i="7"/>
  <c r="S1185" i="7"/>
  <c r="S1186" i="7"/>
  <c r="S1187" i="7"/>
  <c r="S1188" i="7"/>
  <c r="S1189" i="7"/>
  <c r="S1190" i="7"/>
  <c r="S1191" i="7"/>
  <c r="S1192" i="7"/>
  <c r="S1193" i="7"/>
  <c r="S1194" i="7"/>
  <c r="S1195" i="7"/>
  <c r="S1196" i="7"/>
  <c r="S1197" i="7"/>
  <c r="S1198" i="7"/>
  <c r="S1199" i="7"/>
  <c r="S1200" i="7"/>
  <c r="S1201" i="7"/>
  <c r="S1202" i="7"/>
  <c r="S1203" i="7"/>
  <c r="S1204" i="7"/>
  <c r="S1205" i="7"/>
  <c r="S1206" i="7"/>
  <c r="S1207" i="7"/>
  <c r="S1208" i="7"/>
  <c r="S1209" i="7"/>
  <c r="S1210" i="7"/>
  <c r="S1211" i="7"/>
  <c r="S1212" i="7"/>
  <c r="S1213" i="7"/>
  <c r="S1214" i="7"/>
  <c r="S1215" i="7"/>
  <c r="S1216" i="7"/>
  <c r="S1217" i="7"/>
  <c r="S1218" i="7"/>
  <c r="S1219" i="7"/>
  <c r="S1220" i="7"/>
  <c r="S1221" i="7"/>
  <c r="S1222" i="7"/>
  <c r="S1223" i="7"/>
  <c r="S1224" i="7"/>
  <c r="S1225" i="7"/>
  <c r="S1226" i="7"/>
  <c r="S1227" i="7"/>
  <c r="S1228" i="7"/>
  <c r="S1229" i="7"/>
  <c r="S1230" i="7"/>
  <c r="S1231" i="7"/>
  <c r="S1232" i="7"/>
  <c r="S1233" i="7"/>
  <c r="S1234" i="7"/>
  <c r="S1235" i="7"/>
  <c r="S1236" i="7"/>
  <c r="S1237" i="7"/>
  <c r="S1238" i="7"/>
  <c r="S1239" i="7"/>
  <c r="S1240" i="7"/>
  <c r="S1241" i="7"/>
  <c r="S1242" i="7"/>
  <c r="S1243" i="7"/>
  <c r="S1244" i="7"/>
  <c r="S1245" i="7"/>
  <c r="S1246" i="7"/>
  <c r="S1247" i="7"/>
  <c r="S1248" i="7"/>
  <c r="S1249" i="7"/>
  <c r="S1250" i="7"/>
  <c r="S1251" i="7"/>
  <c r="S1252" i="7"/>
  <c r="S1253" i="7"/>
  <c r="S1254" i="7"/>
  <c r="S1255" i="7"/>
  <c r="S1256" i="7"/>
  <c r="S1257" i="7"/>
  <c r="S1258" i="7"/>
  <c r="S1259" i="7"/>
  <c r="S1260" i="7"/>
  <c r="S1261" i="7"/>
  <c r="S1262" i="7"/>
  <c r="S1263" i="7"/>
  <c r="S1264" i="7"/>
  <c r="S1265" i="7"/>
  <c r="S1266" i="7"/>
  <c r="S1267" i="7"/>
  <c r="S1268" i="7"/>
  <c r="S1269" i="7"/>
  <c r="S1270" i="7"/>
  <c r="S1271" i="7"/>
  <c r="S1272" i="7"/>
  <c r="S1273" i="7"/>
  <c r="S1274" i="7"/>
  <c r="S1275" i="7"/>
  <c r="S1276" i="7"/>
  <c r="S1277" i="7"/>
  <c r="S1278" i="7"/>
  <c r="S1279" i="7"/>
  <c r="S1280" i="7"/>
  <c r="S1281" i="7"/>
  <c r="S1282" i="7"/>
  <c r="S1283" i="7"/>
  <c r="S1284" i="7"/>
  <c r="S1285" i="7"/>
  <c r="S1286" i="7"/>
  <c r="S1287" i="7"/>
  <c r="S1288" i="7"/>
  <c r="S1289" i="7"/>
  <c r="S1290" i="7"/>
  <c r="S1291" i="7"/>
  <c r="S1292" i="7"/>
  <c r="S1293" i="7"/>
  <c r="S1294" i="7"/>
  <c r="S1295" i="7"/>
  <c r="S1296" i="7"/>
  <c r="S1297" i="7"/>
  <c r="S1298" i="7"/>
  <c r="S1299" i="7"/>
  <c r="S1300" i="7"/>
  <c r="S1301" i="7"/>
  <c r="S1302" i="7"/>
  <c r="S1303" i="7"/>
  <c r="S1304" i="7"/>
  <c r="S1305" i="7"/>
  <c r="S1306" i="7"/>
  <c r="S1307" i="7"/>
  <c r="S1308" i="7"/>
  <c r="S1309" i="7"/>
  <c r="S1310" i="7"/>
  <c r="S1311" i="7"/>
  <c r="S1312" i="7"/>
  <c r="S1313" i="7"/>
  <c r="S1314" i="7"/>
  <c r="S1315" i="7"/>
  <c r="S1316" i="7"/>
  <c r="S1317" i="7"/>
  <c r="S1318" i="7"/>
  <c r="S1319" i="7"/>
  <c r="S1320" i="7"/>
  <c r="S1321" i="7"/>
  <c r="S1322" i="7"/>
  <c r="S1323" i="7"/>
  <c r="S1324" i="7"/>
  <c r="S1325" i="7"/>
  <c r="S1326" i="7"/>
  <c r="S1327" i="7"/>
  <c r="S1328" i="7"/>
  <c r="S1329" i="7"/>
  <c r="S1330" i="7"/>
  <c r="S1331" i="7"/>
  <c r="S1332" i="7"/>
  <c r="S1333" i="7"/>
  <c r="S1334" i="7"/>
  <c r="S1335" i="7"/>
  <c r="S1336" i="7"/>
  <c r="S1337" i="7"/>
  <c r="S1338" i="7"/>
  <c r="S1339" i="7"/>
  <c r="S1340" i="7"/>
  <c r="S1341" i="7"/>
  <c r="S1342" i="7"/>
  <c r="S1343" i="7"/>
  <c r="S1344" i="7"/>
  <c r="S1345" i="7"/>
  <c r="S1346" i="7"/>
  <c r="S1347" i="7"/>
  <c r="S1348" i="7"/>
  <c r="S1349" i="7"/>
  <c r="S1350" i="7"/>
  <c r="S1351" i="7"/>
  <c r="S1352" i="7"/>
  <c r="S1353" i="7"/>
  <c r="S1354" i="7"/>
  <c r="S1355" i="7"/>
  <c r="S1356" i="7"/>
  <c r="S1357" i="7"/>
  <c r="S1358" i="7"/>
  <c r="S1359" i="7"/>
  <c r="S1360" i="7"/>
  <c r="S1361" i="7"/>
  <c r="S1362" i="7"/>
  <c r="S1363" i="7"/>
  <c r="S1364" i="7"/>
  <c r="S1365" i="7"/>
  <c r="S1366" i="7"/>
  <c r="S1367" i="7"/>
  <c r="S1368" i="7"/>
  <c r="S1369" i="7"/>
  <c r="S1370" i="7"/>
  <c r="S1371" i="7"/>
  <c r="S1372" i="7"/>
  <c r="S1373" i="7"/>
  <c r="S1374" i="7"/>
  <c r="S1375" i="7"/>
  <c r="S1376" i="7"/>
  <c r="S1377" i="7"/>
  <c r="S1378" i="7"/>
  <c r="S1379" i="7"/>
  <c r="S1380" i="7"/>
  <c r="S1381" i="7"/>
  <c r="S1382" i="7"/>
  <c r="S1383" i="7"/>
  <c r="S1384" i="7"/>
  <c r="S1385" i="7"/>
  <c r="S1386" i="7"/>
  <c r="S1387" i="7"/>
  <c r="S1388" i="7"/>
  <c r="S1389" i="7"/>
  <c r="S1390" i="7"/>
  <c r="S1391" i="7"/>
  <c r="S1392" i="7"/>
  <c r="S1393" i="7"/>
  <c r="S1394" i="7"/>
  <c r="S1395" i="7"/>
  <c r="S1396" i="7"/>
  <c r="S1397" i="7"/>
  <c r="S1398" i="7"/>
  <c r="S1399" i="7"/>
  <c r="S1400" i="7"/>
  <c r="S1401" i="7"/>
  <c r="S1402" i="7"/>
  <c r="S1403" i="7"/>
  <c r="S1404" i="7"/>
  <c r="S1405" i="7"/>
  <c r="S1406" i="7"/>
  <c r="S1407" i="7"/>
  <c r="S1408" i="7"/>
  <c r="S1409" i="7"/>
  <c r="S1410" i="7"/>
  <c r="S1411" i="7"/>
  <c r="S1412" i="7"/>
  <c r="S1413" i="7"/>
  <c r="S1414" i="7"/>
  <c r="S1415" i="7"/>
  <c r="S1416" i="7"/>
  <c r="S1417" i="7"/>
  <c r="S1418" i="7"/>
  <c r="S1419" i="7"/>
  <c r="S1420" i="7"/>
  <c r="S1421" i="7"/>
  <c r="S1422" i="7"/>
  <c r="S1423" i="7"/>
  <c r="S1424" i="7"/>
  <c r="S1425" i="7"/>
  <c r="S1426" i="7"/>
  <c r="S1427" i="7"/>
  <c r="S1428" i="7"/>
  <c r="S1429" i="7"/>
  <c r="S1430" i="7"/>
  <c r="S1431" i="7"/>
  <c r="S1432" i="7"/>
  <c r="S1433" i="7"/>
  <c r="S1434" i="7"/>
  <c r="S1435" i="7"/>
  <c r="S1436" i="7"/>
  <c r="S1437" i="7"/>
  <c r="S1438" i="7"/>
  <c r="S1439" i="7"/>
  <c r="S1440" i="7"/>
  <c r="S1441" i="7"/>
  <c r="S1442" i="7"/>
  <c r="S1443" i="7"/>
  <c r="S1444" i="7"/>
  <c r="S1445" i="7"/>
  <c r="S1446" i="7"/>
  <c r="S1447" i="7"/>
  <c r="S1448" i="7"/>
  <c r="S1449" i="7"/>
  <c r="S1450" i="7"/>
  <c r="S1451" i="7"/>
  <c r="S1452" i="7"/>
  <c r="S1453" i="7"/>
  <c r="S1454" i="7"/>
  <c r="S1455" i="7"/>
  <c r="S1456" i="7"/>
  <c r="S1457" i="7"/>
  <c r="S1458" i="7"/>
  <c r="S1459" i="7"/>
  <c r="S1460" i="7"/>
  <c r="S1461" i="7"/>
  <c r="S1462" i="7"/>
  <c r="S1463" i="7"/>
  <c r="S1464" i="7"/>
  <c r="S1465" i="7"/>
  <c r="S1466" i="7"/>
  <c r="S1467" i="7"/>
  <c r="S1468" i="7"/>
  <c r="S1469" i="7"/>
  <c r="S1470" i="7"/>
  <c r="S1471" i="7"/>
  <c r="S1472" i="7"/>
  <c r="S1473" i="7"/>
  <c r="S1474" i="7"/>
  <c r="S1475" i="7"/>
  <c r="S1476" i="7"/>
  <c r="S1477" i="7"/>
  <c r="S1478" i="7"/>
  <c r="S1479" i="7"/>
  <c r="S1480" i="7"/>
  <c r="S1481" i="7"/>
  <c r="S1482" i="7"/>
  <c r="S1483" i="7"/>
  <c r="S1484" i="7"/>
  <c r="S1485" i="7"/>
  <c r="S1486" i="7"/>
  <c r="S1487" i="7"/>
  <c r="S1488" i="7"/>
  <c r="S1489" i="7"/>
  <c r="S1490" i="7"/>
  <c r="S1491" i="7"/>
  <c r="S1492" i="7"/>
  <c r="S1493" i="7"/>
  <c r="S1494" i="7"/>
  <c r="S1495" i="7"/>
  <c r="S1496" i="7"/>
  <c r="S1497" i="7"/>
  <c r="S1498" i="7"/>
  <c r="S1499" i="7"/>
  <c r="S1500" i="7"/>
  <c r="S1501" i="7"/>
  <c r="S1502" i="7"/>
  <c r="S1503" i="7"/>
  <c r="S1504" i="7"/>
  <c r="S1505" i="7"/>
  <c r="S1506" i="7"/>
  <c r="S1507" i="7"/>
  <c r="S1508" i="7"/>
  <c r="S1509" i="7"/>
  <c r="S1510" i="7"/>
  <c r="S1511" i="7"/>
  <c r="S1512" i="7"/>
  <c r="S1513" i="7"/>
  <c r="S1514" i="7"/>
  <c r="S1515" i="7"/>
  <c r="S1516" i="7"/>
  <c r="S1517" i="7"/>
  <c r="S1518" i="7"/>
  <c r="S1519" i="7"/>
  <c r="S1520" i="7"/>
  <c r="S1521" i="7"/>
  <c r="S1522" i="7"/>
  <c r="S1523" i="7"/>
  <c r="S1524" i="7"/>
  <c r="S1525" i="7"/>
  <c r="S1526" i="7"/>
  <c r="S1527" i="7"/>
  <c r="S1528" i="7"/>
  <c r="S1529" i="7"/>
  <c r="S1530" i="7"/>
  <c r="S1531" i="7"/>
  <c r="S1532" i="7"/>
  <c r="S1533" i="7"/>
  <c r="S1534" i="7"/>
  <c r="S1535" i="7"/>
  <c r="S1536" i="7"/>
  <c r="S1537" i="7"/>
  <c r="S1538" i="7"/>
  <c r="S1539" i="7"/>
  <c r="S1540" i="7"/>
  <c r="S1541" i="7"/>
  <c r="S1542" i="7"/>
  <c r="S1543" i="7"/>
  <c r="S1544" i="7"/>
  <c r="S1545" i="7"/>
  <c r="S1546" i="7"/>
  <c r="S1547" i="7"/>
  <c r="S1548" i="7"/>
  <c r="S1549" i="7"/>
  <c r="S1550" i="7"/>
  <c r="S1551" i="7"/>
  <c r="S1552" i="7"/>
  <c r="S1553" i="7"/>
  <c r="S1554" i="7"/>
  <c r="S1555" i="7"/>
  <c r="S1556" i="7"/>
  <c r="S1557" i="7"/>
  <c r="S1558" i="7"/>
  <c r="S1559" i="7"/>
  <c r="S1560" i="7"/>
  <c r="S1561" i="7"/>
  <c r="S1562" i="7"/>
  <c r="S1563" i="7"/>
  <c r="S1564" i="7"/>
  <c r="S1565" i="7"/>
  <c r="S1566" i="7"/>
  <c r="S1567" i="7"/>
  <c r="S1568" i="7"/>
  <c r="S1569" i="7"/>
  <c r="S1570" i="7"/>
  <c r="S1571" i="7"/>
  <c r="S1572" i="7"/>
  <c r="S1573" i="7"/>
  <c r="S1574" i="7"/>
  <c r="S1575" i="7"/>
  <c r="S1576" i="7"/>
  <c r="S1577" i="7"/>
  <c r="S1578" i="7"/>
  <c r="S1579" i="7"/>
  <c r="S1580" i="7"/>
  <c r="S1581" i="7"/>
  <c r="S1582" i="7"/>
  <c r="S1583" i="7"/>
  <c r="S1584" i="7"/>
  <c r="S1585" i="7"/>
  <c r="S1586" i="7"/>
  <c r="S1587" i="7"/>
  <c r="S1588" i="7"/>
  <c r="S1589" i="7"/>
  <c r="S1590" i="7"/>
  <c r="S1591" i="7"/>
  <c r="S1592" i="7"/>
  <c r="S1593" i="7"/>
  <c r="S1594" i="7"/>
  <c r="S1595" i="7"/>
  <c r="S1596" i="7"/>
  <c r="S1597" i="7"/>
  <c r="S1598" i="7"/>
  <c r="S1599" i="7"/>
  <c r="S1600" i="7"/>
  <c r="S1601" i="7"/>
  <c r="S1602" i="7"/>
  <c r="S1603" i="7"/>
  <c r="S1604" i="7"/>
  <c r="S1605" i="7"/>
  <c r="S1606" i="7"/>
  <c r="S1607" i="7"/>
  <c r="S1608" i="7"/>
  <c r="S1609" i="7"/>
  <c r="S1610" i="7"/>
  <c r="S1611" i="7"/>
  <c r="S1612" i="7"/>
  <c r="S1613" i="7"/>
  <c r="S1614" i="7"/>
  <c r="S1615" i="7"/>
  <c r="S1616" i="7"/>
  <c r="S1617" i="7"/>
  <c r="S1618" i="7"/>
  <c r="S1619" i="7"/>
  <c r="S1620" i="7"/>
  <c r="S1621" i="7"/>
  <c r="S1622" i="7"/>
  <c r="S1623" i="7"/>
  <c r="S1624" i="7"/>
  <c r="S1625" i="7"/>
  <c r="S1626" i="7"/>
  <c r="S1627" i="7"/>
  <c r="S1628" i="7"/>
  <c r="S1629" i="7"/>
  <c r="S1630" i="7"/>
  <c r="S1631" i="7"/>
  <c r="S1632" i="7"/>
  <c r="S1633" i="7"/>
  <c r="S1634" i="7"/>
  <c r="S1635" i="7"/>
  <c r="S1636" i="7"/>
  <c r="S1637" i="7"/>
  <c r="S1638" i="7"/>
  <c r="S1639" i="7"/>
  <c r="S1640" i="7"/>
  <c r="S1641" i="7"/>
  <c r="S1642" i="7"/>
  <c r="S1643" i="7"/>
  <c r="S1644" i="7"/>
  <c r="S1645" i="7"/>
  <c r="S1646" i="7"/>
  <c r="S1647" i="7"/>
  <c r="S1648" i="7"/>
  <c r="S1649" i="7"/>
  <c r="S1650" i="7"/>
  <c r="S1651" i="7"/>
  <c r="S1652" i="7"/>
  <c r="S1653" i="7"/>
  <c r="S1654" i="7"/>
  <c r="S1655" i="7"/>
  <c r="S1656" i="7"/>
  <c r="S1657" i="7"/>
  <c r="S1658" i="7"/>
  <c r="S1659" i="7"/>
  <c r="S1660" i="7"/>
  <c r="S1661" i="7"/>
  <c r="S1662" i="7"/>
  <c r="S1663" i="7"/>
  <c r="S1664" i="7"/>
  <c r="S1665" i="7"/>
  <c r="S1666" i="7"/>
  <c r="S1667" i="7"/>
  <c r="S1668" i="7"/>
  <c r="S1669" i="7"/>
  <c r="S1670" i="7"/>
  <c r="S1671" i="7"/>
  <c r="S1672" i="7"/>
  <c r="S1673" i="7"/>
  <c r="S1674" i="7"/>
  <c r="S1675" i="7"/>
  <c r="S1676" i="7"/>
  <c r="S1677" i="7"/>
  <c r="S1678" i="7"/>
  <c r="S1679" i="7"/>
  <c r="S1680" i="7"/>
  <c r="S1681" i="7"/>
  <c r="S1682" i="7"/>
  <c r="S1683" i="7"/>
  <c r="S1684" i="7"/>
  <c r="S1685" i="7"/>
  <c r="S1686" i="7"/>
  <c r="S1687" i="7"/>
  <c r="S1688" i="7"/>
  <c r="S1689" i="7"/>
  <c r="S1690" i="7"/>
  <c r="S1691" i="7"/>
  <c r="S1692" i="7"/>
  <c r="S1693" i="7"/>
  <c r="S1694" i="7"/>
  <c r="S1695" i="7"/>
  <c r="S1696" i="7"/>
  <c r="S1697" i="7"/>
  <c r="S1698" i="7"/>
  <c r="S1699" i="7"/>
  <c r="S1700" i="7"/>
  <c r="S1701" i="7"/>
  <c r="S1702" i="7"/>
  <c r="S1703" i="7"/>
  <c r="S1704" i="7"/>
  <c r="S1705" i="7"/>
  <c r="S1706" i="7"/>
  <c r="S1707" i="7"/>
  <c r="S1708" i="7"/>
  <c r="S1709" i="7"/>
  <c r="S1710" i="7"/>
  <c r="S1711" i="7"/>
  <c r="S1712" i="7"/>
  <c r="S1713" i="7"/>
  <c r="S1714" i="7"/>
  <c r="S1715" i="7"/>
  <c r="S1716" i="7"/>
  <c r="S1717" i="7"/>
  <c r="S1718" i="7"/>
  <c r="S1719" i="7"/>
  <c r="S1720" i="7"/>
  <c r="S1721" i="7"/>
  <c r="S1722" i="7"/>
  <c r="S1723" i="7"/>
  <c r="S1724" i="7"/>
  <c r="S1725" i="7"/>
  <c r="S1726" i="7"/>
  <c r="S1727" i="7"/>
  <c r="S1728" i="7"/>
  <c r="S1729" i="7"/>
  <c r="S1730" i="7"/>
  <c r="S1731" i="7"/>
  <c r="S1732" i="7"/>
  <c r="S1733" i="7"/>
  <c r="S1734" i="7"/>
  <c r="S1735" i="7"/>
  <c r="S1736" i="7"/>
  <c r="S1737" i="7"/>
  <c r="S1738" i="7"/>
  <c r="S1739" i="7"/>
  <c r="S1740" i="7"/>
  <c r="S1741" i="7"/>
  <c r="S1742" i="7"/>
  <c r="S1743" i="7"/>
  <c r="S1744" i="7"/>
  <c r="S1745" i="7"/>
  <c r="S1746" i="7"/>
  <c r="S1747" i="7"/>
  <c r="S1748" i="7"/>
  <c r="S1749" i="7"/>
  <c r="S1750" i="7"/>
  <c r="S1751" i="7"/>
  <c r="S1752" i="7"/>
  <c r="S1753" i="7"/>
  <c r="S1754" i="7"/>
  <c r="S1755" i="7"/>
  <c r="S1756" i="7"/>
  <c r="S1757" i="7"/>
  <c r="S1758" i="7"/>
  <c r="S1759" i="7"/>
  <c r="S1760" i="7"/>
  <c r="S1761" i="7"/>
  <c r="S1762" i="7"/>
  <c r="S1763" i="7"/>
  <c r="S1764" i="7"/>
  <c r="S1765" i="7"/>
  <c r="S1766" i="7"/>
  <c r="S1767" i="7"/>
  <c r="S1768" i="7"/>
  <c r="S1769" i="7"/>
  <c r="S1770" i="7"/>
  <c r="S1771" i="7"/>
  <c r="S1772" i="7"/>
  <c r="S1773" i="7"/>
  <c r="S1774" i="7"/>
  <c r="S1775" i="7"/>
  <c r="S1776" i="7"/>
  <c r="S1777" i="7"/>
  <c r="S1778" i="7"/>
  <c r="S1779" i="7"/>
  <c r="S1780" i="7"/>
  <c r="S1781" i="7"/>
  <c r="S1782" i="7"/>
  <c r="S1783" i="7"/>
  <c r="S1784" i="7"/>
  <c r="S1785" i="7"/>
  <c r="S1786" i="7"/>
  <c r="S1787" i="7"/>
  <c r="S1788" i="7"/>
  <c r="S1789" i="7"/>
  <c r="S1790" i="7"/>
  <c r="S1791" i="7"/>
  <c r="S1792" i="7"/>
  <c r="S1793" i="7"/>
  <c r="S1794" i="7"/>
  <c r="S1795" i="7"/>
  <c r="S1796" i="7"/>
  <c r="S1797" i="7"/>
  <c r="S1798" i="7"/>
  <c r="S1799" i="7"/>
  <c r="S1800" i="7"/>
  <c r="S1801" i="7"/>
  <c r="S1802" i="7"/>
  <c r="S1803" i="7"/>
  <c r="S1804" i="7"/>
  <c r="S1805" i="7"/>
  <c r="S1806" i="7"/>
  <c r="S1807" i="7"/>
  <c r="S1808" i="7"/>
  <c r="S1809" i="7"/>
  <c r="S1810" i="7"/>
  <c r="S1811" i="7"/>
  <c r="S1812" i="7"/>
  <c r="S1813" i="7"/>
  <c r="S1814" i="7"/>
  <c r="S1815" i="7"/>
  <c r="S1816" i="7"/>
  <c r="S1817" i="7"/>
  <c r="S1818" i="7"/>
  <c r="S1819" i="7"/>
  <c r="S1820" i="7"/>
  <c r="S1821" i="7"/>
  <c r="S1822" i="7"/>
  <c r="S1823" i="7"/>
  <c r="S1824" i="7"/>
  <c r="S1825" i="7"/>
  <c r="S1826" i="7"/>
  <c r="S1827" i="7"/>
  <c r="S1828" i="7"/>
  <c r="S1829" i="7"/>
  <c r="S1830" i="7"/>
  <c r="S1831" i="7"/>
  <c r="S1832" i="7"/>
  <c r="S1833" i="7"/>
  <c r="S1834" i="7"/>
  <c r="S1835" i="7"/>
  <c r="S1836" i="7"/>
  <c r="S1837" i="7"/>
  <c r="S1838" i="7"/>
  <c r="S1839" i="7"/>
  <c r="S1840" i="7"/>
  <c r="S1841" i="7"/>
  <c r="S1842" i="7"/>
  <c r="S1843" i="7"/>
  <c r="S1844" i="7"/>
  <c r="S1845" i="7"/>
  <c r="S1846" i="7"/>
  <c r="S1847" i="7"/>
  <c r="S1848" i="7"/>
  <c r="S1849" i="7"/>
  <c r="S1850" i="7"/>
  <c r="S1851" i="7"/>
  <c r="S1852" i="7"/>
  <c r="S1853" i="7"/>
  <c r="S1854" i="7"/>
  <c r="S1855" i="7"/>
  <c r="S1856" i="7"/>
  <c r="S1857" i="7"/>
  <c r="S1858" i="7"/>
  <c r="S1859" i="7"/>
  <c r="S1860" i="7"/>
  <c r="S1861" i="7"/>
  <c r="S1862" i="7"/>
  <c r="S1863" i="7"/>
  <c r="S1864" i="7"/>
  <c r="S1865" i="7"/>
  <c r="S1866" i="7"/>
  <c r="S1867" i="7"/>
  <c r="S1868" i="7"/>
  <c r="S1869" i="7"/>
  <c r="S1870" i="7"/>
  <c r="S1871" i="7"/>
  <c r="S1872" i="7"/>
  <c r="S1873" i="7"/>
  <c r="S1874" i="7"/>
  <c r="S1875" i="7"/>
  <c r="S1876" i="7"/>
  <c r="S1877" i="7"/>
  <c r="S1878" i="7"/>
  <c r="S1879" i="7"/>
  <c r="S1880" i="7"/>
  <c r="S1881" i="7"/>
  <c r="S1882" i="7"/>
  <c r="S1883" i="7"/>
  <c r="S1884" i="7"/>
  <c r="S1885" i="7"/>
  <c r="S1886" i="7"/>
  <c r="S1887" i="7"/>
  <c r="S1888" i="7"/>
  <c r="S1889" i="7"/>
  <c r="S1890" i="7"/>
  <c r="S1891" i="7"/>
  <c r="S1892" i="7"/>
  <c r="S1893" i="7"/>
  <c r="S7" i="7"/>
  <c r="S955" i="7" l="1"/>
  <c r="S956" i="7"/>
  <c r="S957" i="7"/>
  <c r="D819" i="7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D19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D22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D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D28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D31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D34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D37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D40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D43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D46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D49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D52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D55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D58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D61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D64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D67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D70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D73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D76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D79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D82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D85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D88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D91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D94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D97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D100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D103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D106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D109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D112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D115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D118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D121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D124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D127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D130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D133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D136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D139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D142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D145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D148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D151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D154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D157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D160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D163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D166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D169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D172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D175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D178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D181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D184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D187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D190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D193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D196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D199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D202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D205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D208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D211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D214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D217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D220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D223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D226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D229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D232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D235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D238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D241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D244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D247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D250" i="7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D253" i="7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D256" i="7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D259" i="7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D262" i="7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D265" i="7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D268" i="7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D271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D274" i="7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D277" i="7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D280" i="7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D283" i="7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D286" i="7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D289" i="7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D292" i="7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D295" i="7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D298" i="7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D301" i="7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D304" i="7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D307" i="7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D310" i="7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D313" i="7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D316" i="7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D319" i="7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D322" i="7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D325" i="7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D328" i="7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D331" i="7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D334" i="7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D337" i="7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D340" i="7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D343" i="7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D346" i="7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D349" i="7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D352" i="7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D355" i="7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D358" i="7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D361" i="7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D364" i="7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D367" i="7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D370" i="7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D373" i="7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D376" i="7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D379" i="7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D382" i="7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D385" i="7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D388" i="7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D391" i="7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D394" i="7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D397" i="7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D400" i="7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D403" i="7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D406" i="7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D409" i="7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D412" i="7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D415" i="7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D418" i="7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D421" i="7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D424" i="7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D427" i="7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D430" i="7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D433" i="7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D436" i="7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D439" i="7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D442" i="7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D445" i="7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D448" i="7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D451" i="7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D454" i="7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D457" i="7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D460" i="7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D463" i="7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D466" i="7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D469" i="7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D472" i="7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D475" i="7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D478" i="7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D481" i="7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D484" i="7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D487" i="7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D490" i="7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D493" i="7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D496" i="7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D499" i="7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D502" i="7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D505" i="7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D508" i="7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D511" i="7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D514" i="7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D517" i="7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D520" i="7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D523" i="7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D526" i="7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D529" i="7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D532" i="7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D535" i="7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D538" i="7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D541" i="7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D544" i="7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D547" i="7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D550" i="7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D553" i="7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D556" i="7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D559" i="7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D562" i="7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D565" i="7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D568" i="7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D571" i="7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D574" i="7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D577" i="7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D580" i="7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D583" i="7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D586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D589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D592" i="7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D595" i="7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D598" i="7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D601" i="7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D604" i="7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D607" i="7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D610" i="7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D613" i="7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D616" i="7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D619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D622" i="7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D625" i="7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D628" i="7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D631" i="7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D634" i="7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D637" i="7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D640" i="7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D643" i="7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D646" i="7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D649" i="7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D652" i="7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D655" i="7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D658" i="7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D661" i="7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D664" i="7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D667" i="7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D670" i="7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D673" i="7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D676" i="7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D679" i="7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D682" i="7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D685" i="7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D688" i="7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D691" i="7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D694" i="7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D697" i="7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D700" i="7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D703" i="7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D706" i="7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D709" i="7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D712" i="7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D715" i="7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D718" i="7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D721" i="7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D724" i="7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D727" i="7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D730" i="7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D733" i="7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D736" i="7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D739" i="7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D742" i="7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D745" i="7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D748" i="7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D751" i="7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D754" i="7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D757" i="7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D760" i="7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D763" i="7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D766" i="7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D769" i="7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D772" i="7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D775" i="7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D778" i="7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D781" i="7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D784" i="7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D787" i="7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D790" i="7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D793" i="7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D796" i="7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D799" i="7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D802" i="7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D805" i="7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D808" i="7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D811" i="7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D814" i="7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D817" i="7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D820" i="7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D823" i="7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D826" i="7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D829" i="7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D832" i="7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D835" i="7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D838" i="7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D841" i="7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D844" i="7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D847" i="7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D850" i="7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D853" i="7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D856" i="7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D859" i="7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D862" i="7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D865" i="7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D868" i="7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D871" i="7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D874" i="7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D877" i="7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D880" i="7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D883" i="7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D886" i="7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D889" i="7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D892" i="7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D895" i="7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D898" i="7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D901" i="7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D904" i="7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D907" i="7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D910" i="7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D913" i="7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D916" i="7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D919" i="7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D922" i="7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D925" i="7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D928" i="7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D931" i="7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D934" i="7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D937" i="7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D940" i="7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D943" i="7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D946" i="7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D949" i="7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D952" i="7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D955" i="7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D958" i="7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D961" i="7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D964" i="7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D967" i="7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D970" i="7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D973" i="7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D976" i="7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D979" i="7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D982" i="7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D985" i="7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D988" i="7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D991" i="7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D994" i="7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D997" i="7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D1000" i="7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D1003" i="7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D1006" i="7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D1009" i="7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D1012" i="7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D1015" i="7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D1018" i="7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D1021" i="7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D1024" i="7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D1027" i="7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D1030" i="7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D1033" i="7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D1036" i="7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D1039" i="7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D1042" i="7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D1045" i="7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D1048" i="7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D1051" i="7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D1054" i="7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D1057" i="7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D1060" i="7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D1063" i="7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D1066" i="7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D1069" i="7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D1072" i="7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D1075" i="7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D1078" i="7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D1081" i="7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D1084" i="7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D1087" i="7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D1090" i="7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D1093" i="7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D1096" i="7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D1099" i="7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D1102" i="7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D1105" i="7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D1108" i="7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D1111" i="7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D1114" i="7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D1117" i="7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D1120" i="7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D1123" i="7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D1126" i="7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D1129" i="7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D1132" i="7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D1135" i="7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D1138" i="7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D1141" i="7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D1144" i="7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D1147" i="7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D1150" i="7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D1153" i="7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D1156" i="7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D1159" i="7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D1162" i="7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D1165" i="7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D1168" i="7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D1171" i="7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D1174" i="7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D1177" i="7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D1180" i="7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D1183" i="7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D1186" i="7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D1189" i="7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D1192" i="7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D1195" i="7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D1198" i="7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D1201" i="7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D1204" i="7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D1207" i="7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D1210" i="7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D1213" i="7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D1216" i="7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D1219" i="7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D1222" i="7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D1225" i="7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D1228" i="7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D1231" i="7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D1234" i="7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D1237" i="7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D1240" i="7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D1243" i="7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D1246" i="7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D1249" i="7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D1252" i="7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D1255" i="7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D1258" i="7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D1261" i="7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D1264" i="7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D1267" i="7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D1270" i="7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D1273" i="7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D1276" i="7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D1279" i="7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D1282" i="7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D1285" i="7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D1288" i="7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D1291" i="7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D1294" i="7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D1297" i="7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D1300" i="7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D1303" i="7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D1306" i="7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D1309" i="7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D1312" i="7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D1315" i="7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D1318" i="7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D1321" i="7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D1324" i="7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D1327" i="7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D1330" i="7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D1333" i="7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D1336" i="7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D1339" i="7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D1342" i="7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D1345" i="7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D1348" i="7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D1351" i="7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D1354" i="7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D1357" i="7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D1360" i="7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D1363" i="7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D1366" i="7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D1369" i="7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D1372" i="7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D1375" i="7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D1378" i="7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D1381" i="7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D1384" i="7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D1387" i="7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D1390" i="7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D1393" i="7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D1396" i="7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D1399" i="7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D1402" i="7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D1405" i="7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D1408" i="7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D1411" i="7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D1414" i="7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D1417" i="7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D1420" i="7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D1423" i="7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D1426" i="7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D1429" i="7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D1432" i="7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D1435" i="7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D1438" i="7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D1441" i="7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D1444" i="7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D1447" i="7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D1450" i="7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D1453" i="7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D1456" i="7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D1459" i="7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D1462" i="7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D1465" i="7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D1468" i="7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D1471" i="7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D1474" i="7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D1477" i="7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D1480" i="7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D1483" i="7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D1486" i="7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D1489" i="7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D1492" i="7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D1495" i="7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D1498" i="7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D1501" i="7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D1504" i="7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D1507" i="7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D1510" i="7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D1513" i="7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D1516" i="7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D1519" i="7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D1522" i="7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D1525" i="7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D1528" i="7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D1531" i="7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D1534" i="7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D1537" i="7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D1540" i="7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D1543" i="7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D1546" i="7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D1549" i="7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D1552" i="7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D1555" i="7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D1558" i="7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D1561" i="7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D1564" i="7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D1567" i="7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D1570" i="7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D1573" i="7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D1576" i="7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D1579" i="7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D1582" i="7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D1585" i="7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D1588" i="7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D1591" i="7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D1594" i="7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D1597" i="7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D1600" i="7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D1603" i="7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D1606" i="7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D1609" i="7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D1612" i="7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D1615" i="7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D1618" i="7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D1621" i="7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D1624" i="7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D1627" i="7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D1630" i="7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D1633" i="7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D1636" i="7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D1639" i="7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D1642" i="7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D1645" i="7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D1648" i="7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D1651" i="7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D1654" i="7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D1657" i="7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D1660" i="7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D1663" i="7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D1666" i="7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D1669" i="7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D1672" i="7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D1675" i="7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D1678" i="7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D1681" i="7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D1684" i="7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D1687" i="7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D1690" i="7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D1693" i="7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D1696" i="7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D1699" i="7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D1702" i="7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D1705" i="7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D1708" i="7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D1711" i="7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D1714" i="7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D1717" i="7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D1720" i="7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D1723" i="7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D1726" i="7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D1729" i="7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D1732" i="7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D1735" i="7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D1738" i="7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D1741" i="7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D1744" i="7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D1747" i="7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D1750" i="7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D1753" i="7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D1756" i="7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D1759" i="7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D1762" i="7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D1765" i="7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D1768" i="7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D1771" i="7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D1774" i="7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D1777" i="7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D1780" i="7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D1783" i="7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D1786" i="7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D1789" i="7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D1792" i="7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D1795" i="7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D1798" i="7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D1801" i="7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D1804" i="7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D1807" i="7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D1810" i="7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D1813" i="7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D1816" i="7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D1819" i="7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D1822" i="7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D1825" i="7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D1828" i="7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D1831" i="7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D1834" i="7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D1837" i="7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D1840" i="7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D1843" i="7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D1846" i="7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D1849" i="7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D1852" i="7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D1855" i="7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D1858" i="7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D1861" i="7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D1864" i="7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D1867" i="7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D1870" i="7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D1873" i="7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D1876" i="7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D1879" i="7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D1882" i="7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D1885" i="7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D1888" i="7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D1891" i="7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D10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D13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D16" i="7"/>
  <c r="F8" i="7"/>
  <c r="G8" i="7"/>
  <c r="H8" i="7"/>
  <c r="I8" i="7"/>
  <c r="J8" i="7"/>
  <c r="K8" i="7"/>
  <c r="L8" i="7"/>
  <c r="M8" i="7"/>
  <c r="N8" i="7"/>
  <c r="O8" i="7"/>
  <c r="P8" i="7"/>
  <c r="Q8" i="7"/>
  <c r="R8" i="7"/>
  <c r="F9" i="7"/>
  <c r="G9" i="7"/>
  <c r="H9" i="7"/>
  <c r="I9" i="7"/>
  <c r="J9" i="7"/>
  <c r="K9" i="7"/>
  <c r="L9" i="7"/>
  <c r="M9" i="7"/>
  <c r="N9" i="7"/>
  <c r="O9" i="7"/>
  <c r="P9" i="7"/>
  <c r="Q9" i="7"/>
  <c r="R9" i="7"/>
  <c r="H7" i="7"/>
  <c r="G7" i="7"/>
  <c r="F7" i="7"/>
  <c r="R7" i="7"/>
  <c r="Q7" i="7"/>
  <c r="Q3" i="3"/>
  <c r="D7" i="7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5" authorId="0" shapeId="0" xr:uid="{4C66468E-45A8-4C88-A117-8AD357CF77CD}">
      <text>
        <r>
          <rPr>
            <sz val="9"/>
            <color indexed="81"/>
            <rFont val="MS P ゴシック"/>
            <family val="3"/>
            <charset val="128"/>
          </rPr>
          <t>2/23は祝日のため、火曜日に公表</t>
        </r>
      </text>
    </comment>
    <comment ref="B9" authorId="0" shapeId="0" xr:uid="{E7AE983D-A254-4F3C-B916-1F00B4CB6AB2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7" authorId="0" shapeId="0" xr:uid="{2EAF0341-FB9F-4F55-A856-ABDC3C4B9910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<sst xmlns="http://schemas.openxmlformats.org/spreadsheetml/2006/main" count="47229" uniqueCount="383">
  <si>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</si>
  <si>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</si>
  <si>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</si>
  <si>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</si>
  <si>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</si>
  <si>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</si>
  <si>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</si>
  <si>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</si>
  <si>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</si>
  <si>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</si>
  <si>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</si>
  <si>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</si>
  <si>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</si>
  <si>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</si>
  <si>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</si>
  <si>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</si>
  <si>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</si>
  <si>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</si>
  <si>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</si>
  <si>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</si>
  <si>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</si>
  <si>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</si>
  <si>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</si>
  <si>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</si>
  <si>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</si>
  <si>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</si>
  <si>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</si>
  <si>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</si>
  <si>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</si>
  <si>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</si>
  <si>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</si>
  <si>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</si>
  <si>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</si>
  <si>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</si>
  <si>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</si>
  <si>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</si>
  <si>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</si>
  <si>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</si>
  <si>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</si>
  <si>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</si>
  <si>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</si>
  <si>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</si>
  <si>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</si>
  <si>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</si>
  <si>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</si>
  <si>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</si>
  <si>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</si>
  <si>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</si>
  <si>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</si>
  <si>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</si>
  <si>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</si>
  <si>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</si>
  <si>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</si>
  <si>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</si>
  <si>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</si>
  <si>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</si>
  <si>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</si>
  <si>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</si>
  <si>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</si>
  <si>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</si>
  <si>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</si>
  <si>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</si>
  <si>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</si>
  <si>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</si>
  <si>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</si>
  <si>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</si>
  <si>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</si>
  <si>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</si>
  <si>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</si>
  <si>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</si>
  <si>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</si>
  <si>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</si>
  <si>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</si>
  <si>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</si>
  <si>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</si>
  <si>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</si>
  <si>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</si>
  <si>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</si>
  <si>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</si>
  <si>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</si>
  <si>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</si>
  <si>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</si>
  <si>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</si>
  <si>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</si>
  <si>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</si>
  <si>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</si>
  <si>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</si>
  <si>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</si>
  <si>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</si>
  <si>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</si>
  <si>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</si>
  <si>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</si>
  <si>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</si>
  <si>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</si>
  <si>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</si>
  <si>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</si>
  <si>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</si>
  <si>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</si>
  <si>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</si>
  <si>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</si>
  <si>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</si>
  <si>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</si>
  <si>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</si>
  <si>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</si>
  <si>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</si>
  <si>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</si>
  <si>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</si>
  <si>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</si>
  <si>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</si>
  <si>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</si>
  <si>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</si>
  <si>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</si>
  <si>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</si>
  <si>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</si>
  <si>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</si>
  <si>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</si>
  <si>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</si>
  <si>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</si>
  <si>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</si>
  <si>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</si>
  <si>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</si>
  <si>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</si>
  <si>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</si>
  <si>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</si>
  <si>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</si>
  <si>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</si>
  <si>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</si>
  <si>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</si>
  <si>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</si>
  <si>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</si>
  <si>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</si>
  <si>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</si>
  <si>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</si>
  <si>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</si>
  <si>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</si>
  <si>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</si>
  <si>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</si>
  <si>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</si>
  <si>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</si>
  <si>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</si>
  <si>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</si>
  <si>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</si>
  <si>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</si>
  <si>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</si>
  <si>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</si>
  <si>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</si>
  <si>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</si>
  <si>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</si>
  <si>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</si>
  <si>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</si>
  <si>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</si>
  <si>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</si>
  <si>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</si>
  <si>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</si>
  <si>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</si>
  <si>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</si>
  <si>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</si>
  <si>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</si>
  <si>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</si>
  <si>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</si>
  <si>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</si>
  <si>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</si>
  <si>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</si>
  <si>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</si>
  <si>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</si>
  <si>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</si>
  <si>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</si>
  <si>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</si>
  <si>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</si>
  <si>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</si>
  <si>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</si>
  <si>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</si>
  <si>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</si>
  <si>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</si>
  <si>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</si>
  <si>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</si>
  <si>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</si>
  <si>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</si>
  <si>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</si>
  <si>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</si>
  <si>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</si>
  <si>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</si>
  <si>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</si>
  <si>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</si>
  <si>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</si>
  <si>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</si>
  <si>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</si>
  <si>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</si>
  <si>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</si>
  <si>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</si>
  <si>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</si>
  <si>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</si>
  <si>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</si>
  <si>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</si>
  <si>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</si>
  <si>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</si>
  <si>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</si>
  <si>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</si>
  <si>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</si>
  <si>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</si>
  <si>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</si>
  <si>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</si>
  <si>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</si>
  <si>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</si>
  <si>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</si>
  <si>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</si>
  <si>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</si>
  <si>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</si>
  <si>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</si>
  <si>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</si>
  <si>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</si>
  <si>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</si>
  <si>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</si>
  <si>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</si>
  <si>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</si>
  <si>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</si>
  <si>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</si>
  <si>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</si>
  <si>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</si>
  <si>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</si>
  <si>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</si>
  <si>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</si>
  <si>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</si>
  <si>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</si>
  <si>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</si>
  <si>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</si>
  <si>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</si>
  <si>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</si>
  <si>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</si>
  <si>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</si>
  <si>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</si>
  <si>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</si>
  <si>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</si>
  <si>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</si>
  <si>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</si>
  <si>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</si>
  <si>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</si>
  <si>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</si>
  <si>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</si>
  <si>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</si>
  <si>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</si>
  <si>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</si>
  <si>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</si>
  <si>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</si>
  <si>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</si>
  <si>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</si>
  <si>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</si>
  <si>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</si>
  <si>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</si>
  <si>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</si>
  <si>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</si>
  <si>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</si>
  <si>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</si>
  <si>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</si>
  <si>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</si>
  <si>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</si>
  <si>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</si>
  <si>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</si>
  <si>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</si>
  <si>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</si>
  <si>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</si>
  <si>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</si>
  <si>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</si>
  <si>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</si>
  <si>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</si>
  <si>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</si>
  <si>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</si>
  <si>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</si>
  <si>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</si>
  <si>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</si>
  <si>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</si>
  <si>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</si>
  <si>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</si>
  <si>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</si>
  <si>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</si>
  <si>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</si>
  <si>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</si>
  <si>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</si>
  <si>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</si>
  <si>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</si>
  <si>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</si>
  <si>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</si>
  <si>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</si>
  <si>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</si>
  <si>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</si>
  <si>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</si>
  <si>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</si>
  <si>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</si>
  <si>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</si>
  <si>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</si>
  <si>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</si>
  <si>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</si>
  <si>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</si>
  <si>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</si>
  <si>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</si>
  <si>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</si>
  <si>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</si>
  <si>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</si>
  <si>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</si>
  <si>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</si>
  <si>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</si>
  <si>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</si>
  <si>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</si>
  <si>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</si>
  <si>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</si>
  <si>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</si>
  <si>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</si>
  <si>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</si>
  <si>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</si>
  <si>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</si>
  <si>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</si>
  <si>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</si>
  <si>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</si>
  <si>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</si>
  <si>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</si>
  <si>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</si>
  <si>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</si>
  <si>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</si>
  <si>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</si>
  <si>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</si>
  <si>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</si>
  <si>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</si>
  <si>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</si>
  <si>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</si>
  <si>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</si>
  <si>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</si>
  <si>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</si>
  <si>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</si>
  <si>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</si>
  <si>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</si>
  <si>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</si>
  <si>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</si>
  <si>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</si>
  <si>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</si>
  <si>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</si>
  <si>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</si>
  <si>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</si>
  <si>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</si>
  <si>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</si>
  <si>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</si>
  <si>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</si>
  <si>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</si>
  <si>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</si>
  <si>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</si>
  <si>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</si>
  <si>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</si>
  <si>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</si>
  <si>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</si>
  <si>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</si>
  <si>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</si>
  <si>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</si>
  <si>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</si>
  <si>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</si>
  <si>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</si>
  <si>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</si>
  <si>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</si>
  <si>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</si>
  <si>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</si>
  <si>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</si>
  <si>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</si>
  <si>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</si>
  <si>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</si>
  <si>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</si>
  <si>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(月)</t>
    <rPh sb="1" eb="2">
      <t>ゲツ</t>
    </rPh>
    <phoneticPr fontId="6"/>
  </si>
  <si>
    <t>(水)</t>
    <rPh sb="1" eb="2">
      <t>スイ</t>
    </rPh>
    <phoneticPr fontId="6"/>
  </si>
  <si>
    <t>モデルナ社</t>
    <rPh sb="4" eb="5">
      <t>シャ</t>
    </rPh>
    <phoneticPr fontId="1"/>
  </si>
  <si>
    <t>https://www.mhlw.go.jp/stf/seisakunitsuite/bunya/0000121431_00338.html</t>
    <phoneticPr fontId="1"/>
  </si>
  <si>
    <t>(水)</t>
    <rPh sb="1" eb="2">
      <t>スイ</t>
    </rPh>
    <phoneticPr fontId="27"/>
  </si>
  <si>
    <t>（２月２２日公表時点）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</si>
  <si>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(火)</t>
    <rPh sb="1" eb="2">
      <t>カ</t>
    </rPh>
    <phoneticPr fontId="27"/>
  </si>
  <si>
    <t>公表日別の３回目接種の接種回数（合計）</t>
    <rPh sb="0" eb="2">
      <t>コウヒョウ</t>
    </rPh>
    <rPh sb="2" eb="3">
      <t>ヒ</t>
    </rPh>
    <rPh sb="3" eb="4">
      <t>ベツ</t>
    </rPh>
    <rPh sb="6" eb="8">
      <t>カイメ</t>
    </rPh>
    <rPh sb="8" eb="10">
      <t>セッシュ</t>
    </rPh>
    <rPh sb="11" eb="13">
      <t>セッシュ</t>
    </rPh>
    <rPh sb="13" eb="15">
      <t>カイスウ</t>
    </rPh>
    <rPh sb="16" eb="18">
      <t>ゴウケイ</t>
    </rPh>
    <phoneticPr fontId="1"/>
  </si>
  <si>
    <t>公表日</t>
    <rPh sb="0" eb="3">
      <t>コウヒョウビ</t>
    </rPh>
    <phoneticPr fontId="1"/>
  </si>
  <si>
    <t>総合計</t>
    <rPh sb="0" eb="1">
      <t>ソウ</t>
    </rPh>
    <rPh sb="1" eb="3">
      <t>ゴウケイ</t>
    </rPh>
    <phoneticPr fontId="1"/>
  </si>
  <si>
    <t>一般接種</t>
    <rPh sb="0" eb="2">
      <t>イッパン</t>
    </rPh>
    <rPh sb="2" eb="4">
      <t>セッシュ</t>
    </rPh>
    <phoneticPr fontId="1"/>
  </si>
  <si>
    <t>職域接種
（モデルナ社）</t>
    <rPh sb="0" eb="2">
      <t>ショクイキ</t>
    </rPh>
    <rPh sb="2" eb="4">
      <t>セッシュ</t>
    </rPh>
    <rPh sb="10" eb="11">
      <t>シャ</t>
    </rPh>
    <phoneticPr fontId="1"/>
  </si>
  <si>
    <t>重複
（モデルナ社）</t>
    <rPh sb="0" eb="2">
      <t>チョウフク</t>
    </rPh>
    <rPh sb="8" eb="9">
      <t>シャ</t>
    </rPh>
    <phoneticPr fontId="1"/>
  </si>
  <si>
    <t>累計</t>
    <rPh sb="0" eb="2">
      <t>ルイケイ</t>
    </rPh>
    <phoneticPr fontId="1"/>
  </si>
  <si>
    <t>増加回数</t>
    <rPh sb="0" eb="2">
      <t>ゾウカ</t>
    </rPh>
    <rPh sb="2" eb="4">
      <t>カイスウ</t>
    </rPh>
    <phoneticPr fontId="1"/>
  </si>
  <si>
    <t>―</t>
    <phoneticPr fontId="1"/>
  </si>
  <si>
    <t>注：一般接種は、ワクチン接種記録システム(VRS)への報告を、公表日ごとに累計したもの。</t>
    <rPh sb="2" eb="4">
      <t>イッパン</t>
    </rPh>
    <rPh sb="4" eb="6">
      <t>セッシュ</t>
    </rPh>
    <rPh sb="31" eb="34">
      <t>コウヒョウビ</t>
    </rPh>
    <rPh sb="37" eb="39">
      <t>ルイケイ</t>
    </rPh>
    <phoneticPr fontId="1"/>
  </si>
  <si>
    <t>職域接種の接種回数は、V-SYSとVRSで一部重複があるため、総合計の算出に当たっては重複を除外した（重複の回数については   表中に記載。）</t>
    <phoneticPr fontId="1"/>
  </si>
  <si>
    <t>注：職域接種及び重複は、各公表日の直前の日曜日までのもの。</t>
    <rPh sb="0" eb="1">
      <t>チュウ</t>
    </rPh>
    <rPh sb="2" eb="4">
      <t>ショクイキ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</si>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</sst>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theme="1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8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/>
    </xf>
    <xf numFmtId="181" fontId="6" fillId="0" borderId="12" xfId="0" applyNumberFormat="1" applyFont="1" applyBorder="1">
      <alignment vertical="center"/>
    </xf>
    <xf numFmtId="181" fontId="6" fillId="0" borderId="16" xfId="0" applyNumberFormat="1" applyFont="1" applyBorder="1">
      <alignment vertical="center"/>
    </xf>
    <xf numFmtId="0" fontId="22" fillId="0" borderId="0" xfId="0" applyFont="1">
      <alignment vertical="center"/>
    </xf>
    <xf numFmtId="181" fontId="6" fillId="0" borderId="12" xfId="0" applyNumberFormat="1" applyFont="1" applyBorder="1" applyAlignment="1">
      <alignment horizontal="center" vertical="center"/>
    </xf>
    <xf numFmtId="181" fontId="6" fillId="0" borderId="12" xfId="4" applyNumberFormat="1" applyFont="1" applyFill="1" applyBorder="1" applyAlignment="1">
      <alignment vertical="center"/>
    </xf>
    <xf numFmtId="181" fontId="6" fillId="0" borderId="16" xfId="4" applyNumberFormat="1" applyFont="1" applyFill="1" applyBorder="1" applyAlignmen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4" xfId="0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right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6" fillId="0" borderId="15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506730</xdr:colOff>
          <xdr:row>2</xdr:row>
          <xdr:rowOff>19050</xdr:rowOff>
        </xdr:from>
        <xdr:to>
          <xdr:col>3</xdr:col>
          <xdr:colOff>552450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Sheet1の作成、A6以降貼り付けまで手動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kay/Dropbox/PC/Desktop/booster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総接種回数"/>
      <sheetName val="一般接種"/>
      <sheetName val="職域接種"/>
      <sheetName val="重複"/>
    </sheetNames>
    <sheetDataSet>
      <sheetData sheetId="0" refreshError="1"/>
      <sheetData sheetId="1" refreshError="1"/>
      <sheetData sheetId="2" refreshError="1"/>
      <sheetData sheetId="3">
        <row r="4">
          <cell r="E4" t="str">
            <v>武田/モデルナ社</v>
          </cell>
        </row>
        <row r="5">
          <cell r="A5">
            <v>44617</v>
          </cell>
          <cell r="B5" t="str">
            <v>(金)</v>
          </cell>
          <cell r="C5">
            <v>44612</v>
          </cell>
          <cell r="D5" t="str">
            <v>(日)</v>
          </cell>
          <cell r="E5">
            <v>6325</v>
          </cell>
        </row>
        <row r="6">
          <cell r="A6">
            <v>44616</v>
          </cell>
          <cell r="B6" t="str">
            <v>(木)</v>
          </cell>
          <cell r="C6">
            <v>44612</v>
          </cell>
          <cell r="D6" t="str">
            <v>(日)</v>
          </cell>
          <cell r="E6">
            <v>6304</v>
          </cell>
        </row>
        <row r="7">
          <cell r="A7">
            <v>44614</v>
          </cell>
          <cell r="B7" t="str">
            <v>(火)</v>
          </cell>
          <cell r="C7">
            <v>44612</v>
          </cell>
          <cell r="D7" t="str">
            <v>(日)</v>
          </cell>
          <cell r="E7">
            <v>6293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38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216"/>
  <sheetViews>
    <sheetView workbookViewId="0">
      <pane ySplit="1" topLeftCell="A1234" activePane="bottomLeft" state="frozen"/>
      <selection activeCell="O1257" sqref="O1257:Q2216"/>
      <selection pane="bottomLeft" activeCell="O1257" sqref="O1257:Q2216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361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31554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18225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14865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25376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40273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7639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8376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95130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145589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182067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182484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198414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34913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25442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276662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245440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273643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20144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287793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39999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27299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7439</v>
      </c>
      <c r="P1320" s="26">
        <v>789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8493</v>
      </c>
      <c r="P1323" s="26">
        <v>705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9850</v>
      </c>
      <c r="P1326" s="26">
        <v>900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316482</v>
      </c>
      <c r="P1329" s="26">
        <v>71994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147445</v>
      </c>
      <c r="P1332" s="26">
        <v>54675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62823</v>
      </c>
      <c r="P1335" s="26">
        <v>7633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75864</v>
      </c>
      <c r="P1338" s="26">
        <v>8189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260769</v>
      </c>
      <c r="P1341" s="26">
        <v>96453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223137</v>
      </c>
      <c r="P1344" s="26">
        <v>122529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245809</v>
      </c>
      <c r="P1347" s="26">
        <v>151165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252912</v>
      </c>
      <c r="P1350" s="26">
        <v>176794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235541</v>
      </c>
      <c r="P1353" s="26">
        <v>192974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139520</v>
      </c>
      <c r="P1356" s="26">
        <v>34468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190154</v>
      </c>
      <c r="P1359" s="26">
        <v>24164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345251</v>
      </c>
      <c r="P1362" s="26">
        <v>267035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351944</v>
      </c>
      <c r="P1365" s="26">
        <v>222683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400856</v>
      </c>
      <c r="P1368" s="26">
        <v>250457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407889</v>
      </c>
      <c r="P1371" s="26">
        <v>136928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384053</v>
      </c>
      <c r="P1374" s="26">
        <v>208700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287925</v>
      </c>
      <c r="P1377" s="26">
        <v>42355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327446</v>
      </c>
      <c r="P1380" s="26">
        <v>28008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590727</v>
      </c>
      <c r="P1383" s="26">
        <v>204075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612463</v>
      </c>
      <c r="P1386" s="26">
        <v>62998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674788</v>
      </c>
      <c r="P1389" s="26">
        <v>61773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646961</v>
      </c>
      <c r="P1392" s="26">
        <v>105900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624761</v>
      </c>
      <c r="P1395" s="26">
        <v>124661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478546</v>
      </c>
      <c r="P1398" s="26">
        <v>59729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465188</v>
      </c>
      <c r="P1401" s="26">
        <v>67779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670357</v>
      </c>
      <c r="P1404" s="26">
        <v>236575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725816</v>
      </c>
      <c r="P1407" s="26">
        <v>214421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752420</v>
      </c>
      <c r="P1410" s="26">
        <v>236714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745266</v>
      </c>
      <c r="P1413" s="26">
        <v>231024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730725</v>
      </c>
      <c r="P1416" s="26">
        <v>220993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625825</v>
      </c>
      <c r="P1419" s="26">
        <v>130942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570058</v>
      </c>
      <c r="P1422" s="26">
        <v>182846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781852</v>
      </c>
      <c r="P1425" s="26">
        <v>328301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811918</v>
      </c>
      <c r="P1428" s="26">
        <v>327821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793775</v>
      </c>
      <c r="P1431" s="26">
        <v>392388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761529</v>
      </c>
      <c r="P1434" s="26">
        <v>393307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772335</v>
      </c>
      <c r="P1437" s="26">
        <v>364848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670854</v>
      </c>
      <c r="P1440" s="26">
        <v>278608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610451</v>
      </c>
      <c r="P1443" s="26">
        <v>318527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710589</v>
      </c>
      <c r="P1446" s="26">
        <v>545858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712090</v>
      </c>
      <c r="P1449" s="26">
        <v>562506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695996</v>
      </c>
      <c r="P1452" s="26">
        <v>615493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707737</v>
      </c>
      <c r="P1455" s="26">
        <v>607557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690625</v>
      </c>
      <c r="P1458" s="26">
        <v>581063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674559</v>
      </c>
      <c r="P1461" s="26">
        <v>448024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675132</v>
      </c>
      <c r="P1464" s="26">
        <v>441750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780465</v>
      </c>
      <c r="P1467" s="26">
        <v>630738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788071</v>
      </c>
      <c r="P1470" s="26">
        <v>664997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805093</v>
      </c>
      <c r="P1473" s="26">
        <v>698544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776569</v>
      </c>
      <c r="P1476" s="26">
        <v>703260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772911</v>
      </c>
      <c r="P1479" s="26">
        <v>707776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758930</v>
      </c>
      <c r="P1482" s="26">
        <v>591353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786107</v>
      </c>
      <c r="P1485" s="26">
        <v>543719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812247</v>
      </c>
      <c r="P1488" s="26">
        <v>711327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827838</v>
      </c>
      <c r="P1491" s="26">
        <v>748493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863191</v>
      </c>
      <c r="P1494" s="26">
        <v>737112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673812</v>
      </c>
      <c r="P1497" s="26">
        <v>717445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624388</v>
      </c>
      <c r="P1500" s="26">
        <v>727736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890479</v>
      </c>
      <c r="P1503" s="26">
        <v>614478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841618</v>
      </c>
      <c r="P1506" s="26">
        <v>544876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1003815</v>
      </c>
      <c r="P1509" s="26">
        <v>661789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1042158</v>
      </c>
      <c r="P1512" s="26">
        <v>678088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1054533</v>
      </c>
      <c r="P1515" s="26">
        <v>652600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1061619</v>
      </c>
      <c r="P1518" s="26">
        <v>649461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1068227</v>
      </c>
      <c r="P1521" s="26">
        <v>649343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1040718</v>
      </c>
      <c r="P1524" s="26">
        <v>622788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766319</v>
      </c>
      <c r="P1527" s="26">
        <v>631483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871833</v>
      </c>
      <c r="P1530" s="26">
        <v>685869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906879</v>
      </c>
      <c r="P1533" s="26">
        <v>673611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881738</v>
      </c>
      <c r="P1536" s="26">
        <v>681951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865489</v>
      </c>
      <c r="P1539" s="26">
        <v>658421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898938</v>
      </c>
      <c r="P1542" s="26">
        <v>649349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828702</v>
      </c>
      <c r="P1545" s="26">
        <v>649613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615646</v>
      </c>
      <c r="P1548" s="26">
        <v>665538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543583</v>
      </c>
      <c r="P1551" s="26">
        <v>643024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816369</v>
      </c>
      <c r="P1554" s="26">
        <v>659339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747648</v>
      </c>
      <c r="P1557" s="26">
        <v>706436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323497</v>
      </c>
      <c r="P1560" s="26">
        <v>279690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252821</v>
      </c>
      <c r="P1563" s="26">
        <v>199547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466028</v>
      </c>
      <c r="P1566" s="26">
        <v>749033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420183</v>
      </c>
      <c r="P1569" s="26">
        <v>692154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585160</v>
      </c>
      <c r="P1572" s="26">
        <v>786907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625202</v>
      </c>
      <c r="P1575" s="26">
        <v>787554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613591</v>
      </c>
      <c r="P1578" s="26">
        <v>793877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615471</v>
      </c>
      <c r="P1581" s="26">
        <v>780218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646391</v>
      </c>
      <c r="P1584" s="26">
        <v>787235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641249</v>
      </c>
      <c r="P1587" s="26">
        <v>805023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5015193</v>
      </c>
      <c r="P1590" s="26">
        <v>1705976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569930</v>
      </c>
      <c r="P1593" s="26">
        <v>573977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587555</v>
      </c>
      <c r="P1596" s="26">
        <v>610816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575649</v>
      </c>
      <c r="P1599" s="26">
        <v>604089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563085</v>
      </c>
      <c r="P1602" s="26">
        <v>592988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583429</v>
      </c>
      <c r="P1605" s="26">
        <v>628954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699881</v>
      </c>
      <c r="P1608" s="26">
        <v>640944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4777410</v>
      </c>
      <c r="P1611" s="26">
        <v>2337564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169005</v>
      </c>
      <c r="P1614" s="26">
        <v>103379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488873</v>
      </c>
      <c r="P1617" s="26">
        <v>585485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498568</v>
      </c>
      <c r="P1620" s="26">
        <v>508099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491892</v>
      </c>
      <c r="P1623" s="26">
        <v>230520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345676</v>
      </c>
      <c r="P1626" s="26">
        <v>138919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354437</v>
      </c>
      <c r="P1629" s="26">
        <v>257291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4009155</v>
      </c>
      <c r="P1632" s="26">
        <v>2545307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435156</v>
      </c>
      <c r="P1635" s="26">
        <v>369702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546678</v>
      </c>
      <c r="P1638" s="26">
        <v>457283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577272</v>
      </c>
      <c r="P1641" s="26">
        <v>444746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576704</v>
      </c>
      <c r="P1644" s="26">
        <v>434667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615212</v>
      </c>
      <c r="P1647" s="26">
        <v>480594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721109</v>
      </c>
      <c r="P1650" s="26">
        <v>538970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3702373</v>
      </c>
      <c r="P1653" s="26">
        <v>3038552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547742</v>
      </c>
      <c r="P1656" s="26">
        <v>446515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611197</v>
      </c>
      <c r="P1659" s="26">
        <v>466456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602450</v>
      </c>
      <c r="P1662" s="26">
        <v>459144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568115</v>
      </c>
      <c r="P1665" s="26">
        <v>443919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640361</v>
      </c>
      <c r="P1668" s="26">
        <v>490394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729537</v>
      </c>
      <c r="P1671" s="26">
        <v>606128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3319059</v>
      </c>
      <c r="P1674" s="26">
        <v>2993770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388780</v>
      </c>
      <c r="P1677" s="26">
        <v>139639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649822</v>
      </c>
      <c r="P1680" s="26">
        <v>397805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643920</v>
      </c>
      <c r="P1683" s="26">
        <v>379547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420230</v>
      </c>
      <c r="P1686" s="26">
        <v>380206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738928</v>
      </c>
      <c r="P1689" s="26">
        <v>291194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954755</v>
      </c>
      <c r="P1692" s="26">
        <v>331772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3175378</v>
      </c>
      <c r="P1695" s="26">
        <v>2350334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616752</v>
      </c>
      <c r="P1698" s="26">
        <v>342740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629383</v>
      </c>
      <c r="P1701" s="26">
        <v>436769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596526</v>
      </c>
      <c r="P1704" s="26">
        <v>464572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583608</v>
      </c>
      <c r="P1707" s="26">
        <v>450520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647760</v>
      </c>
      <c r="P1710" s="26">
        <v>518496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784892</v>
      </c>
      <c r="P1713" s="26">
        <v>625580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2766573</v>
      </c>
      <c r="P1716" s="26">
        <v>2262161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508747</v>
      </c>
      <c r="P1719" s="26">
        <v>439412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535069</v>
      </c>
      <c r="P1722" s="26">
        <v>469896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512731</v>
      </c>
      <c r="P1725" s="26">
        <v>468573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498602</v>
      </c>
      <c r="P1728" s="26">
        <v>458098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575256</v>
      </c>
      <c r="P1731" s="26">
        <v>536760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736849</v>
      </c>
      <c r="P1734" s="26">
        <v>618106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2389052</v>
      </c>
      <c r="P1737" s="26">
        <v>1960991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155492</v>
      </c>
      <c r="P1740" s="26">
        <v>81266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410815</v>
      </c>
      <c r="P1743" s="26">
        <v>564161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419461</v>
      </c>
      <c r="P1746" s="26">
        <v>529678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193882</v>
      </c>
      <c r="P1749" s="26">
        <v>149492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435247</v>
      </c>
      <c r="P1752" s="26">
        <v>636067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573896</v>
      </c>
      <c r="P1755" s="26">
        <v>795332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1963821</v>
      </c>
      <c r="P1758" s="26">
        <v>1953595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376600</v>
      </c>
      <c r="P1761" s="26">
        <v>479007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406798</v>
      </c>
      <c r="P1764" s="26">
        <v>486971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403050</v>
      </c>
      <c r="P1767" s="26">
        <v>451163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388357</v>
      </c>
      <c r="P1770" s="26">
        <v>440268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439466</v>
      </c>
      <c r="P1773" s="26">
        <v>479769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597483</v>
      </c>
      <c r="P1776" s="26">
        <v>597451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1777858</v>
      </c>
      <c r="P1779" s="26">
        <v>1638779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330798</v>
      </c>
      <c r="P1782" s="26">
        <v>385421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345904</v>
      </c>
      <c r="P1785" s="26">
        <v>410186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330945</v>
      </c>
      <c r="P1788" s="26">
        <v>393928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317406</v>
      </c>
      <c r="P1791" s="26">
        <v>383633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377004</v>
      </c>
      <c r="P1794" s="26">
        <v>475404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508576</v>
      </c>
      <c r="P1797" s="26">
        <v>619539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1476457</v>
      </c>
      <c r="P1800" s="26">
        <v>1449076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284825</v>
      </c>
      <c r="P1803" s="26">
        <v>115783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270366</v>
      </c>
      <c r="P1806" s="26">
        <v>341512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141889</v>
      </c>
      <c r="P1809" s="26">
        <v>342591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263110</v>
      </c>
      <c r="P1812" s="26">
        <v>149791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303943</v>
      </c>
      <c r="P1815" s="26">
        <v>385670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398632</v>
      </c>
      <c r="P1818" s="26">
        <v>508307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1167604</v>
      </c>
      <c r="P1821" s="26">
        <v>1141480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176834</v>
      </c>
      <c r="P1824" s="26">
        <v>327326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173604</v>
      </c>
      <c r="P1827" s="26">
        <v>355745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165453</v>
      </c>
      <c r="P1830" s="26">
        <v>352311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148494</v>
      </c>
      <c r="P1833" s="26">
        <v>337493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194341</v>
      </c>
      <c r="P1836" s="26">
        <v>415172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265839</v>
      </c>
      <c r="P1839" s="26">
        <v>554304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966484</v>
      </c>
      <c r="P1842" s="26">
        <v>1020134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109970</v>
      </c>
      <c r="P1845" s="26">
        <v>309304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113422</v>
      </c>
      <c r="P1848" s="26">
        <v>317985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105772</v>
      </c>
      <c r="P1851" s="26">
        <v>302192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102595</v>
      </c>
      <c r="P1854" s="26">
        <v>290363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131173</v>
      </c>
      <c r="P1857" s="26">
        <v>372075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182017</v>
      </c>
      <c r="P1860" s="26">
        <v>495321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812371</v>
      </c>
      <c r="P1863" s="26">
        <v>829190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57050</v>
      </c>
      <c r="P1866" s="26">
        <v>250869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38548</v>
      </c>
      <c r="P1869" s="26">
        <v>246183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21692</v>
      </c>
      <c r="P1872" s="26">
        <v>55404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54777</v>
      </c>
      <c r="P1875" s="26">
        <v>245536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84422</v>
      </c>
      <c r="P1878" s="26">
        <v>294626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116123</v>
      </c>
      <c r="P1881" s="26">
        <v>388642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710021</v>
      </c>
      <c r="P1884" s="26">
        <v>682023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48084</v>
      </c>
      <c r="P1887" s="26">
        <v>162406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50165</v>
      </c>
      <c r="P1890" s="26">
        <v>159755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33862</v>
      </c>
      <c r="P1893" s="26">
        <v>154229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30527</v>
      </c>
      <c r="P1896" s="26">
        <v>135114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50694</v>
      </c>
      <c r="P1899" s="26">
        <v>195967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67532</v>
      </c>
      <c r="P1902" s="26">
        <v>260024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600684</v>
      </c>
      <c r="P1905" s="26">
        <v>549966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25843</v>
      </c>
      <c r="P1908" s="26">
        <v>109259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25224</v>
      </c>
      <c r="P1911" s="26">
        <v>111475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24855</v>
      </c>
      <c r="P1914" s="26">
        <v>102741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23258</v>
      </c>
      <c r="P1917" s="26">
        <v>97202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42056</v>
      </c>
      <c r="P1920" s="26">
        <v>141841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55827</v>
      </c>
      <c r="P1923" s="26">
        <v>194484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533487</v>
      </c>
      <c r="P1926" s="26">
        <v>409733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22495</v>
      </c>
      <c r="P1929" s="26">
        <v>63183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4957</v>
      </c>
      <c r="P1932" s="26">
        <v>16135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22395</v>
      </c>
      <c r="P1935" s="26">
        <v>40771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20108</v>
      </c>
      <c r="P1938" s="26">
        <v>59217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38228</v>
      </c>
      <c r="P1941" s="26">
        <v>101843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51402</v>
      </c>
      <c r="P1944" s="26">
        <v>140727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481227</v>
      </c>
      <c r="P1947" s="26">
        <v>336338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18250</v>
      </c>
      <c r="P1950" s="26">
        <v>54196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17934</v>
      </c>
      <c r="P1953" s="26">
        <v>58713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15991</v>
      </c>
      <c r="P1956" s="26">
        <v>31183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15155</v>
      </c>
      <c r="P1959" s="26">
        <v>28117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28930</v>
      </c>
      <c r="P1962" s="26">
        <v>51094</v>
      </c>
      <c r="Q1962" s="26">
        <v>1987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44351</v>
      </c>
      <c r="P1965" s="26">
        <v>72877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437921</v>
      </c>
      <c r="P1968" s="26">
        <v>257927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13864</v>
      </c>
      <c r="P1971" s="26">
        <v>24368</v>
      </c>
      <c r="Q1971" s="26">
        <v>5110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11604</v>
      </c>
      <c r="P1974" s="26">
        <v>23259</v>
      </c>
      <c r="Q1974" s="26">
        <v>6422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6728</v>
      </c>
      <c r="P1977" s="26">
        <v>22741</v>
      </c>
      <c r="Q1977" s="26">
        <v>5914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4771</v>
      </c>
      <c r="P1980" s="26">
        <v>20713</v>
      </c>
      <c r="Q1980" s="26">
        <v>6627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7852</v>
      </c>
      <c r="P1983" s="26">
        <v>42221</v>
      </c>
      <c r="Q1983" s="26">
        <v>8830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10936</v>
      </c>
      <c r="P1986" s="26">
        <v>59577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407047</v>
      </c>
      <c r="P1989" s="26">
        <v>245450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4621</v>
      </c>
      <c r="P1992" s="26">
        <v>20921</v>
      </c>
      <c r="Q1992" s="26">
        <v>16287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7235</v>
      </c>
      <c r="P1995" s="26">
        <v>7041</v>
      </c>
      <c r="Q1995" s="26">
        <v>17988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9528</v>
      </c>
      <c r="P1998" s="26">
        <v>21215</v>
      </c>
      <c r="Q1998" s="26">
        <v>22477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10060</v>
      </c>
      <c r="P2001" s="26">
        <v>19276</v>
      </c>
      <c r="Q2001" s="26">
        <v>24533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22729</v>
      </c>
      <c r="P2004" s="26">
        <v>38927</v>
      </c>
      <c r="Q2004" s="26">
        <v>32149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35088</v>
      </c>
      <c r="P2007" s="26">
        <v>56860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402563</v>
      </c>
      <c r="P2010" s="26">
        <v>232777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6381</v>
      </c>
      <c r="P2013" s="26">
        <v>18290</v>
      </c>
      <c r="Q2013" s="26">
        <v>53618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12332</v>
      </c>
      <c r="P2016" s="26">
        <v>18272</v>
      </c>
      <c r="Q2016" s="26">
        <v>42491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12603</v>
      </c>
      <c r="P2019" s="26">
        <v>17708</v>
      </c>
      <c r="Q2019" s="26">
        <v>45324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10326</v>
      </c>
      <c r="P2022" s="26">
        <v>15704</v>
      </c>
      <c r="Q2022" s="26">
        <v>46653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18274</v>
      </c>
      <c r="P2025" s="26">
        <v>30367</v>
      </c>
      <c r="Q2025" s="26">
        <v>47239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27683</v>
      </c>
      <c r="P2028" s="26">
        <v>50086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261179</v>
      </c>
      <c r="P2031" s="26">
        <v>102507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8827</v>
      </c>
      <c r="P2034" s="26">
        <v>15564</v>
      </c>
      <c r="Q2034" s="26">
        <v>83328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7062</v>
      </c>
      <c r="P2037" s="26">
        <v>12177</v>
      </c>
      <c r="Q2037" s="26">
        <v>62759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2881</v>
      </c>
      <c r="P2040" s="26">
        <v>4405</v>
      </c>
      <c r="Q2040" s="26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906</v>
      </c>
      <c r="P2043" s="26">
        <v>1104</v>
      </c>
      <c r="Q2043" s="26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198</v>
      </c>
      <c r="P2046" s="26">
        <v>130</v>
      </c>
      <c r="Q2046" s="2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14</v>
      </c>
      <c r="P2049" s="26">
        <v>26</v>
      </c>
      <c r="Q2049" s="26">
        <v>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242610</v>
      </c>
      <c r="P2052" s="26">
        <v>82416</v>
      </c>
      <c r="Q2052" s="26">
        <v>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113</v>
      </c>
      <c r="P2055" s="26">
        <v>153</v>
      </c>
      <c r="Q2055" s="26">
        <v>0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3233</v>
      </c>
      <c r="P2058" s="26">
        <v>6292</v>
      </c>
      <c r="Q2058" s="26">
        <v>104946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5919</v>
      </c>
      <c r="P2061" s="26">
        <v>9839</v>
      </c>
      <c r="Q2061" s="26">
        <v>33369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6581</v>
      </c>
      <c r="P2064" s="26">
        <v>10123</v>
      </c>
      <c r="Q2064" s="26">
        <v>39489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16173</v>
      </c>
      <c r="P2067" s="26">
        <v>24201</v>
      </c>
      <c r="Q2067" s="26">
        <v>43699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26928</v>
      </c>
      <c r="P2070" s="26">
        <v>39060</v>
      </c>
      <c r="Q2070" s="26">
        <v>0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224130</v>
      </c>
      <c r="P2073" s="26">
        <v>80664</v>
      </c>
      <c r="Q2073" s="26">
        <v>0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1307</v>
      </c>
      <c r="P2076" s="26">
        <v>2170</v>
      </c>
      <c r="Q2076" s="26">
        <v>0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8855</v>
      </c>
      <c r="P2079" s="26">
        <v>14681</v>
      </c>
      <c r="Q2079" s="26">
        <v>120611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8982</v>
      </c>
      <c r="P2082" s="26">
        <v>13119</v>
      </c>
      <c r="Q2082" s="26">
        <v>77644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8099</v>
      </c>
      <c r="P2085" s="26">
        <v>10388</v>
      </c>
      <c r="Q2085" s="26">
        <v>84911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17089</v>
      </c>
      <c r="P2088" s="26">
        <v>19151</v>
      </c>
      <c r="Q2088" s="26">
        <v>83416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26790</v>
      </c>
      <c r="P2091" s="26">
        <v>30726</v>
      </c>
      <c r="Q2091" s="26">
        <v>0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10672</v>
      </c>
      <c r="P2094" s="26">
        <v>11777</v>
      </c>
      <c r="Q2094" s="26">
        <v>0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10824</v>
      </c>
      <c r="P2097" s="26">
        <v>9800</v>
      </c>
      <c r="Q2097" s="26">
        <v>225759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11159</v>
      </c>
      <c r="P2100" s="26">
        <v>7225</v>
      </c>
      <c r="Q2100" s="26">
        <v>138396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10563</v>
      </c>
      <c r="P2103" s="26">
        <v>4743</v>
      </c>
      <c r="Q2103" s="26">
        <v>145724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10060</v>
      </c>
      <c r="P2106" s="26">
        <v>3118</v>
      </c>
      <c r="Q2106" s="26">
        <v>151279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11966</v>
      </c>
      <c r="P2109" s="26">
        <v>5229</v>
      </c>
      <c r="Q2109" s="26">
        <v>163693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27291</v>
      </c>
      <c r="P2112" s="26">
        <v>6009</v>
      </c>
      <c r="Q2112" s="26">
        <v>0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9942</v>
      </c>
      <c r="P2115" s="26">
        <v>2952</v>
      </c>
      <c r="Q2115" s="26">
        <v>0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10707</v>
      </c>
      <c r="P2118" s="26">
        <v>2212</v>
      </c>
      <c r="Q2118" s="26">
        <v>419763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10675</v>
      </c>
      <c r="P2121" s="26">
        <v>3885</v>
      </c>
      <c r="Q2121" s="26">
        <v>265862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10117</v>
      </c>
      <c r="P2124" s="26">
        <v>5707</v>
      </c>
      <c r="Q2124" s="26">
        <v>262470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9399</v>
      </c>
      <c r="P2127" s="26">
        <v>6344</v>
      </c>
      <c r="Q2127" s="26">
        <v>264049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18788</v>
      </c>
      <c r="P2130" s="26">
        <v>15612</v>
      </c>
      <c r="Q2130" s="26">
        <v>266164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25709</v>
      </c>
      <c r="P2133" s="26">
        <v>26820</v>
      </c>
      <c r="Q2133" s="26">
        <v>0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66758</v>
      </c>
      <c r="P2136" s="26">
        <v>95132</v>
      </c>
      <c r="Q2136" s="26">
        <v>0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9258</v>
      </c>
      <c r="P2139" s="26">
        <v>2723</v>
      </c>
      <c r="Q2139" s="26">
        <v>658677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11619</v>
      </c>
      <c r="P2142" s="26">
        <v>6723</v>
      </c>
      <c r="Q2142" s="26">
        <v>398997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6660</v>
      </c>
      <c r="P2145" s="26">
        <v>6986</v>
      </c>
      <c r="Q2145" s="26">
        <v>535810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8943</v>
      </c>
      <c r="P2148" s="26">
        <v>6884</v>
      </c>
      <c r="Q2148" s="26">
        <v>535234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17502</v>
      </c>
      <c r="P2151" s="26">
        <v>14637</v>
      </c>
      <c r="Q2151" s="26">
        <v>542310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23880</v>
      </c>
      <c r="P2154" s="26">
        <v>22627</v>
      </c>
      <c r="Q2154" s="26">
        <v>0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8837</v>
      </c>
      <c r="P2157" s="26">
        <v>9230</v>
      </c>
      <c r="Q2157" s="26">
        <v>0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10885</v>
      </c>
      <c r="P2160" s="26">
        <v>8889</v>
      </c>
      <c r="Q2160" s="26">
        <v>1371966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9007</v>
      </c>
      <c r="P2163" s="26">
        <v>9562</v>
      </c>
      <c r="Q2163" s="26">
        <v>829270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8657</v>
      </c>
      <c r="P2166" s="26">
        <v>8688</v>
      </c>
      <c r="Q2166" s="26">
        <v>845662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 s="26">
        <v>8174</v>
      </c>
      <c r="P2169" s="26">
        <v>9338</v>
      </c>
      <c r="Q2169" s="26">
        <v>829817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 s="26">
        <v>0</v>
      </c>
      <c r="P2170" s="26">
        <v>0</v>
      </c>
      <c r="Q2170" s="26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 s="26">
        <v>0</v>
      </c>
      <c r="P2171" s="26">
        <v>0</v>
      </c>
      <c r="Q2171" s="26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 s="26">
        <v>4056</v>
      </c>
      <c r="P2172" s="26">
        <v>2578</v>
      </c>
      <c r="Q2172" s="26">
        <v>0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 s="26">
        <v>0</v>
      </c>
      <c r="P2173" s="26">
        <v>0</v>
      </c>
      <c r="Q2173" s="26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 s="26">
        <v>0</v>
      </c>
      <c r="P2174" s="26">
        <v>0</v>
      </c>
      <c r="Q2174" s="26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 s="26">
        <v>16709</v>
      </c>
      <c r="P2175" s="26">
        <v>23570</v>
      </c>
      <c r="Q2175" s="26">
        <v>0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 s="26">
        <v>0</v>
      </c>
      <c r="P2176" s="26">
        <v>0</v>
      </c>
      <c r="Q2176" s="2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 s="26">
        <v>0</v>
      </c>
      <c r="P2177" s="26">
        <v>0</v>
      </c>
      <c r="Q2177" s="26">
        <v>0</v>
      </c>
    </row>
    <row r="2178" spans="1:17">
      <c r="A2178" s="32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 s="26">
        <v>7075</v>
      </c>
      <c r="P2178" s="26">
        <v>8314</v>
      </c>
      <c r="Q2178" s="26">
        <v>0</v>
      </c>
    </row>
    <row r="2179" spans="1:17">
      <c r="A2179" s="32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 s="26">
        <v>0</v>
      </c>
      <c r="P2179" s="26">
        <v>0</v>
      </c>
      <c r="Q2179" s="26">
        <v>0</v>
      </c>
    </row>
    <row r="2180" spans="1:17">
      <c r="A2180" s="32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 s="26">
        <v>0</v>
      </c>
      <c r="P2180" s="26">
        <v>0</v>
      </c>
      <c r="Q2180" s="26">
        <v>0</v>
      </c>
    </row>
    <row r="2181" spans="1:17">
      <c r="A2181" s="32">
        <v>44606</v>
      </c>
      <c r="B2181" t="s">
        <v>153</v>
      </c>
      <c r="C2181">
        <v>3901544</v>
      </c>
      <c r="D2181">
        <v>34834467</v>
      </c>
      <c r="F2181" t="s">
        <v>276</v>
      </c>
      <c r="G2181" t="s">
        <v>276</v>
      </c>
      <c r="H2181">
        <v>855217</v>
      </c>
      <c r="I2181" t="s">
        <v>276</v>
      </c>
      <c r="J2181">
        <v>1393</v>
      </c>
      <c r="K2181" t="s">
        <v>276</v>
      </c>
      <c r="L2181" t="s">
        <v>276</v>
      </c>
      <c r="M2181">
        <v>3002277</v>
      </c>
      <c r="N2181">
        <v>20351</v>
      </c>
      <c r="O2181" s="26">
        <v>6996</v>
      </c>
      <c r="P2181" s="26">
        <v>8822</v>
      </c>
      <c r="Q2181" s="26">
        <v>1960780</v>
      </c>
    </row>
    <row r="2182" spans="1:17">
      <c r="A2182" s="32">
        <v>44606</v>
      </c>
      <c r="B2182" t="s">
        <v>154</v>
      </c>
      <c r="C2182">
        <v>10639</v>
      </c>
      <c r="D2182">
        <v>1463041</v>
      </c>
      <c r="E2182" t="s">
        <v>276</v>
      </c>
      <c r="F2182" t="s">
        <v>276</v>
      </c>
      <c r="G2182" t="s">
        <v>276</v>
      </c>
      <c r="H2182">
        <v>2456</v>
      </c>
      <c r="I2182" t="s">
        <v>276</v>
      </c>
      <c r="J2182">
        <v>0</v>
      </c>
      <c r="K2182" t="s">
        <v>276</v>
      </c>
      <c r="L2182" t="s">
        <v>276</v>
      </c>
      <c r="M2182">
        <v>8175</v>
      </c>
      <c r="N2182">
        <v>8</v>
      </c>
      <c r="O2182" s="26">
        <v>0</v>
      </c>
      <c r="P2182" s="26">
        <v>0</v>
      </c>
      <c r="Q2182" s="26">
        <v>0</v>
      </c>
    </row>
    <row r="2183" spans="1:17">
      <c r="A2183" s="32">
        <v>44606</v>
      </c>
      <c r="B2183" t="s">
        <v>155</v>
      </c>
      <c r="C2183">
        <v>15</v>
      </c>
      <c r="D2183">
        <v>829</v>
      </c>
      <c r="E2183" t="s">
        <v>276</v>
      </c>
      <c r="F2183" t="s">
        <v>276</v>
      </c>
      <c r="G2183" t="s">
        <v>276</v>
      </c>
      <c r="H2183">
        <v>0</v>
      </c>
      <c r="I2183" t="s">
        <v>276</v>
      </c>
      <c r="J2183">
        <v>0</v>
      </c>
      <c r="K2183" t="s">
        <v>276</v>
      </c>
      <c r="L2183" t="s">
        <v>276</v>
      </c>
      <c r="M2183">
        <v>15</v>
      </c>
      <c r="N2183">
        <v>0</v>
      </c>
      <c r="O2183" s="26">
        <v>0</v>
      </c>
      <c r="P2183" s="26">
        <v>0</v>
      </c>
      <c r="Q2183" s="26">
        <v>0</v>
      </c>
    </row>
    <row r="2184" spans="1:17">
      <c r="A2184" s="32">
        <v>44607</v>
      </c>
      <c r="B2184" t="s">
        <v>153</v>
      </c>
      <c r="C2184">
        <v>3965068</v>
      </c>
      <c r="D2184">
        <v>35044964</v>
      </c>
      <c r="F2184" t="s">
        <v>276</v>
      </c>
      <c r="G2184" t="s">
        <v>276</v>
      </c>
      <c r="H2184">
        <v>838231</v>
      </c>
      <c r="I2184" t="s">
        <v>276</v>
      </c>
      <c r="J2184">
        <v>1403</v>
      </c>
      <c r="K2184" t="s">
        <v>276</v>
      </c>
      <c r="L2184" t="s">
        <v>276</v>
      </c>
      <c r="M2184">
        <v>3089392</v>
      </c>
      <c r="N2184">
        <v>20486</v>
      </c>
      <c r="O2184" s="26">
        <v>8053</v>
      </c>
      <c r="P2184" s="26">
        <v>9127</v>
      </c>
      <c r="Q2184" s="26">
        <v>1099056</v>
      </c>
    </row>
    <row r="2185" spans="1:17">
      <c r="A2185" s="32">
        <v>44607</v>
      </c>
      <c r="B2185" t="s">
        <v>154</v>
      </c>
      <c r="C2185">
        <v>10696</v>
      </c>
      <c r="D2185">
        <v>1466398</v>
      </c>
      <c r="E2185" t="s">
        <v>276</v>
      </c>
      <c r="F2185" t="s">
        <v>276</v>
      </c>
      <c r="G2185" t="s">
        <v>276</v>
      </c>
      <c r="H2185">
        <v>2347</v>
      </c>
      <c r="I2185" t="s">
        <v>276</v>
      </c>
      <c r="J2185">
        <v>0</v>
      </c>
      <c r="K2185" t="s">
        <v>276</v>
      </c>
      <c r="L2185" t="s">
        <v>276</v>
      </c>
      <c r="M2185">
        <v>8341</v>
      </c>
      <c r="N2185">
        <v>8</v>
      </c>
      <c r="O2185" s="26">
        <v>0</v>
      </c>
      <c r="P2185" s="26">
        <v>0</v>
      </c>
      <c r="Q2185" s="26">
        <v>0</v>
      </c>
    </row>
    <row r="2186" spans="1:17">
      <c r="A2186" s="32">
        <v>44607</v>
      </c>
      <c r="B2186" t="s">
        <v>155</v>
      </c>
      <c r="C2186">
        <v>15</v>
      </c>
      <c r="D2186">
        <v>829</v>
      </c>
      <c r="E2186" t="s">
        <v>276</v>
      </c>
      <c r="F2186" t="s">
        <v>276</v>
      </c>
      <c r="G2186" t="s">
        <v>276</v>
      </c>
      <c r="H2186">
        <v>0</v>
      </c>
      <c r="I2186" t="s">
        <v>276</v>
      </c>
      <c r="J2186">
        <v>0</v>
      </c>
      <c r="K2186" t="s">
        <v>276</v>
      </c>
      <c r="L2186" t="s">
        <v>276</v>
      </c>
      <c r="M2186">
        <v>15</v>
      </c>
      <c r="N2186">
        <v>0</v>
      </c>
      <c r="O2186" s="26">
        <v>0</v>
      </c>
      <c r="P2186" s="26">
        <v>0</v>
      </c>
      <c r="Q2186" s="26">
        <v>0</v>
      </c>
    </row>
    <row r="2187" spans="1:17">
      <c r="A2187" s="32">
        <v>44608</v>
      </c>
      <c r="B2187" t="s">
        <v>153</v>
      </c>
      <c r="C2187">
        <v>4044927</v>
      </c>
      <c r="D2187">
        <v>35222809</v>
      </c>
      <c r="F2187" t="s">
        <v>276</v>
      </c>
      <c r="G2187" t="s">
        <v>276</v>
      </c>
      <c r="H2187">
        <v>832443</v>
      </c>
      <c r="I2187" t="s">
        <v>276</v>
      </c>
      <c r="J2187">
        <v>1444</v>
      </c>
      <c r="K2187" t="s">
        <v>276</v>
      </c>
      <c r="L2187" t="s">
        <v>276</v>
      </c>
      <c r="M2187">
        <v>3170278</v>
      </c>
      <c r="N2187">
        <v>20693</v>
      </c>
      <c r="O2187" s="26">
        <v>7430</v>
      </c>
      <c r="P2187" s="26">
        <v>7878</v>
      </c>
      <c r="Q2187" s="26">
        <v>1045355</v>
      </c>
    </row>
    <row r="2188" spans="1:17">
      <c r="A2188" s="32">
        <v>44608</v>
      </c>
      <c r="B2188" t="s">
        <v>154</v>
      </c>
      <c r="C2188">
        <v>10733</v>
      </c>
      <c r="D2188">
        <v>1468000</v>
      </c>
      <c r="E2188" t="s">
        <v>276</v>
      </c>
      <c r="F2188" t="s">
        <v>276</v>
      </c>
      <c r="G2188" t="s">
        <v>276</v>
      </c>
      <c r="H2188">
        <v>2219</v>
      </c>
      <c r="I2188" t="s">
        <v>276</v>
      </c>
      <c r="J2188">
        <v>0</v>
      </c>
      <c r="K2188" t="s">
        <v>276</v>
      </c>
      <c r="L2188" t="s">
        <v>276</v>
      </c>
      <c r="M2188">
        <v>8506</v>
      </c>
      <c r="N2188">
        <v>8</v>
      </c>
      <c r="O2188" s="26">
        <v>0</v>
      </c>
      <c r="P2188" s="26">
        <v>0</v>
      </c>
      <c r="Q2188" s="26">
        <v>0</v>
      </c>
    </row>
    <row r="2189" spans="1:17">
      <c r="A2189" s="32">
        <v>44608</v>
      </c>
      <c r="B2189" t="s">
        <v>155</v>
      </c>
      <c r="C2189">
        <v>15</v>
      </c>
      <c r="D2189">
        <v>829</v>
      </c>
      <c r="E2189" t="s">
        <v>276</v>
      </c>
      <c r="F2189" t="s">
        <v>276</v>
      </c>
      <c r="G2189" t="s">
        <v>276</v>
      </c>
      <c r="H2189">
        <v>0</v>
      </c>
      <c r="I2189" t="s">
        <v>276</v>
      </c>
      <c r="J2189">
        <v>0</v>
      </c>
      <c r="K2189" t="s">
        <v>276</v>
      </c>
      <c r="L2189" t="s">
        <v>276</v>
      </c>
      <c r="M2189">
        <v>15</v>
      </c>
      <c r="N2189">
        <v>0</v>
      </c>
      <c r="O2189" s="26">
        <v>0</v>
      </c>
      <c r="P2189" s="26">
        <v>0</v>
      </c>
      <c r="Q2189" s="26">
        <v>0</v>
      </c>
    </row>
    <row r="2190" spans="1:17">
      <c r="A2190" s="32">
        <v>44609</v>
      </c>
      <c r="B2190" t="s">
        <v>153</v>
      </c>
      <c r="C2190">
        <v>4135404</v>
      </c>
      <c r="D2190">
        <v>35451525</v>
      </c>
      <c r="F2190" t="s">
        <v>276</v>
      </c>
      <c r="G2190" t="s">
        <v>276</v>
      </c>
      <c r="H2190">
        <v>838051</v>
      </c>
      <c r="I2190" t="s">
        <v>276</v>
      </c>
      <c r="J2190">
        <v>1469</v>
      </c>
      <c r="K2190" t="s">
        <v>276</v>
      </c>
      <c r="L2190" t="s">
        <v>276</v>
      </c>
      <c r="M2190">
        <v>3251741</v>
      </c>
      <c r="N2190">
        <v>20946</v>
      </c>
      <c r="O2190" s="26">
        <v>7130</v>
      </c>
      <c r="P2190" s="26">
        <v>7204</v>
      </c>
      <c r="Q2190" s="26">
        <v>986108</v>
      </c>
    </row>
    <row r="2191" spans="1:17">
      <c r="A2191" s="32">
        <v>44609</v>
      </c>
      <c r="B2191" t="s">
        <v>154</v>
      </c>
      <c r="C2191">
        <v>10778</v>
      </c>
      <c r="D2191">
        <v>1469745</v>
      </c>
      <c r="E2191" t="s">
        <v>276</v>
      </c>
      <c r="F2191" t="s">
        <v>276</v>
      </c>
      <c r="G2191" t="s">
        <v>276</v>
      </c>
      <c r="H2191">
        <v>2069</v>
      </c>
      <c r="I2191" t="s">
        <v>276</v>
      </c>
      <c r="J2191">
        <v>0</v>
      </c>
      <c r="K2191" t="s">
        <v>276</v>
      </c>
      <c r="L2191" t="s">
        <v>276</v>
      </c>
      <c r="M2191">
        <v>8701</v>
      </c>
      <c r="N2191">
        <v>8</v>
      </c>
      <c r="O2191" s="26">
        <v>0</v>
      </c>
      <c r="P2191" s="26">
        <v>0</v>
      </c>
      <c r="Q2191" s="26">
        <v>0</v>
      </c>
    </row>
    <row r="2192" spans="1:17">
      <c r="A2192" s="32">
        <v>44609</v>
      </c>
      <c r="B2192" t="s">
        <v>155</v>
      </c>
      <c r="C2192">
        <v>15</v>
      </c>
      <c r="D2192">
        <v>829</v>
      </c>
      <c r="E2192" t="s">
        <v>276</v>
      </c>
      <c r="F2192" t="s">
        <v>276</v>
      </c>
      <c r="G2192" t="s">
        <v>276</v>
      </c>
      <c r="H2192">
        <v>0</v>
      </c>
      <c r="I2192" t="s">
        <v>276</v>
      </c>
      <c r="J2192">
        <v>0</v>
      </c>
      <c r="K2192" t="s">
        <v>276</v>
      </c>
      <c r="L2192" t="s">
        <v>276</v>
      </c>
      <c r="M2192">
        <v>15</v>
      </c>
      <c r="N2192">
        <v>0</v>
      </c>
      <c r="O2192" s="26">
        <v>0</v>
      </c>
      <c r="P2192" s="26">
        <v>0</v>
      </c>
      <c r="Q2192" s="26">
        <v>0</v>
      </c>
    </row>
    <row r="2193" spans="1:17">
      <c r="A2193" s="32">
        <v>44610</v>
      </c>
      <c r="B2193" t="s">
        <v>153</v>
      </c>
      <c r="C2193">
        <v>4230942</v>
      </c>
      <c r="D2193">
        <v>35657829</v>
      </c>
      <c r="F2193" t="s">
        <v>276</v>
      </c>
      <c r="G2193" t="s">
        <v>276</v>
      </c>
      <c r="H2193">
        <v>839753</v>
      </c>
      <c r="I2193" t="s">
        <v>276</v>
      </c>
      <c r="J2193">
        <v>1482</v>
      </c>
      <c r="K2193" t="s">
        <v>276</v>
      </c>
      <c r="L2193" t="s">
        <v>276</v>
      </c>
      <c r="M2193">
        <v>3342591</v>
      </c>
      <c r="N2193">
        <v>21190</v>
      </c>
      <c r="O2193" s="26">
        <v>12913</v>
      </c>
      <c r="P2193" s="26">
        <v>15258</v>
      </c>
      <c r="Q2193" s="26">
        <v>947564</v>
      </c>
    </row>
    <row r="2194" spans="1:17">
      <c r="A2194" s="32">
        <v>44610</v>
      </c>
      <c r="B2194" t="s">
        <v>154</v>
      </c>
      <c r="C2194">
        <v>10843</v>
      </c>
      <c r="D2194">
        <v>1472922</v>
      </c>
      <c r="E2194" t="s">
        <v>276</v>
      </c>
      <c r="F2194" t="s">
        <v>276</v>
      </c>
      <c r="G2194" t="s">
        <v>276</v>
      </c>
      <c r="H2194">
        <v>1962</v>
      </c>
      <c r="I2194" t="s">
        <v>276</v>
      </c>
      <c r="J2194">
        <v>0</v>
      </c>
      <c r="K2194" t="s">
        <v>276</v>
      </c>
      <c r="L2194" t="s">
        <v>276</v>
      </c>
      <c r="M2194">
        <v>8873</v>
      </c>
      <c r="N2194">
        <v>8</v>
      </c>
      <c r="O2194" s="26">
        <v>0</v>
      </c>
      <c r="P2194" s="26">
        <v>0</v>
      </c>
      <c r="Q2194" s="26">
        <v>0</v>
      </c>
    </row>
    <row r="2195" spans="1:17">
      <c r="A2195" s="32">
        <v>44610</v>
      </c>
      <c r="B2195" t="s">
        <v>155</v>
      </c>
      <c r="C2195">
        <v>15</v>
      </c>
      <c r="D2195">
        <v>829</v>
      </c>
      <c r="E2195" t="s">
        <v>276</v>
      </c>
      <c r="F2195" t="s">
        <v>276</v>
      </c>
      <c r="G2195" t="s">
        <v>276</v>
      </c>
      <c r="H2195">
        <v>0</v>
      </c>
      <c r="I2195" t="s">
        <v>276</v>
      </c>
      <c r="J2195">
        <v>0</v>
      </c>
      <c r="K2195" t="s">
        <v>276</v>
      </c>
      <c r="L2195" t="s">
        <v>276</v>
      </c>
      <c r="M2195">
        <v>15</v>
      </c>
      <c r="N2195">
        <v>0</v>
      </c>
      <c r="O2195" s="26">
        <v>0</v>
      </c>
      <c r="P2195" s="26">
        <v>0</v>
      </c>
      <c r="Q2195" s="26">
        <v>0</v>
      </c>
    </row>
    <row r="2196" spans="1:17">
      <c r="A2196" s="32">
        <v>44611</v>
      </c>
      <c r="B2196" t="s">
        <v>153</v>
      </c>
      <c r="C2196">
        <v>4323821</v>
      </c>
      <c r="D2196">
        <v>35905622</v>
      </c>
      <c r="F2196" t="s">
        <v>276</v>
      </c>
      <c r="G2196" t="s">
        <v>276</v>
      </c>
      <c r="H2196">
        <v>838264</v>
      </c>
      <c r="I2196" t="s">
        <v>276</v>
      </c>
      <c r="J2196">
        <v>1480</v>
      </c>
      <c r="K2196" t="s">
        <v>276</v>
      </c>
      <c r="L2196" t="s">
        <v>276</v>
      </c>
      <c r="M2196">
        <v>3446764</v>
      </c>
      <c r="N2196">
        <v>21425</v>
      </c>
      <c r="O2196" s="26">
        <v>17208</v>
      </c>
      <c r="P2196" s="26">
        <v>20263</v>
      </c>
      <c r="Q2196" s="26">
        <v>0</v>
      </c>
    </row>
    <row r="2197" spans="1:17">
      <c r="A2197" s="32">
        <v>44611</v>
      </c>
      <c r="B2197" t="s">
        <v>154</v>
      </c>
      <c r="C2197">
        <v>10903</v>
      </c>
      <c r="D2197">
        <v>1475342</v>
      </c>
      <c r="E2197" t="s">
        <v>276</v>
      </c>
      <c r="F2197" t="s">
        <v>276</v>
      </c>
      <c r="G2197" t="s">
        <v>276</v>
      </c>
      <c r="H2197">
        <v>1843</v>
      </c>
      <c r="I2197" t="s">
        <v>276</v>
      </c>
      <c r="J2197">
        <v>0</v>
      </c>
      <c r="K2197" t="s">
        <v>276</v>
      </c>
      <c r="L2197" t="s">
        <v>276</v>
      </c>
      <c r="M2197">
        <v>9052</v>
      </c>
      <c r="N2197">
        <v>8</v>
      </c>
      <c r="O2197" s="26">
        <v>0</v>
      </c>
      <c r="P2197" s="26">
        <v>0</v>
      </c>
      <c r="Q2197" s="26">
        <v>0</v>
      </c>
    </row>
    <row r="2198" spans="1:17">
      <c r="A2198" s="32">
        <v>44611</v>
      </c>
      <c r="B2198" t="s">
        <v>155</v>
      </c>
      <c r="C2198">
        <v>15</v>
      </c>
      <c r="D2198">
        <v>829</v>
      </c>
      <c r="E2198" t="s">
        <v>276</v>
      </c>
      <c r="F2198" t="s">
        <v>276</v>
      </c>
      <c r="G2198" t="s">
        <v>276</v>
      </c>
      <c r="H2198">
        <v>0</v>
      </c>
      <c r="I2198" t="s">
        <v>276</v>
      </c>
      <c r="J2198">
        <v>0</v>
      </c>
      <c r="K2198" t="s">
        <v>276</v>
      </c>
      <c r="L2198" t="s">
        <v>276</v>
      </c>
      <c r="M2198">
        <v>15</v>
      </c>
      <c r="N2198">
        <v>0</v>
      </c>
      <c r="O2198" s="26">
        <v>0</v>
      </c>
      <c r="P2198" s="26">
        <v>0</v>
      </c>
      <c r="Q2198" s="26">
        <v>0</v>
      </c>
    </row>
    <row r="2199" spans="1:17">
      <c r="A2199" s="32">
        <v>44612</v>
      </c>
      <c r="B2199" t="s">
        <v>153</v>
      </c>
      <c r="C2199">
        <v>4400929</v>
      </c>
      <c r="D2199">
        <v>36040566</v>
      </c>
      <c r="F2199" t="s">
        <v>276</v>
      </c>
      <c r="G2199" t="s">
        <v>276</v>
      </c>
      <c r="H2199">
        <v>829097</v>
      </c>
      <c r="I2199" t="s">
        <v>276</v>
      </c>
      <c r="J2199">
        <v>1477</v>
      </c>
      <c r="K2199" t="s">
        <v>276</v>
      </c>
      <c r="L2199" t="s">
        <v>276</v>
      </c>
      <c r="M2199">
        <v>3531111</v>
      </c>
      <c r="N2199">
        <v>21628</v>
      </c>
      <c r="O2199" s="26">
        <v>64527</v>
      </c>
      <c r="P2199" s="26">
        <v>96163</v>
      </c>
      <c r="Q2199" s="26">
        <v>0</v>
      </c>
    </row>
    <row r="2200" spans="1:17">
      <c r="A2200" s="32">
        <v>44612</v>
      </c>
      <c r="B2200" t="s">
        <v>154</v>
      </c>
      <c r="C2200">
        <v>10948</v>
      </c>
      <c r="D2200">
        <v>1478234</v>
      </c>
      <c r="E2200" t="s">
        <v>276</v>
      </c>
      <c r="F2200" t="s">
        <v>276</v>
      </c>
      <c r="G2200" t="s">
        <v>276</v>
      </c>
      <c r="H2200">
        <v>1776</v>
      </c>
      <c r="I2200" t="s">
        <v>276</v>
      </c>
      <c r="J2200">
        <v>0</v>
      </c>
      <c r="K2200" t="s">
        <v>276</v>
      </c>
      <c r="L2200" t="s">
        <v>276</v>
      </c>
      <c r="M2200">
        <v>9164</v>
      </c>
      <c r="N2200">
        <v>8</v>
      </c>
      <c r="O2200" s="26">
        <v>0</v>
      </c>
      <c r="P2200" s="26">
        <v>0</v>
      </c>
      <c r="Q2200" s="26">
        <v>0</v>
      </c>
    </row>
    <row r="2201" spans="1:17">
      <c r="A2201" s="32">
        <v>44612</v>
      </c>
      <c r="B2201" t="s">
        <v>155</v>
      </c>
      <c r="C2201">
        <v>15</v>
      </c>
      <c r="D2201">
        <v>829</v>
      </c>
      <c r="E2201" t="s">
        <v>276</v>
      </c>
      <c r="F2201" t="s">
        <v>276</v>
      </c>
      <c r="G2201" t="s">
        <v>276</v>
      </c>
      <c r="H2201">
        <v>0</v>
      </c>
      <c r="I2201" t="s">
        <v>276</v>
      </c>
      <c r="J2201">
        <v>0</v>
      </c>
      <c r="K2201" t="s">
        <v>276</v>
      </c>
      <c r="L2201" t="s">
        <v>276</v>
      </c>
      <c r="M2201">
        <v>15</v>
      </c>
      <c r="N2201">
        <v>0</v>
      </c>
      <c r="O2201" s="26">
        <v>0</v>
      </c>
      <c r="P2201" s="26">
        <v>0</v>
      </c>
      <c r="Q2201" s="26">
        <v>0</v>
      </c>
    </row>
    <row r="2202" spans="1:17">
      <c r="A2202" s="32">
        <v>44613</v>
      </c>
      <c r="B2202" t="s">
        <v>153</v>
      </c>
      <c r="C2202">
        <v>4473725</v>
      </c>
      <c r="D2202">
        <v>36129409</v>
      </c>
      <c r="F2202" t="s">
        <v>276</v>
      </c>
      <c r="G2202" t="s">
        <v>276</v>
      </c>
      <c r="H2202">
        <v>827330</v>
      </c>
      <c r="I2202" t="s">
        <v>276</v>
      </c>
      <c r="J2202">
        <v>1495</v>
      </c>
      <c r="K2202" t="s">
        <v>276</v>
      </c>
      <c r="L2202" t="s">
        <v>276</v>
      </c>
      <c r="M2202">
        <v>3603978</v>
      </c>
      <c r="N2202">
        <v>21813</v>
      </c>
      <c r="O2202" s="26">
        <v>5669</v>
      </c>
      <c r="P2202" s="26">
        <v>6615</v>
      </c>
      <c r="Q2202" s="26">
        <v>2171111</v>
      </c>
    </row>
    <row r="2203" spans="1:17">
      <c r="A2203" s="32">
        <v>44613</v>
      </c>
      <c r="B2203" t="s">
        <v>154</v>
      </c>
      <c r="C2203">
        <v>11013</v>
      </c>
      <c r="D2203">
        <v>1481035</v>
      </c>
      <c r="E2203" t="s">
        <v>276</v>
      </c>
      <c r="F2203" t="s">
        <v>276</v>
      </c>
      <c r="G2203" t="s">
        <v>276</v>
      </c>
      <c r="H2203">
        <v>1731</v>
      </c>
      <c r="I2203" t="s">
        <v>276</v>
      </c>
      <c r="J2203">
        <v>0</v>
      </c>
      <c r="K2203" t="s">
        <v>276</v>
      </c>
      <c r="L2203" t="s">
        <v>276</v>
      </c>
      <c r="M2203">
        <v>9274</v>
      </c>
      <c r="N2203">
        <v>8</v>
      </c>
      <c r="O2203" s="26">
        <v>0</v>
      </c>
      <c r="P2203" s="26">
        <v>0</v>
      </c>
      <c r="Q2203" s="26">
        <v>0</v>
      </c>
    </row>
    <row r="2204" spans="1:17">
      <c r="A2204" s="32">
        <v>44613</v>
      </c>
      <c r="B2204" t="s">
        <v>155</v>
      </c>
      <c r="C2204">
        <v>15</v>
      </c>
      <c r="D2204">
        <v>829</v>
      </c>
      <c r="E2204" t="s">
        <v>276</v>
      </c>
      <c r="F2204" t="s">
        <v>276</v>
      </c>
      <c r="G2204" t="s">
        <v>276</v>
      </c>
      <c r="H2204">
        <v>0</v>
      </c>
      <c r="I2204" t="s">
        <v>276</v>
      </c>
      <c r="J2204">
        <v>0</v>
      </c>
      <c r="K2204" t="s">
        <v>276</v>
      </c>
      <c r="L2204" t="s">
        <v>276</v>
      </c>
      <c r="M2204">
        <v>15</v>
      </c>
      <c r="N2204">
        <v>0</v>
      </c>
      <c r="O2204" s="26">
        <v>0</v>
      </c>
      <c r="P2204" s="26">
        <v>0</v>
      </c>
      <c r="Q2204" s="26">
        <v>0</v>
      </c>
    </row>
    <row r="2205" spans="1:17">
      <c r="A2205" s="32">
        <v>44614</v>
      </c>
      <c r="B2205" t="s">
        <v>153</v>
      </c>
      <c r="C2205">
        <v>4529571</v>
      </c>
      <c r="D2205">
        <v>36307557</v>
      </c>
      <c r="F2205" t="s">
        <v>276</v>
      </c>
      <c r="G2205" t="s">
        <v>276</v>
      </c>
      <c r="H2205">
        <v>803669</v>
      </c>
      <c r="I2205" t="s">
        <v>276</v>
      </c>
      <c r="J2205">
        <v>1504</v>
      </c>
      <c r="K2205" t="s">
        <v>276</v>
      </c>
      <c r="L2205" t="s">
        <v>276</v>
      </c>
      <c r="M2205">
        <v>3689350</v>
      </c>
      <c r="N2205">
        <v>21992</v>
      </c>
      <c r="O2205" s="26">
        <v>5623</v>
      </c>
      <c r="P2205" s="26">
        <v>8164</v>
      </c>
      <c r="Q2205" s="26">
        <v>1203435</v>
      </c>
    </row>
    <row r="2206" spans="1:17">
      <c r="A2206" s="32">
        <v>44614</v>
      </c>
      <c r="B2206" t="s">
        <v>154</v>
      </c>
      <c r="C2206">
        <v>11070</v>
      </c>
      <c r="D2206">
        <v>1485001</v>
      </c>
      <c r="E2206" t="s">
        <v>276</v>
      </c>
      <c r="F2206" t="s">
        <v>276</v>
      </c>
      <c r="G2206" t="s">
        <v>276</v>
      </c>
      <c r="H2206">
        <v>1626</v>
      </c>
      <c r="I2206" t="s">
        <v>276</v>
      </c>
      <c r="J2206">
        <v>0</v>
      </c>
      <c r="K2206" t="s">
        <v>276</v>
      </c>
      <c r="L2206" t="s">
        <v>276</v>
      </c>
      <c r="M2206">
        <v>9436</v>
      </c>
      <c r="N2206">
        <v>8</v>
      </c>
      <c r="O2206" s="26">
        <v>0</v>
      </c>
      <c r="P2206" s="26">
        <v>0</v>
      </c>
      <c r="Q2206" s="26">
        <v>0</v>
      </c>
    </row>
    <row r="2207" spans="1:17">
      <c r="A2207" s="32">
        <v>44614</v>
      </c>
      <c r="B2207" t="s">
        <v>155</v>
      </c>
      <c r="C2207">
        <v>15</v>
      </c>
      <c r="D2207">
        <v>829</v>
      </c>
      <c r="E2207" t="s">
        <v>276</v>
      </c>
      <c r="F2207" t="s">
        <v>276</v>
      </c>
      <c r="G2207" t="s">
        <v>276</v>
      </c>
      <c r="H2207">
        <v>0</v>
      </c>
      <c r="I2207" t="s">
        <v>276</v>
      </c>
      <c r="J2207">
        <v>0</v>
      </c>
      <c r="K2207" t="s">
        <v>276</v>
      </c>
      <c r="L2207" t="s">
        <v>276</v>
      </c>
      <c r="M2207">
        <v>15</v>
      </c>
      <c r="N2207">
        <v>0</v>
      </c>
      <c r="O2207" s="26">
        <v>0</v>
      </c>
      <c r="P2207" s="26">
        <v>0</v>
      </c>
      <c r="Q2207" s="26">
        <v>0</v>
      </c>
    </row>
    <row r="2208" spans="1:17">
      <c r="A2208" s="32">
        <v>44615</v>
      </c>
      <c r="B2208" t="s">
        <v>153</v>
      </c>
      <c r="C2208">
        <v>4595896</v>
      </c>
      <c r="D2208">
        <v>36527972</v>
      </c>
      <c r="F2208" t="s">
        <v>276</v>
      </c>
      <c r="G2208" t="s">
        <v>276</v>
      </c>
      <c r="H2208">
        <v>782369</v>
      </c>
      <c r="I2208" t="s">
        <v>276</v>
      </c>
      <c r="J2208">
        <v>1489</v>
      </c>
      <c r="K2208" t="s">
        <v>276</v>
      </c>
      <c r="L2208" t="s">
        <v>276</v>
      </c>
      <c r="M2208">
        <v>3773803</v>
      </c>
      <c r="N2208">
        <v>22264</v>
      </c>
      <c r="O2208" s="26">
        <v>1780</v>
      </c>
      <c r="P2208" s="26">
        <v>1464</v>
      </c>
      <c r="Q2208" s="26">
        <v>0</v>
      </c>
    </row>
    <row r="2209" spans="1:17">
      <c r="A2209" s="32">
        <v>44615</v>
      </c>
      <c r="B2209" t="s">
        <v>154</v>
      </c>
      <c r="C2209">
        <v>11118</v>
      </c>
      <c r="D2209">
        <v>1487288</v>
      </c>
      <c r="E2209" t="s">
        <v>276</v>
      </c>
      <c r="F2209" t="s">
        <v>276</v>
      </c>
      <c r="G2209" t="s">
        <v>276</v>
      </c>
      <c r="H2209">
        <v>1511</v>
      </c>
      <c r="I2209" t="s">
        <v>276</v>
      </c>
      <c r="J2209">
        <v>0</v>
      </c>
      <c r="K2209" t="s">
        <v>276</v>
      </c>
      <c r="L2209" t="s">
        <v>276</v>
      </c>
      <c r="M2209">
        <v>9599</v>
      </c>
      <c r="N2209">
        <v>8</v>
      </c>
      <c r="O2209" s="26">
        <v>0</v>
      </c>
      <c r="P2209" s="26">
        <v>0</v>
      </c>
      <c r="Q2209" s="26">
        <v>0</v>
      </c>
    </row>
    <row r="2210" spans="1:17">
      <c r="A2210" s="32">
        <v>44615</v>
      </c>
      <c r="B2210" t="s">
        <v>155</v>
      </c>
      <c r="C2210">
        <v>15</v>
      </c>
      <c r="D2210">
        <v>829</v>
      </c>
      <c r="E2210" t="s">
        <v>276</v>
      </c>
      <c r="F2210" t="s">
        <v>276</v>
      </c>
      <c r="G2210" t="s">
        <v>276</v>
      </c>
      <c r="H2210">
        <v>0</v>
      </c>
      <c r="I2210" t="s">
        <v>276</v>
      </c>
      <c r="J2210">
        <v>0</v>
      </c>
      <c r="K2210" t="s">
        <v>276</v>
      </c>
      <c r="L2210" t="s">
        <v>276</v>
      </c>
      <c r="M2210">
        <v>15</v>
      </c>
      <c r="N2210">
        <v>0</v>
      </c>
      <c r="O2210" s="26">
        <v>0</v>
      </c>
      <c r="P2210" s="26">
        <v>0</v>
      </c>
      <c r="Q2210" s="26">
        <v>0</v>
      </c>
    </row>
    <row r="2211" spans="1:17">
      <c r="A2211" s="32">
        <v>44616</v>
      </c>
      <c r="B2211" t="s">
        <v>153</v>
      </c>
      <c r="C2211">
        <v>4673657</v>
      </c>
      <c r="D2211">
        <v>36647589</v>
      </c>
      <c r="F2211" t="s">
        <v>276</v>
      </c>
      <c r="G2211" t="s">
        <v>276</v>
      </c>
      <c r="H2211">
        <v>783151</v>
      </c>
      <c r="I2211" t="s">
        <v>276</v>
      </c>
      <c r="J2211">
        <v>1474</v>
      </c>
      <c r="K2211" t="s">
        <v>276</v>
      </c>
      <c r="L2211" t="s">
        <v>276</v>
      </c>
      <c r="M2211">
        <v>3845717</v>
      </c>
      <c r="N2211">
        <v>22521</v>
      </c>
      <c r="O2211" s="26">
        <v>3973</v>
      </c>
      <c r="P2211" s="26">
        <v>5110</v>
      </c>
      <c r="Q2211" s="26">
        <v>1490058</v>
      </c>
    </row>
    <row r="2212" spans="1:17">
      <c r="A2212" s="32">
        <v>44616</v>
      </c>
      <c r="B2212" t="s">
        <v>154</v>
      </c>
      <c r="C2212">
        <v>11167</v>
      </c>
      <c r="D2212">
        <v>1489424</v>
      </c>
      <c r="E2212" t="s">
        <v>276</v>
      </c>
      <c r="F2212" t="s">
        <v>276</v>
      </c>
      <c r="G2212" t="s">
        <v>276</v>
      </c>
      <c r="H2212">
        <v>1338</v>
      </c>
      <c r="I2212" t="s">
        <v>276</v>
      </c>
      <c r="J2212">
        <v>0</v>
      </c>
      <c r="K2212" t="s">
        <v>276</v>
      </c>
      <c r="L2212" t="s">
        <v>276</v>
      </c>
      <c r="M2212">
        <v>9821</v>
      </c>
      <c r="N2212">
        <v>8</v>
      </c>
      <c r="O2212" s="26">
        <v>0</v>
      </c>
      <c r="P2212" s="26">
        <v>0</v>
      </c>
      <c r="Q2212" s="26">
        <v>0</v>
      </c>
    </row>
    <row r="2213" spans="1:17">
      <c r="A2213" s="32">
        <v>44616</v>
      </c>
      <c r="B2213" t="s">
        <v>155</v>
      </c>
      <c r="C2213">
        <v>15</v>
      </c>
      <c r="D2213">
        <v>829</v>
      </c>
      <c r="E2213" t="s">
        <v>276</v>
      </c>
      <c r="F2213" t="s">
        <v>276</v>
      </c>
      <c r="G2213" t="s">
        <v>276</v>
      </c>
      <c r="H2213">
        <v>0</v>
      </c>
      <c r="I2213" t="s">
        <v>276</v>
      </c>
      <c r="J2213">
        <v>0</v>
      </c>
      <c r="K2213" t="s">
        <v>276</v>
      </c>
      <c r="L2213" t="s">
        <v>276</v>
      </c>
      <c r="M2213">
        <v>15</v>
      </c>
      <c r="N2213">
        <v>0</v>
      </c>
      <c r="O2213" s="26">
        <v>0</v>
      </c>
      <c r="P2213" s="26">
        <v>0</v>
      </c>
      <c r="Q2213" s="26">
        <v>0</v>
      </c>
    </row>
    <row r="2214" spans="1:17">
      <c r="A2214" s="32">
        <v>44617</v>
      </c>
      <c r="B2214" t="s">
        <v>153</v>
      </c>
      <c r="C2214">
        <v>4739244</v>
      </c>
      <c r="D2214">
        <v>36832303</v>
      </c>
      <c r="F2214" t="s">
        <v>276</v>
      </c>
      <c r="G2214" t="s">
        <v>276</v>
      </c>
      <c r="H2214">
        <v>762066</v>
      </c>
      <c r="I2214" t="s">
        <v>276</v>
      </c>
      <c r="J2214">
        <v>1503</v>
      </c>
      <c r="K2214" t="s">
        <v>276</v>
      </c>
      <c r="L2214" t="s">
        <v>276</v>
      </c>
      <c r="M2214">
        <v>3935774</v>
      </c>
      <c r="N2214">
        <v>22747</v>
      </c>
      <c r="O2214" s="26">
        <v>0</v>
      </c>
      <c r="P2214" s="26">
        <v>0</v>
      </c>
      <c r="Q2214" s="26">
        <v>1096188</v>
      </c>
    </row>
    <row r="2215" spans="1:17">
      <c r="A2215" s="32">
        <v>44617</v>
      </c>
      <c r="B2215" t="s">
        <v>154</v>
      </c>
      <c r="C2215">
        <v>11237</v>
      </c>
      <c r="D2215">
        <v>1492662</v>
      </c>
      <c r="E2215" t="s">
        <v>276</v>
      </c>
      <c r="F2215" t="s">
        <v>276</v>
      </c>
      <c r="G2215" t="s">
        <v>276</v>
      </c>
      <c r="H2215">
        <v>993</v>
      </c>
      <c r="I2215" t="s">
        <v>276</v>
      </c>
      <c r="J2215">
        <v>0</v>
      </c>
      <c r="K2215" t="s">
        <v>276</v>
      </c>
      <c r="L2215" t="s">
        <v>276</v>
      </c>
      <c r="M2215">
        <v>10236</v>
      </c>
      <c r="N2215">
        <v>8</v>
      </c>
      <c r="O2215" s="26">
        <v>0</v>
      </c>
      <c r="P2215" s="26">
        <v>0</v>
      </c>
      <c r="Q2215" s="26">
        <v>0</v>
      </c>
    </row>
    <row r="2216" spans="1:17">
      <c r="A2216" s="32">
        <v>44617</v>
      </c>
      <c r="B2216" t="s">
        <v>155</v>
      </c>
      <c r="C2216">
        <v>15</v>
      </c>
      <c r="D2216">
        <v>829</v>
      </c>
      <c r="E2216" t="s">
        <v>276</v>
      </c>
      <c r="F2216" t="s">
        <v>276</v>
      </c>
      <c r="G2216" t="s">
        <v>276</v>
      </c>
      <c r="H2216">
        <v>0</v>
      </c>
      <c r="I2216" t="s">
        <v>276</v>
      </c>
      <c r="J2216">
        <v>0</v>
      </c>
      <c r="K2216" t="s">
        <v>276</v>
      </c>
      <c r="L2216" t="s">
        <v>276</v>
      </c>
      <c r="M2216">
        <v>15</v>
      </c>
      <c r="N2216">
        <v>0</v>
      </c>
      <c r="O2216" s="26">
        <v>0</v>
      </c>
      <c r="P2216" s="26">
        <v>0</v>
      </c>
      <c r="Q2216" s="26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3324"/>
  <sheetViews>
    <sheetView workbookViewId="0">
      <pane xSplit="1" ySplit="1" topLeftCell="B33277" activePane="bottomRight" state="frozen"/>
      <selection activeCell="O1257" sqref="O1257:Q2216"/>
      <selection pane="topRight" activeCell="O1257" sqref="O1257:Q2216"/>
      <selection pane="bottomLeft" activeCell="O1257" sqref="O1257:Q2216"/>
      <selection pane="bottomRight" activeCell="O1257" sqref="O1257:Q2216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  <row r="32714" spans="1:8">
      <c r="A32714" s="32">
        <v>44604</v>
      </c>
      <c r="B32714" s="1" t="s">
        <v>7</v>
      </c>
      <c r="C32714">
        <v>133635</v>
      </c>
      <c r="D32714">
        <v>1538827</v>
      </c>
      <c r="E32714" s="31">
        <v>99764</v>
      </c>
      <c r="F32714">
        <v>1590</v>
      </c>
      <c r="G32714" s="31">
        <v>32414</v>
      </c>
      <c r="H32714" s="31">
        <v>9</v>
      </c>
    </row>
    <row r="32715" spans="1:8">
      <c r="A32715" s="32">
        <v>44604</v>
      </c>
      <c r="B32715" s="1" t="s">
        <v>11</v>
      </c>
      <c r="C32715">
        <v>14971</v>
      </c>
      <c r="D32715">
        <v>141603</v>
      </c>
      <c r="E32715" s="31">
        <v>10913</v>
      </c>
      <c r="F32715">
        <v>46</v>
      </c>
      <c r="G32715" s="31">
        <v>4012</v>
      </c>
      <c r="H32715" s="31">
        <v>0</v>
      </c>
    </row>
    <row r="32716" spans="1:8">
      <c r="A32716" s="32">
        <v>44604</v>
      </c>
      <c r="B32716" s="1" t="s">
        <v>12</v>
      </c>
      <c r="C32716">
        <v>6611</v>
      </c>
      <c r="D32716">
        <v>161305</v>
      </c>
      <c r="E32716" s="31">
        <v>4912</v>
      </c>
      <c r="F32716">
        <v>55</v>
      </c>
      <c r="G32716" s="31">
        <v>1644</v>
      </c>
      <c r="H32716" s="31">
        <v>0</v>
      </c>
    </row>
    <row r="32717" spans="1:8">
      <c r="A32717" s="32">
        <v>44604</v>
      </c>
      <c r="B32717" s="1" t="s">
        <v>13</v>
      </c>
      <c r="C32717">
        <v>29658</v>
      </c>
      <c r="D32717">
        <v>348874</v>
      </c>
      <c r="E32717" s="31">
        <v>22740</v>
      </c>
      <c r="F32717">
        <v>124</v>
      </c>
      <c r="G32717" s="31">
        <v>6207</v>
      </c>
      <c r="H32717" s="31">
        <v>5</v>
      </c>
    </row>
    <row r="32718" spans="1:8">
      <c r="A32718" s="32">
        <v>44604</v>
      </c>
      <c r="B32718" s="1" t="s">
        <v>14</v>
      </c>
      <c r="C32718">
        <v>6506</v>
      </c>
      <c r="D32718">
        <v>37600</v>
      </c>
      <c r="E32718" s="31">
        <v>4427</v>
      </c>
      <c r="F32718">
        <v>29</v>
      </c>
      <c r="G32718" s="31">
        <v>2050</v>
      </c>
      <c r="H32718" s="31">
        <v>0</v>
      </c>
    </row>
    <row r="32719" spans="1:8">
      <c r="A32719" s="32">
        <v>44604</v>
      </c>
      <c r="B32719" s="1" t="s">
        <v>15</v>
      </c>
      <c r="C32719">
        <v>8623</v>
      </c>
      <c r="D32719">
        <v>138856</v>
      </c>
      <c r="E32719" s="31">
        <v>6039</v>
      </c>
      <c r="F32719">
        <v>58</v>
      </c>
      <c r="G32719" s="31">
        <v>2526</v>
      </c>
      <c r="H32719" s="31">
        <v>0</v>
      </c>
    </row>
    <row r="32720" spans="1:8">
      <c r="A32720" s="32">
        <v>44604</v>
      </c>
      <c r="B32720" s="1" t="s">
        <v>16</v>
      </c>
      <c r="C32720">
        <v>19074</v>
      </c>
      <c r="D32720">
        <v>560303</v>
      </c>
      <c r="E32720" s="31">
        <v>14874</v>
      </c>
      <c r="F32720">
        <v>182</v>
      </c>
      <c r="G32720" s="31">
        <v>4018</v>
      </c>
      <c r="H32720" s="31">
        <v>3</v>
      </c>
    </row>
    <row r="32721" spans="1:8">
      <c r="A32721" s="32">
        <v>44604</v>
      </c>
      <c r="B32721" s="1" t="s">
        <v>17</v>
      </c>
      <c r="C32721">
        <v>53247</v>
      </c>
      <c r="D32721">
        <v>43398</v>
      </c>
      <c r="E32721" s="31">
        <v>43603</v>
      </c>
      <c r="F32721">
        <v>239</v>
      </c>
      <c r="G32721" s="31">
        <v>9405</v>
      </c>
      <c r="H32721" s="31">
        <v>7</v>
      </c>
    </row>
    <row r="32722" spans="1:8">
      <c r="A32722" s="32">
        <v>44604</v>
      </c>
      <c r="B32722" s="1" t="s">
        <v>18</v>
      </c>
      <c r="C32722">
        <v>33692</v>
      </c>
      <c r="D32722">
        <v>597608</v>
      </c>
      <c r="E32722" s="31">
        <v>25771</v>
      </c>
      <c r="F32722">
        <v>138</v>
      </c>
      <c r="G32722" s="31">
        <v>7783</v>
      </c>
      <c r="H32722" s="31">
        <v>6</v>
      </c>
    </row>
    <row r="32723" spans="1:8">
      <c r="A32723" s="32">
        <v>44604</v>
      </c>
      <c r="B32723" s="1" t="s">
        <v>19</v>
      </c>
      <c r="C32723">
        <v>40819</v>
      </c>
      <c r="D32723">
        <v>447533</v>
      </c>
      <c r="E32723" s="31">
        <v>33094</v>
      </c>
      <c r="F32723">
        <v>216</v>
      </c>
      <c r="G32723" s="31">
        <v>7509</v>
      </c>
      <c r="H32723" s="31">
        <v>8</v>
      </c>
    </row>
    <row r="32724" spans="1:8">
      <c r="A32724" s="32">
        <v>44604</v>
      </c>
      <c r="B32724" s="1" t="s">
        <v>20</v>
      </c>
      <c r="C32724">
        <v>230946</v>
      </c>
      <c r="D32724">
        <v>2023597</v>
      </c>
      <c r="E32724" s="31">
        <v>190712</v>
      </c>
      <c r="F32724">
        <v>1099</v>
      </c>
      <c r="G32724" s="31">
        <v>39135</v>
      </c>
      <c r="H32724" s="31">
        <v>61</v>
      </c>
    </row>
    <row r="32725" spans="1:8">
      <c r="A32725" s="32">
        <v>44604</v>
      </c>
      <c r="B32725" s="1" t="s">
        <v>21</v>
      </c>
      <c r="C32725">
        <v>204011</v>
      </c>
      <c r="D32725">
        <v>1504288</v>
      </c>
      <c r="E32725" s="31">
        <v>158899</v>
      </c>
      <c r="F32725">
        <v>1107</v>
      </c>
      <c r="G32725" s="31">
        <v>39929</v>
      </c>
      <c r="H32725" s="31">
        <v>22</v>
      </c>
    </row>
    <row r="32726" spans="1:8">
      <c r="A32726" s="32">
        <v>44604</v>
      </c>
      <c r="B32726" s="1" t="s">
        <v>22</v>
      </c>
      <c r="C32726">
        <v>789856</v>
      </c>
      <c r="D32726">
        <v>5083718</v>
      </c>
      <c r="E32726" s="31">
        <v>607618</v>
      </c>
      <c r="F32726">
        <v>3298</v>
      </c>
      <c r="G32726" s="31">
        <v>178940</v>
      </c>
      <c r="H32726" s="31">
        <v>62</v>
      </c>
    </row>
    <row r="32727" spans="1:8">
      <c r="A32727" s="32">
        <v>44604</v>
      </c>
      <c r="B32727" s="1" t="s">
        <v>23</v>
      </c>
      <c r="C32727">
        <v>342631</v>
      </c>
      <c r="D32727">
        <v>2180686</v>
      </c>
      <c r="E32727" s="31">
        <v>279718</v>
      </c>
      <c r="F32727">
        <v>1428</v>
      </c>
      <c r="G32727" s="31">
        <v>61485</v>
      </c>
      <c r="H32727" s="31">
        <v>96</v>
      </c>
    </row>
    <row r="32728" spans="1:8">
      <c r="A32728" s="32">
        <v>44604</v>
      </c>
      <c r="B32728" s="1" t="s">
        <v>24</v>
      </c>
      <c r="C32728">
        <v>22293</v>
      </c>
      <c r="D32728">
        <v>425649</v>
      </c>
      <c r="E32728" s="31">
        <v>18281</v>
      </c>
      <c r="F32728">
        <v>65</v>
      </c>
      <c r="G32728" s="31">
        <v>3947</v>
      </c>
      <c r="H32728" s="31">
        <v>4</v>
      </c>
    </row>
    <row r="32729" spans="1:8">
      <c r="A32729" s="32">
        <v>44604</v>
      </c>
      <c r="B32729" s="1" t="s">
        <v>25</v>
      </c>
      <c r="C32729">
        <v>10978</v>
      </c>
      <c r="D32729">
        <v>165082</v>
      </c>
      <c r="E32729" s="31">
        <v>7462</v>
      </c>
      <c r="F32729">
        <v>53</v>
      </c>
      <c r="G32729" s="31">
        <v>3463</v>
      </c>
      <c r="H32729" s="31">
        <v>1</v>
      </c>
    </row>
    <row r="32730" spans="1:8">
      <c r="A32730" s="32">
        <v>44604</v>
      </c>
      <c r="B32730" s="1" t="s">
        <v>26</v>
      </c>
      <c r="C32730">
        <v>18418</v>
      </c>
      <c r="D32730">
        <v>258232</v>
      </c>
      <c r="E32730" s="31">
        <v>13327</v>
      </c>
      <c r="F32730">
        <v>149</v>
      </c>
      <c r="G32730" s="31">
        <v>4919</v>
      </c>
      <c r="H32730" s="31">
        <v>7</v>
      </c>
    </row>
    <row r="32731" spans="1:8">
      <c r="A32731" s="32">
        <v>44604</v>
      </c>
      <c r="B32731" s="1" t="s">
        <v>27</v>
      </c>
      <c r="C32731">
        <v>8196</v>
      </c>
      <c r="D32731">
        <v>179525</v>
      </c>
      <c r="E32731" s="31">
        <v>6713</v>
      </c>
      <c r="F32731">
        <v>38</v>
      </c>
      <c r="G32731" s="31">
        <v>1445</v>
      </c>
      <c r="H32731" s="31">
        <v>0</v>
      </c>
    </row>
    <row r="32732" spans="1:8">
      <c r="A32732" s="32">
        <v>44604</v>
      </c>
      <c r="B32732" s="1" t="s">
        <v>28</v>
      </c>
      <c r="C32732">
        <v>11863</v>
      </c>
      <c r="D32732">
        <v>173670</v>
      </c>
      <c r="E32732" s="31">
        <v>9586</v>
      </c>
      <c r="F32732">
        <v>38</v>
      </c>
      <c r="G32732" s="31">
        <v>2245</v>
      </c>
      <c r="H32732" s="31">
        <v>1</v>
      </c>
    </row>
    <row r="32733" spans="1:8">
      <c r="A32733" s="32">
        <v>44604</v>
      </c>
      <c r="B32733" s="1" t="s">
        <v>29</v>
      </c>
      <c r="C32733">
        <v>24453</v>
      </c>
      <c r="D32733">
        <v>469096</v>
      </c>
      <c r="E32733" s="31">
        <v>17595</v>
      </c>
      <c r="F32733">
        <v>114</v>
      </c>
      <c r="G32733" s="31">
        <v>4990</v>
      </c>
      <c r="H32733" s="31">
        <v>2</v>
      </c>
    </row>
    <row r="32734" spans="1:8">
      <c r="A32734" s="32">
        <v>44604</v>
      </c>
      <c r="B32734" s="1" t="s">
        <v>30</v>
      </c>
      <c r="C32734">
        <v>40142</v>
      </c>
      <c r="D32734">
        <v>593327</v>
      </c>
      <c r="E32734" s="31">
        <v>31826</v>
      </c>
      <c r="F32734">
        <v>241</v>
      </c>
      <c r="G32734" s="31">
        <v>7374</v>
      </c>
      <c r="H32734" s="31">
        <v>7</v>
      </c>
    </row>
    <row r="32735" spans="1:8">
      <c r="A32735" s="32">
        <v>44604</v>
      </c>
      <c r="B32735" s="1" t="s">
        <v>31</v>
      </c>
      <c r="C32735">
        <v>65273</v>
      </c>
      <c r="D32735">
        <v>889613</v>
      </c>
      <c r="E32735" s="31">
        <v>47537</v>
      </c>
      <c r="F32735">
        <v>258</v>
      </c>
      <c r="G32735" s="31">
        <v>14368</v>
      </c>
      <c r="H32735" s="31">
        <v>5</v>
      </c>
    </row>
    <row r="32736" spans="1:8">
      <c r="A32736" s="32">
        <v>44604</v>
      </c>
      <c r="B32736" s="1" t="s">
        <v>32</v>
      </c>
      <c r="C32736">
        <v>231797</v>
      </c>
      <c r="D32736">
        <v>1837739</v>
      </c>
      <c r="E32736" s="31">
        <v>185333</v>
      </c>
      <c r="F32736">
        <v>1306</v>
      </c>
      <c r="G32736" s="31">
        <v>45158</v>
      </c>
      <c r="H32736" s="31">
        <v>34</v>
      </c>
    </row>
    <row r="32737" spans="1:8">
      <c r="A32737" s="32">
        <v>44604</v>
      </c>
      <c r="B32737" s="1" t="s">
        <v>33</v>
      </c>
      <c r="C32737">
        <v>31117</v>
      </c>
      <c r="D32737">
        <v>339392</v>
      </c>
      <c r="E32737" s="31">
        <v>25572</v>
      </c>
      <c r="F32737">
        <v>197</v>
      </c>
      <c r="G32737" s="31">
        <v>6124</v>
      </c>
      <c r="H32737" s="31">
        <v>3</v>
      </c>
    </row>
    <row r="32738" spans="1:8">
      <c r="A32738" s="32">
        <v>44604</v>
      </c>
      <c r="B32738" s="1" t="s">
        <v>34</v>
      </c>
      <c r="C32738">
        <v>34498</v>
      </c>
      <c r="D32738">
        <v>388734</v>
      </c>
      <c r="E32738" s="31">
        <v>25762</v>
      </c>
      <c r="F32738">
        <v>117</v>
      </c>
      <c r="G32738" s="31">
        <v>8619</v>
      </c>
      <c r="H32738" s="31">
        <v>3</v>
      </c>
    </row>
    <row r="32739" spans="1:8">
      <c r="A32739" s="32">
        <v>44604</v>
      </c>
      <c r="B32739" s="1" t="s">
        <v>35</v>
      </c>
      <c r="C32739">
        <v>95234</v>
      </c>
      <c r="D32739">
        <v>605952</v>
      </c>
      <c r="E32739" s="31">
        <v>68349</v>
      </c>
      <c r="F32739">
        <v>328</v>
      </c>
      <c r="G32739" s="31">
        <v>24748</v>
      </c>
      <c r="H32739" s="31">
        <v>112</v>
      </c>
    </row>
    <row r="32740" spans="1:8">
      <c r="A32740" s="32">
        <v>44604</v>
      </c>
      <c r="B32740" s="1" t="s">
        <v>36</v>
      </c>
      <c r="C32740">
        <v>492259</v>
      </c>
      <c r="D32740">
        <v>5218678</v>
      </c>
      <c r="E32740" s="31">
        <v>348665</v>
      </c>
      <c r="F32740">
        <v>3340</v>
      </c>
      <c r="G32740" s="31">
        <v>140252</v>
      </c>
      <c r="H32740" s="31">
        <v>718</v>
      </c>
    </row>
    <row r="32741" spans="1:8">
      <c r="A32741" s="32">
        <v>44604</v>
      </c>
      <c r="B32741" s="1" t="s">
        <v>37</v>
      </c>
      <c r="C32741">
        <v>193161</v>
      </c>
      <c r="D32741">
        <v>1128567</v>
      </c>
      <c r="E32741" s="31">
        <v>130853</v>
      </c>
      <c r="F32741">
        <v>1536</v>
      </c>
      <c r="G32741" s="31">
        <v>60782</v>
      </c>
      <c r="H32741" s="31">
        <v>52</v>
      </c>
    </row>
    <row r="32742" spans="1:8">
      <c r="A32742" s="32">
        <v>44604</v>
      </c>
      <c r="B32742" s="1" t="s">
        <v>38</v>
      </c>
      <c r="C32742">
        <v>39018</v>
      </c>
      <c r="D32742">
        <v>362932</v>
      </c>
      <c r="E32742" s="31">
        <v>26799</v>
      </c>
      <c r="F32742">
        <v>180</v>
      </c>
      <c r="G32742" s="31">
        <v>12039</v>
      </c>
      <c r="H32742" s="31">
        <v>23</v>
      </c>
    </row>
    <row r="32743" spans="1:8">
      <c r="A32743" s="32">
        <v>44604</v>
      </c>
      <c r="B32743" s="1" t="s">
        <v>39</v>
      </c>
      <c r="C32743">
        <v>17096</v>
      </c>
      <c r="D32743">
        <v>103720</v>
      </c>
      <c r="E32743" s="31">
        <v>12696</v>
      </c>
      <c r="F32743">
        <v>78</v>
      </c>
      <c r="G32743" s="31">
        <v>4198</v>
      </c>
      <c r="H32743" s="31">
        <v>10</v>
      </c>
    </row>
    <row r="32744" spans="1:8">
      <c r="A32744" s="32">
        <v>44604</v>
      </c>
      <c r="B32744" s="1" t="s">
        <v>40</v>
      </c>
      <c r="C32744">
        <v>4621</v>
      </c>
      <c r="D32744">
        <v>227468</v>
      </c>
      <c r="E32744" s="31">
        <v>3863</v>
      </c>
      <c r="F32744">
        <v>5</v>
      </c>
      <c r="G32744" s="31">
        <v>685</v>
      </c>
      <c r="H32744" s="31">
        <v>1</v>
      </c>
    </row>
    <row r="32745" spans="1:8">
      <c r="A32745" s="32">
        <v>44604</v>
      </c>
      <c r="B32745" s="1" t="s">
        <v>41</v>
      </c>
      <c r="C32745">
        <v>5137</v>
      </c>
      <c r="D32745">
        <v>97893</v>
      </c>
      <c r="E32745" s="31">
        <v>4408</v>
      </c>
      <c r="F32745">
        <v>7</v>
      </c>
      <c r="G32745" s="31">
        <v>722</v>
      </c>
      <c r="H32745" s="31">
        <v>0</v>
      </c>
    </row>
    <row r="32746" spans="1:8">
      <c r="A32746" s="32">
        <v>44604</v>
      </c>
      <c r="B32746" s="1" t="s">
        <v>42</v>
      </c>
      <c r="C32746">
        <v>38322</v>
      </c>
      <c r="D32746">
        <v>398255</v>
      </c>
      <c r="E32746" s="31">
        <v>27673</v>
      </c>
      <c r="F32746">
        <v>160</v>
      </c>
      <c r="G32746" s="31">
        <v>6016</v>
      </c>
      <c r="H32746" s="31">
        <v>11</v>
      </c>
    </row>
    <row r="32747" spans="1:8">
      <c r="A32747" s="32">
        <v>44604</v>
      </c>
      <c r="B32747" s="1" t="s">
        <v>43</v>
      </c>
      <c r="C32747">
        <v>61655</v>
      </c>
      <c r="D32747">
        <v>1318963</v>
      </c>
      <c r="E32747" s="31">
        <v>40321</v>
      </c>
      <c r="F32747">
        <v>290</v>
      </c>
      <c r="G32747" s="31">
        <v>21044</v>
      </c>
      <c r="H32747" s="31">
        <v>16</v>
      </c>
    </row>
    <row r="32748" spans="1:8">
      <c r="A32748" s="32">
        <v>44604</v>
      </c>
      <c r="B32748" s="1" t="s">
        <v>44</v>
      </c>
      <c r="C32748">
        <v>16838</v>
      </c>
      <c r="D32748">
        <v>318320</v>
      </c>
      <c r="E32748" s="31">
        <v>14252</v>
      </c>
      <c r="F32748">
        <v>109</v>
      </c>
      <c r="G32748" s="31">
        <v>2477</v>
      </c>
      <c r="H32748" s="31">
        <v>2</v>
      </c>
    </row>
    <row r="32749" spans="1:8">
      <c r="A32749" s="32">
        <v>44604</v>
      </c>
      <c r="B32749" s="1" t="s">
        <v>45</v>
      </c>
      <c r="C32749">
        <v>7011</v>
      </c>
      <c r="D32749">
        <v>142774</v>
      </c>
      <c r="E32749" s="31">
        <v>5441</v>
      </c>
      <c r="F32749">
        <v>71</v>
      </c>
      <c r="G32749" s="31">
        <v>1506</v>
      </c>
      <c r="H32749" s="31">
        <v>1</v>
      </c>
    </row>
    <row r="32750" spans="1:8">
      <c r="A32750" s="32">
        <v>44604</v>
      </c>
      <c r="B32750" s="1" t="s">
        <v>46</v>
      </c>
      <c r="C32750">
        <v>12524</v>
      </c>
      <c r="D32750">
        <v>181432</v>
      </c>
      <c r="E32750" s="31">
        <v>9778</v>
      </c>
      <c r="F32750">
        <v>52</v>
      </c>
      <c r="G32750" s="31">
        <v>2682</v>
      </c>
      <c r="H32750" s="31">
        <v>3</v>
      </c>
    </row>
    <row r="32751" spans="1:8">
      <c r="A32751" s="32">
        <v>44604</v>
      </c>
      <c r="B32751" s="1" t="s">
        <v>47</v>
      </c>
      <c r="C32751">
        <v>13288</v>
      </c>
      <c r="D32751">
        <v>236815</v>
      </c>
      <c r="E32751" s="31">
        <v>11045</v>
      </c>
      <c r="F32751">
        <v>99</v>
      </c>
      <c r="G32751" s="31">
        <v>2144</v>
      </c>
      <c r="H32751" s="31">
        <v>3</v>
      </c>
    </row>
    <row r="32752" spans="1:8">
      <c r="A32752" s="32">
        <v>44604</v>
      </c>
      <c r="B32752" s="1" t="s">
        <v>48</v>
      </c>
      <c r="C32752">
        <v>8865</v>
      </c>
      <c r="D32752">
        <v>151660</v>
      </c>
      <c r="E32752" s="31">
        <v>6701</v>
      </c>
      <c r="F32752">
        <v>46</v>
      </c>
      <c r="G32752" s="31">
        <v>2118</v>
      </c>
      <c r="H32752" s="31">
        <v>9</v>
      </c>
    </row>
    <row r="32753" spans="1:8">
      <c r="A32753" s="32">
        <v>44604</v>
      </c>
      <c r="B32753" s="1" t="s">
        <v>49</v>
      </c>
      <c r="C32753">
        <v>179495</v>
      </c>
      <c r="D32753">
        <v>1842905</v>
      </c>
      <c r="E32753" s="31">
        <v>119913</v>
      </c>
      <c r="F32753">
        <v>738</v>
      </c>
      <c r="G32753" s="31">
        <v>54286</v>
      </c>
      <c r="H32753" s="31">
        <v>15</v>
      </c>
    </row>
    <row r="32754" spans="1:8">
      <c r="A32754" s="32">
        <v>44604</v>
      </c>
      <c r="B32754" s="1" t="s">
        <v>50</v>
      </c>
      <c r="C32754">
        <v>17268</v>
      </c>
      <c r="D32754">
        <v>169408</v>
      </c>
      <c r="E32754" s="31">
        <v>12248</v>
      </c>
      <c r="F32754">
        <v>44</v>
      </c>
      <c r="G32754" s="31">
        <v>4094</v>
      </c>
      <c r="H32754" s="31">
        <v>1</v>
      </c>
    </row>
    <row r="32755" spans="1:8">
      <c r="A32755" s="32">
        <v>44604</v>
      </c>
      <c r="B32755" s="1" t="s">
        <v>51</v>
      </c>
      <c r="C32755">
        <v>19841</v>
      </c>
      <c r="D32755">
        <v>257793</v>
      </c>
      <c r="E32755" s="31">
        <v>14952</v>
      </c>
      <c r="F32755">
        <v>87</v>
      </c>
      <c r="G32755" s="31">
        <v>5243</v>
      </c>
      <c r="H32755" s="31">
        <v>1</v>
      </c>
    </row>
    <row r="32756" spans="1:8">
      <c r="A32756" s="32">
        <v>44604</v>
      </c>
      <c r="B32756" s="1" t="s">
        <v>52</v>
      </c>
      <c r="C32756">
        <v>38660</v>
      </c>
      <c r="D32756">
        <v>175595</v>
      </c>
      <c r="E32756" s="31">
        <v>30695</v>
      </c>
      <c r="F32756">
        <v>175</v>
      </c>
      <c r="G32756" s="31">
        <v>7790</v>
      </c>
      <c r="H32756" s="31">
        <v>12</v>
      </c>
    </row>
    <row r="32757" spans="1:8">
      <c r="A32757" s="32">
        <v>44604</v>
      </c>
      <c r="B32757" s="1" t="s">
        <v>53</v>
      </c>
      <c r="C32757">
        <v>18657</v>
      </c>
      <c r="D32757">
        <v>388597</v>
      </c>
      <c r="E32757" s="31">
        <v>15309</v>
      </c>
      <c r="F32757">
        <v>90</v>
      </c>
      <c r="G32757" s="31">
        <v>3258</v>
      </c>
      <c r="H32757" s="31">
        <v>0</v>
      </c>
    </row>
    <row r="32758" spans="1:8">
      <c r="A32758" s="32">
        <v>44604</v>
      </c>
      <c r="B32758" s="1" t="s">
        <v>54</v>
      </c>
      <c r="C32758">
        <v>15102</v>
      </c>
      <c r="D32758">
        <v>113595</v>
      </c>
      <c r="E32758" s="31">
        <v>12266</v>
      </c>
      <c r="F32758">
        <v>62</v>
      </c>
      <c r="G32758" s="31">
        <v>2809</v>
      </c>
      <c r="H32758" s="31">
        <v>1</v>
      </c>
    </row>
    <row r="32759" spans="1:8">
      <c r="A32759" s="32">
        <v>44604</v>
      </c>
      <c r="B32759" s="1" t="s">
        <v>55</v>
      </c>
      <c r="C32759">
        <v>23698</v>
      </c>
      <c r="D32759">
        <v>235233</v>
      </c>
      <c r="E32759" s="31">
        <v>18460</v>
      </c>
      <c r="F32759">
        <v>94</v>
      </c>
      <c r="G32759" s="31">
        <v>4700</v>
      </c>
      <c r="H32759" s="31">
        <v>2</v>
      </c>
    </row>
    <row r="32760" spans="1:8">
      <c r="A32760" s="32">
        <v>44604</v>
      </c>
      <c r="B32760" s="1" t="s">
        <v>56</v>
      </c>
      <c r="C32760">
        <v>90158</v>
      </c>
      <c r="D32760">
        <v>559318</v>
      </c>
      <c r="E32760" s="31">
        <v>84404</v>
      </c>
      <c r="F32760">
        <v>418</v>
      </c>
      <c r="G32760" s="31">
        <v>5319</v>
      </c>
      <c r="H32760" s="31">
        <v>27</v>
      </c>
    </row>
    <row r="32761" spans="1:8">
      <c r="A32761" s="32">
        <v>44605</v>
      </c>
      <c r="B32761" s="1" t="s">
        <v>7</v>
      </c>
      <c r="C32761">
        <v>136327</v>
      </c>
      <c r="D32761">
        <v>1543806</v>
      </c>
      <c r="E32761" s="31">
        <v>103028</v>
      </c>
      <c r="F32761">
        <v>1595</v>
      </c>
      <c r="G32761" s="31">
        <v>32281</v>
      </c>
      <c r="H32761" s="31">
        <v>9</v>
      </c>
    </row>
    <row r="32762" spans="1:8">
      <c r="A32762" s="32">
        <v>44605</v>
      </c>
      <c r="B32762" s="1" t="s">
        <v>11</v>
      </c>
      <c r="C32762">
        <v>15243</v>
      </c>
      <c r="D32762">
        <v>141993</v>
      </c>
      <c r="E32762" s="31">
        <v>11259</v>
      </c>
      <c r="F32762">
        <v>46</v>
      </c>
      <c r="G32762" s="31">
        <v>3938</v>
      </c>
      <c r="H32762" s="31">
        <v>0</v>
      </c>
    </row>
    <row r="32763" spans="1:8">
      <c r="A32763" s="32">
        <v>44605</v>
      </c>
      <c r="B32763" s="1" t="s">
        <v>12</v>
      </c>
      <c r="C32763">
        <v>6756</v>
      </c>
      <c r="D32763">
        <v>162058</v>
      </c>
      <c r="E32763" s="31">
        <v>5081</v>
      </c>
      <c r="F32763">
        <v>55</v>
      </c>
      <c r="G32763" s="31">
        <v>1620</v>
      </c>
      <c r="H32763" s="31">
        <v>1</v>
      </c>
    </row>
    <row r="32764" spans="1:8">
      <c r="A32764" s="32">
        <v>44605</v>
      </c>
      <c r="B32764" s="1" t="s">
        <v>13</v>
      </c>
      <c r="C32764">
        <v>30326</v>
      </c>
      <c r="D32764">
        <v>349482</v>
      </c>
      <c r="E32764" s="31">
        <v>23101</v>
      </c>
      <c r="F32764">
        <v>125</v>
      </c>
      <c r="G32764" s="31">
        <v>6466</v>
      </c>
      <c r="H32764" s="31">
        <v>8</v>
      </c>
    </row>
    <row r="32765" spans="1:8">
      <c r="A32765" s="32">
        <v>44605</v>
      </c>
      <c r="B32765" s="1" t="s">
        <v>14</v>
      </c>
      <c r="C32765">
        <v>6655</v>
      </c>
      <c r="D32765">
        <v>37600</v>
      </c>
      <c r="E32765" s="31">
        <v>4484</v>
      </c>
      <c r="F32765">
        <v>29</v>
      </c>
      <c r="G32765" s="31">
        <v>2142</v>
      </c>
      <c r="H32765" s="31">
        <v>0</v>
      </c>
    </row>
    <row r="32766" spans="1:8">
      <c r="A32766" s="32">
        <v>44605</v>
      </c>
      <c r="B32766" s="1" t="s">
        <v>15</v>
      </c>
      <c r="C32766">
        <v>8741</v>
      </c>
      <c r="D32766">
        <v>138868</v>
      </c>
      <c r="E32766" s="31">
        <v>6172</v>
      </c>
      <c r="F32766">
        <v>58</v>
      </c>
      <c r="G32766" s="31">
        <v>2511</v>
      </c>
      <c r="H32766" s="31">
        <v>0</v>
      </c>
    </row>
    <row r="32767" spans="1:8">
      <c r="A32767" s="32">
        <v>44605</v>
      </c>
      <c r="B32767" s="1" t="s">
        <v>16</v>
      </c>
      <c r="C32767">
        <v>19429</v>
      </c>
      <c r="D32767">
        <v>560303</v>
      </c>
      <c r="E32767" s="31">
        <v>15448</v>
      </c>
      <c r="F32767">
        <v>182</v>
      </c>
      <c r="G32767" s="31">
        <v>3799</v>
      </c>
      <c r="H32767" s="31">
        <v>3</v>
      </c>
    </row>
    <row r="32768" spans="1:8">
      <c r="A32768" s="32">
        <v>44605</v>
      </c>
      <c r="B32768" s="1" t="s">
        <v>17</v>
      </c>
      <c r="C32768">
        <v>54427</v>
      </c>
      <c r="D32768">
        <v>43398</v>
      </c>
      <c r="E32768" s="31">
        <v>44839</v>
      </c>
      <c r="F32768">
        <v>241</v>
      </c>
      <c r="G32768" s="31">
        <v>9347</v>
      </c>
      <c r="H32768" s="31">
        <v>9</v>
      </c>
    </row>
    <row r="32769" spans="1:8">
      <c r="A32769" s="32">
        <v>44605</v>
      </c>
      <c r="B32769" s="1" t="s">
        <v>18</v>
      </c>
      <c r="C32769">
        <v>34323</v>
      </c>
      <c r="D32769">
        <v>597744</v>
      </c>
      <c r="E32769" s="31">
        <v>26715</v>
      </c>
      <c r="F32769">
        <v>139</v>
      </c>
      <c r="G32769" s="31">
        <v>7469</v>
      </c>
      <c r="H32769" s="31">
        <v>7</v>
      </c>
    </row>
    <row r="32770" spans="1:8">
      <c r="A32770" s="32">
        <v>44605</v>
      </c>
      <c r="B32770" s="1" t="s">
        <v>19</v>
      </c>
      <c r="C32770">
        <v>41576</v>
      </c>
      <c r="D32770">
        <v>447533</v>
      </c>
      <c r="E32770" s="31">
        <v>33865</v>
      </c>
      <c r="F32770">
        <v>219</v>
      </c>
      <c r="G32770" s="31">
        <v>7492</v>
      </c>
      <c r="H32770" s="31">
        <v>8</v>
      </c>
    </row>
    <row r="32771" spans="1:8">
      <c r="A32771" s="32">
        <v>44605</v>
      </c>
      <c r="B32771" s="1" t="s">
        <v>20</v>
      </c>
      <c r="C32771">
        <v>240343</v>
      </c>
      <c r="D32771">
        <v>2034796</v>
      </c>
      <c r="E32771" s="31">
        <v>198987</v>
      </c>
      <c r="F32771">
        <v>1101</v>
      </c>
      <c r="G32771" s="31">
        <v>40255</v>
      </c>
      <c r="H32771" s="31">
        <v>62</v>
      </c>
    </row>
    <row r="32772" spans="1:8">
      <c r="A32772" s="32">
        <v>44605</v>
      </c>
      <c r="B32772" s="1" t="s">
        <v>21</v>
      </c>
      <c r="C32772">
        <v>208184</v>
      </c>
      <c r="D32772">
        <v>1510630</v>
      </c>
      <c r="E32772" s="31">
        <v>162574</v>
      </c>
      <c r="F32772">
        <v>1116</v>
      </c>
      <c r="G32772" s="31">
        <v>40329</v>
      </c>
      <c r="H32772" s="31">
        <v>21</v>
      </c>
    </row>
    <row r="32773" spans="1:8">
      <c r="A32773" s="32">
        <v>44605</v>
      </c>
      <c r="B32773" s="1" t="s">
        <v>22</v>
      </c>
      <c r="C32773">
        <v>802930</v>
      </c>
      <c r="D32773">
        <v>5083718</v>
      </c>
      <c r="E32773" s="31">
        <v>626000</v>
      </c>
      <c r="F32773">
        <v>3310</v>
      </c>
      <c r="G32773" s="31">
        <v>173620</v>
      </c>
      <c r="H32773" s="31">
        <v>65</v>
      </c>
    </row>
    <row r="32774" spans="1:8">
      <c r="A32774" s="32">
        <v>44605</v>
      </c>
      <c r="B32774" s="1" t="s">
        <v>23</v>
      </c>
      <c r="C32774">
        <v>350572</v>
      </c>
      <c r="D32774">
        <v>2180686</v>
      </c>
      <c r="E32774" s="31">
        <v>292252</v>
      </c>
      <c r="F32774">
        <v>1433</v>
      </c>
      <c r="G32774" s="31">
        <v>56887</v>
      </c>
      <c r="H32774" s="31">
        <v>97</v>
      </c>
    </row>
    <row r="32775" spans="1:8">
      <c r="A32775" s="32">
        <v>44605</v>
      </c>
      <c r="B32775" s="1" t="s">
        <v>24</v>
      </c>
      <c r="C32775">
        <v>22640</v>
      </c>
      <c r="D32775">
        <v>426408</v>
      </c>
      <c r="E32775" s="31">
        <v>18715</v>
      </c>
      <c r="F32775">
        <v>65</v>
      </c>
      <c r="G32775" s="31">
        <v>3860</v>
      </c>
      <c r="H32775" s="31">
        <v>4</v>
      </c>
    </row>
    <row r="32776" spans="1:8">
      <c r="A32776" s="32">
        <v>44605</v>
      </c>
      <c r="B32776" s="1" t="s">
        <v>25</v>
      </c>
      <c r="C32776">
        <v>11245</v>
      </c>
      <c r="D32776">
        <v>165082</v>
      </c>
      <c r="E32776" s="31">
        <v>7595</v>
      </c>
      <c r="F32776">
        <v>54</v>
      </c>
      <c r="G32776" s="31">
        <v>3596</v>
      </c>
      <c r="H32776" s="31">
        <v>2</v>
      </c>
    </row>
    <row r="32777" spans="1:8">
      <c r="A32777" s="32">
        <v>44605</v>
      </c>
      <c r="B32777" s="1" t="s">
        <v>26</v>
      </c>
      <c r="C32777">
        <v>18642</v>
      </c>
      <c r="D32777">
        <v>258606</v>
      </c>
      <c r="E32777" s="31">
        <v>13970</v>
      </c>
      <c r="F32777">
        <v>150</v>
      </c>
      <c r="G32777" s="31">
        <v>4499</v>
      </c>
      <c r="H32777" s="31">
        <v>7</v>
      </c>
    </row>
    <row r="32778" spans="1:8">
      <c r="A32778" s="32">
        <v>44605</v>
      </c>
      <c r="B32778" s="1" t="s">
        <v>27</v>
      </c>
      <c r="C32778">
        <v>8429</v>
      </c>
      <c r="D32778">
        <v>180381</v>
      </c>
      <c r="E32778" s="31">
        <v>6991</v>
      </c>
      <c r="F32778">
        <v>38</v>
      </c>
      <c r="G32778" s="31">
        <v>1400</v>
      </c>
      <c r="H32778" s="31">
        <v>0</v>
      </c>
    </row>
    <row r="32779" spans="1:8">
      <c r="A32779" s="32">
        <v>44605</v>
      </c>
      <c r="B32779" s="1" t="s">
        <v>28</v>
      </c>
      <c r="C32779">
        <v>11863</v>
      </c>
      <c r="D32779">
        <v>173670</v>
      </c>
      <c r="E32779" s="31">
        <v>9586</v>
      </c>
      <c r="F32779">
        <v>38</v>
      </c>
      <c r="G32779" s="31">
        <v>2245</v>
      </c>
      <c r="H32779" s="31">
        <v>1</v>
      </c>
    </row>
    <row r="32780" spans="1:8">
      <c r="A32780" s="32">
        <v>44605</v>
      </c>
      <c r="B32780" s="1" t="s">
        <v>29</v>
      </c>
      <c r="C32780">
        <v>24899</v>
      </c>
      <c r="D32780">
        <v>469096</v>
      </c>
      <c r="E32780" s="31">
        <v>17730</v>
      </c>
      <c r="F32780">
        <v>115</v>
      </c>
      <c r="G32780" s="31">
        <v>5342</v>
      </c>
      <c r="H32780" s="31">
        <v>1</v>
      </c>
    </row>
    <row r="32781" spans="1:8">
      <c r="A32781" s="32">
        <v>44605</v>
      </c>
      <c r="B32781" s="1" t="s">
        <v>30</v>
      </c>
      <c r="C32781">
        <v>41058</v>
      </c>
      <c r="D32781">
        <v>594320</v>
      </c>
      <c r="E32781" s="31">
        <v>32775</v>
      </c>
      <c r="F32781">
        <v>244</v>
      </c>
      <c r="G32781" s="31">
        <v>7123</v>
      </c>
      <c r="H32781" s="31">
        <v>8</v>
      </c>
    </row>
    <row r="32782" spans="1:8">
      <c r="A32782" s="32">
        <v>44605</v>
      </c>
      <c r="B32782" s="1" t="s">
        <v>31</v>
      </c>
      <c r="C32782">
        <v>66554</v>
      </c>
      <c r="D32782">
        <v>889613</v>
      </c>
      <c r="E32782" s="31">
        <v>47537</v>
      </c>
      <c r="F32782">
        <v>265</v>
      </c>
      <c r="G32782" s="31">
        <v>14320</v>
      </c>
      <c r="H32782" s="31">
        <v>6</v>
      </c>
    </row>
    <row r="32783" spans="1:8">
      <c r="A32783" s="32">
        <v>44605</v>
      </c>
      <c r="B32783" s="1" t="s">
        <v>32</v>
      </c>
      <c r="C32783">
        <v>236897</v>
      </c>
      <c r="D32783">
        <v>1837739</v>
      </c>
      <c r="E32783" s="31">
        <v>194980</v>
      </c>
      <c r="F32783">
        <v>1319</v>
      </c>
      <c r="G32783" s="31">
        <v>40598</v>
      </c>
      <c r="H32783" s="31">
        <v>35</v>
      </c>
    </row>
    <row r="32784" spans="1:8">
      <c r="A32784" s="32">
        <v>44605</v>
      </c>
      <c r="B32784" s="1" t="s">
        <v>33</v>
      </c>
      <c r="C32784">
        <v>31634</v>
      </c>
      <c r="D32784">
        <v>339392</v>
      </c>
      <c r="E32784" s="31">
        <v>26257</v>
      </c>
      <c r="F32784">
        <v>200</v>
      </c>
      <c r="G32784" s="31">
        <v>5991</v>
      </c>
      <c r="H32784" s="31">
        <v>4</v>
      </c>
    </row>
    <row r="32785" spans="1:8">
      <c r="A32785" s="32">
        <v>44605</v>
      </c>
      <c r="B32785" s="1" t="s">
        <v>34</v>
      </c>
      <c r="C32785">
        <v>35340</v>
      </c>
      <c r="D32785">
        <v>389594</v>
      </c>
      <c r="E32785" s="31">
        <v>26834</v>
      </c>
      <c r="F32785">
        <v>117</v>
      </c>
      <c r="G32785" s="31">
        <v>8389</v>
      </c>
      <c r="H32785" s="31">
        <v>3</v>
      </c>
    </row>
    <row r="32786" spans="1:8">
      <c r="A32786" s="32">
        <v>44605</v>
      </c>
      <c r="B32786" s="1" t="s">
        <v>35</v>
      </c>
      <c r="C32786">
        <v>96921</v>
      </c>
      <c r="D32786">
        <v>608064</v>
      </c>
      <c r="E32786" s="31">
        <v>69974</v>
      </c>
      <c r="F32786">
        <v>331</v>
      </c>
      <c r="G32786" s="31">
        <v>24932</v>
      </c>
      <c r="H32786" s="31">
        <v>113</v>
      </c>
    </row>
    <row r="32787" spans="1:8">
      <c r="A32787" s="32">
        <v>44605</v>
      </c>
      <c r="B32787" s="1" t="s">
        <v>36</v>
      </c>
      <c r="C32787">
        <v>504833</v>
      </c>
      <c r="D32787">
        <v>5232533</v>
      </c>
      <c r="E32787" s="31">
        <v>358414</v>
      </c>
      <c r="F32787">
        <v>3366</v>
      </c>
      <c r="G32787" s="31">
        <v>143052</v>
      </c>
      <c r="H32787" s="31">
        <v>718</v>
      </c>
    </row>
    <row r="32788" spans="1:8">
      <c r="A32788" s="32">
        <v>44605</v>
      </c>
      <c r="B32788" s="1" t="s">
        <v>37</v>
      </c>
      <c r="C32788">
        <v>196420</v>
      </c>
      <c r="D32788">
        <v>1134277</v>
      </c>
      <c r="E32788" s="31">
        <v>135815</v>
      </c>
      <c r="F32788">
        <v>1560</v>
      </c>
      <c r="G32788" s="31">
        <v>59060</v>
      </c>
      <c r="H32788" s="31">
        <v>52</v>
      </c>
    </row>
    <row r="32789" spans="1:8">
      <c r="A32789" s="32">
        <v>44605</v>
      </c>
      <c r="B32789" s="1" t="s">
        <v>38</v>
      </c>
      <c r="C32789">
        <v>39704</v>
      </c>
      <c r="D32789">
        <v>362932</v>
      </c>
      <c r="E32789" s="31">
        <v>27755</v>
      </c>
      <c r="F32789">
        <v>183</v>
      </c>
      <c r="G32789" s="31">
        <v>11766</v>
      </c>
      <c r="H32789" s="31">
        <v>24</v>
      </c>
    </row>
    <row r="32790" spans="1:8">
      <c r="A32790" s="32">
        <v>44605</v>
      </c>
      <c r="B32790" s="1" t="s">
        <v>39</v>
      </c>
      <c r="C32790">
        <v>17522</v>
      </c>
      <c r="D32790">
        <v>104737</v>
      </c>
      <c r="E32790" s="31">
        <v>13265</v>
      </c>
      <c r="F32790">
        <v>81</v>
      </c>
      <c r="G32790" s="31">
        <v>4051</v>
      </c>
      <c r="H32790" s="31">
        <v>9</v>
      </c>
    </row>
    <row r="32791" spans="1:8">
      <c r="A32791" s="32">
        <v>44605</v>
      </c>
      <c r="B32791" s="1" t="s">
        <v>40</v>
      </c>
      <c r="C32791">
        <v>4688</v>
      </c>
      <c r="D32791">
        <v>228017</v>
      </c>
      <c r="E32791" s="31">
        <v>3951</v>
      </c>
      <c r="F32791">
        <v>5</v>
      </c>
      <c r="G32791" s="31">
        <v>662</v>
      </c>
      <c r="H32791" s="31">
        <v>1</v>
      </c>
    </row>
    <row r="32792" spans="1:8">
      <c r="A32792" s="32">
        <v>44605</v>
      </c>
      <c r="B32792" s="1" t="s">
        <v>41</v>
      </c>
      <c r="C32792">
        <v>5235</v>
      </c>
      <c r="D32792">
        <v>97893</v>
      </c>
      <c r="E32792" s="31">
        <v>4485</v>
      </c>
      <c r="F32792">
        <v>7</v>
      </c>
      <c r="G32792" s="31">
        <v>743</v>
      </c>
      <c r="H32792" s="31">
        <v>0</v>
      </c>
    </row>
    <row r="32793" spans="1:8">
      <c r="A32793" s="32">
        <v>44605</v>
      </c>
      <c r="B32793" s="1" t="s">
        <v>42</v>
      </c>
      <c r="C32793">
        <v>38988</v>
      </c>
      <c r="D32793">
        <v>398255</v>
      </c>
      <c r="E32793" s="31">
        <v>27673</v>
      </c>
      <c r="F32793">
        <v>164</v>
      </c>
      <c r="G32793" s="31">
        <v>6016</v>
      </c>
      <c r="H32793" s="31">
        <v>11</v>
      </c>
    </row>
    <row r="32794" spans="1:8">
      <c r="A32794" s="32">
        <v>44605</v>
      </c>
      <c r="B32794" s="1" t="s">
        <v>43</v>
      </c>
      <c r="C32794">
        <v>62475</v>
      </c>
      <c r="D32794">
        <v>1318963</v>
      </c>
      <c r="E32794" s="31">
        <v>40802</v>
      </c>
      <c r="F32794">
        <v>297</v>
      </c>
      <c r="G32794" s="31">
        <v>21376</v>
      </c>
      <c r="H32794" s="31">
        <v>17</v>
      </c>
    </row>
    <row r="32795" spans="1:8">
      <c r="A32795" s="32">
        <v>44605</v>
      </c>
      <c r="B32795" s="1" t="s">
        <v>44</v>
      </c>
      <c r="C32795">
        <v>17071</v>
      </c>
      <c r="D32795">
        <v>318320</v>
      </c>
      <c r="E32795" s="31">
        <v>14547</v>
      </c>
      <c r="F32795">
        <v>111</v>
      </c>
      <c r="G32795" s="31">
        <v>2413</v>
      </c>
      <c r="H32795" s="31">
        <v>2</v>
      </c>
    </row>
    <row r="32796" spans="1:8">
      <c r="A32796" s="32">
        <v>44605</v>
      </c>
      <c r="B32796" s="1" t="s">
        <v>45</v>
      </c>
      <c r="C32796">
        <v>7169</v>
      </c>
      <c r="D32796">
        <v>143010</v>
      </c>
      <c r="E32796" s="31">
        <v>5598</v>
      </c>
      <c r="F32796">
        <v>71</v>
      </c>
      <c r="G32796" s="31">
        <v>1507</v>
      </c>
      <c r="H32796" s="31">
        <v>1</v>
      </c>
    </row>
    <row r="32797" spans="1:8">
      <c r="A32797" s="32">
        <v>44605</v>
      </c>
      <c r="B32797" s="1" t="s">
        <v>46</v>
      </c>
      <c r="C32797">
        <v>12847</v>
      </c>
      <c r="D32797">
        <v>181718</v>
      </c>
      <c r="E32797" s="31">
        <v>10076</v>
      </c>
      <c r="F32797">
        <v>53</v>
      </c>
      <c r="G32797" s="31">
        <v>2706</v>
      </c>
      <c r="H32797" s="31">
        <v>3</v>
      </c>
    </row>
    <row r="32798" spans="1:8">
      <c r="A32798" s="32">
        <v>44605</v>
      </c>
      <c r="B32798" s="1" t="s">
        <v>47</v>
      </c>
      <c r="C32798">
        <v>13536</v>
      </c>
      <c r="D32798">
        <v>237283</v>
      </c>
      <c r="E32798" s="31">
        <v>11332</v>
      </c>
      <c r="F32798">
        <v>101</v>
      </c>
      <c r="G32798" s="31">
        <v>2103</v>
      </c>
      <c r="H32798" s="31">
        <v>4</v>
      </c>
    </row>
    <row r="32799" spans="1:8">
      <c r="A32799" s="32">
        <v>44605</v>
      </c>
      <c r="B32799" s="1" t="s">
        <v>48</v>
      </c>
      <c r="C32799">
        <v>9136</v>
      </c>
      <c r="D32799">
        <v>152338</v>
      </c>
      <c r="E32799" s="31">
        <v>6927</v>
      </c>
      <c r="F32799">
        <v>48</v>
      </c>
      <c r="G32799" s="31">
        <v>2161</v>
      </c>
      <c r="H32799" s="31">
        <v>9</v>
      </c>
    </row>
    <row r="32800" spans="1:8">
      <c r="A32800" s="32">
        <v>44605</v>
      </c>
      <c r="B32800" s="1" t="s">
        <v>49</v>
      </c>
      <c r="C32800">
        <v>183605</v>
      </c>
      <c r="D32800">
        <v>1852066</v>
      </c>
      <c r="E32800" s="31">
        <v>123691</v>
      </c>
      <c r="F32800">
        <v>742</v>
      </c>
      <c r="G32800" s="31">
        <v>53802</v>
      </c>
      <c r="H32800" s="31">
        <v>18</v>
      </c>
    </row>
    <row r="32801" spans="1:8">
      <c r="A32801" s="32">
        <v>44605</v>
      </c>
      <c r="B32801" s="1" t="s">
        <v>50</v>
      </c>
      <c r="C32801">
        <v>17573</v>
      </c>
      <c r="D32801">
        <v>170437</v>
      </c>
      <c r="E32801" s="31">
        <v>12752</v>
      </c>
      <c r="F32801">
        <v>46</v>
      </c>
      <c r="G32801" s="31">
        <v>3901</v>
      </c>
      <c r="H32801" s="31">
        <v>1</v>
      </c>
    </row>
    <row r="32802" spans="1:8">
      <c r="A32802" s="32">
        <v>44605</v>
      </c>
      <c r="B32802" s="1" t="s">
        <v>51</v>
      </c>
      <c r="C32802">
        <v>20189</v>
      </c>
      <c r="D32802">
        <v>258286</v>
      </c>
      <c r="E32802" s="31">
        <v>15034</v>
      </c>
      <c r="F32802">
        <v>89</v>
      </c>
      <c r="G32802" s="31">
        <v>5543</v>
      </c>
      <c r="H32802" s="31">
        <v>1</v>
      </c>
    </row>
    <row r="32803" spans="1:8">
      <c r="A32803" s="32">
        <v>44605</v>
      </c>
      <c r="B32803" s="1" t="s">
        <v>52</v>
      </c>
      <c r="C32803">
        <v>39226</v>
      </c>
      <c r="D32803">
        <v>176991</v>
      </c>
      <c r="E32803" s="31">
        <v>31244</v>
      </c>
      <c r="F32803">
        <v>176</v>
      </c>
      <c r="G32803" s="31">
        <v>7806</v>
      </c>
      <c r="H32803" s="31">
        <v>14</v>
      </c>
    </row>
    <row r="32804" spans="1:8">
      <c r="A32804" s="32">
        <v>44605</v>
      </c>
      <c r="B32804" s="1" t="s">
        <v>53</v>
      </c>
      <c r="C32804">
        <v>19022</v>
      </c>
      <c r="D32804">
        <v>389273</v>
      </c>
      <c r="E32804" s="31">
        <v>15717</v>
      </c>
      <c r="F32804">
        <v>90</v>
      </c>
      <c r="G32804" s="31">
        <v>3215</v>
      </c>
      <c r="H32804" s="31">
        <v>0</v>
      </c>
    </row>
    <row r="32805" spans="1:8">
      <c r="A32805" s="32">
        <v>44605</v>
      </c>
      <c r="B32805" s="1" t="s">
        <v>54</v>
      </c>
      <c r="C32805">
        <v>15336</v>
      </c>
      <c r="D32805">
        <v>114419</v>
      </c>
      <c r="E32805" s="31">
        <v>12319</v>
      </c>
      <c r="F32805">
        <v>64</v>
      </c>
      <c r="G32805" s="31">
        <v>2990</v>
      </c>
      <c r="H32805" s="31">
        <v>1</v>
      </c>
    </row>
    <row r="32806" spans="1:8">
      <c r="A32806" s="32">
        <v>44605</v>
      </c>
      <c r="B32806" s="1" t="s">
        <v>55</v>
      </c>
      <c r="C32806">
        <v>24159</v>
      </c>
      <c r="D32806">
        <v>237921</v>
      </c>
      <c r="E32806" s="31">
        <v>18952</v>
      </c>
      <c r="F32806">
        <v>94</v>
      </c>
      <c r="G32806" s="31">
        <v>4652</v>
      </c>
      <c r="H32806" s="31">
        <v>3</v>
      </c>
    </row>
    <row r="32807" spans="1:8">
      <c r="A32807" s="32">
        <v>44605</v>
      </c>
      <c r="B32807" s="1" t="s">
        <v>56</v>
      </c>
      <c r="C32807">
        <v>90707</v>
      </c>
      <c r="D32807">
        <v>560218</v>
      </c>
      <c r="E32807" s="31">
        <v>85030</v>
      </c>
      <c r="F32807">
        <v>418</v>
      </c>
      <c r="G32807" s="31">
        <v>5241</v>
      </c>
      <c r="H32807" s="31">
        <v>30</v>
      </c>
    </row>
    <row r="32808" spans="1:8">
      <c r="A32808" s="32">
        <v>44606</v>
      </c>
      <c r="B32808" s="1" t="s">
        <v>7</v>
      </c>
      <c r="C32808">
        <v>138579</v>
      </c>
      <c r="D32808">
        <v>1550505</v>
      </c>
      <c r="E32808" s="31">
        <v>106139</v>
      </c>
      <c r="F32808">
        <v>1612</v>
      </c>
      <c r="G32808" s="31">
        <v>31704</v>
      </c>
      <c r="H32808" s="31">
        <v>8</v>
      </c>
    </row>
    <row r="32809" spans="1:8">
      <c r="A32809" s="32">
        <v>44606</v>
      </c>
      <c r="B32809" s="1" t="s">
        <v>11</v>
      </c>
      <c r="C32809">
        <v>15416</v>
      </c>
      <c r="D32809">
        <v>144895</v>
      </c>
      <c r="E32809" s="31">
        <v>11648</v>
      </c>
      <c r="F32809">
        <v>48</v>
      </c>
      <c r="G32809" s="31">
        <v>3720</v>
      </c>
      <c r="H32809" s="31">
        <v>0</v>
      </c>
    </row>
    <row r="32810" spans="1:8">
      <c r="A32810" s="32">
        <v>44606</v>
      </c>
      <c r="B32810" s="1" t="s">
        <v>12</v>
      </c>
      <c r="C32810">
        <v>6863</v>
      </c>
      <c r="D32810">
        <v>162997</v>
      </c>
      <c r="E32810" s="31">
        <v>5115</v>
      </c>
      <c r="F32810">
        <v>55</v>
      </c>
      <c r="G32810" s="31">
        <v>1693</v>
      </c>
      <c r="H32810" s="31">
        <v>1</v>
      </c>
    </row>
    <row r="32811" spans="1:8">
      <c r="A32811" s="32">
        <v>44606</v>
      </c>
      <c r="B32811" s="1" t="s">
        <v>13</v>
      </c>
      <c r="C32811">
        <v>30719</v>
      </c>
      <c r="D32811">
        <v>350944</v>
      </c>
      <c r="E32811" s="31">
        <v>23890</v>
      </c>
      <c r="F32811">
        <v>125</v>
      </c>
      <c r="G32811" s="31">
        <v>6315</v>
      </c>
      <c r="H32811" s="31">
        <v>10</v>
      </c>
    </row>
    <row r="32812" spans="1:8">
      <c r="A32812" s="32">
        <v>44606</v>
      </c>
      <c r="B32812" s="1" t="s">
        <v>14</v>
      </c>
      <c r="C32812">
        <v>6752</v>
      </c>
      <c r="D32812">
        <v>38941</v>
      </c>
      <c r="E32812" s="31">
        <v>4849</v>
      </c>
      <c r="F32812">
        <v>29</v>
      </c>
      <c r="G32812" s="31">
        <v>1874</v>
      </c>
      <c r="H32812" s="31">
        <v>0</v>
      </c>
    </row>
    <row r="32813" spans="1:8">
      <c r="A32813" s="32">
        <v>44606</v>
      </c>
      <c r="B32813" s="1" t="s">
        <v>15</v>
      </c>
      <c r="C32813">
        <v>8893</v>
      </c>
      <c r="D32813">
        <v>142194</v>
      </c>
      <c r="E32813" s="31">
        <v>6267</v>
      </c>
      <c r="F32813">
        <v>58</v>
      </c>
      <c r="G32813" s="31">
        <v>2568</v>
      </c>
      <c r="H32813" s="31">
        <v>0</v>
      </c>
    </row>
    <row r="32814" spans="1:8">
      <c r="A32814" s="32">
        <v>44606</v>
      </c>
      <c r="B32814" s="1" t="s">
        <v>16</v>
      </c>
      <c r="C32814">
        <v>19671</v>
      </c>
      <c r="D32814">
        <v>569389</v>
      </c>
      <c r="E32814" s="31">
        <v>15938</v>
      </c>
      <c r="F32814">
        <v>182</v>
      </c>
      <c r="G32814" s="31">
        <v>3551</v>
      </c>
      <c r="H32814" s="31">
        <v>3</v>
      </c>
    </row>
    <row r="32815" spans="1:8">
      <c r="A32815" s="32">
        <v>44606</v>
      </c>
      <c r="B32815" s="1" t="s">
        <v>17</v>
      </c>
      <c r="C32815">
        <v>55548</v>
      </c>
      <c r="D32815">
        <v>43645</v>
      </c>
      <c r="E32815" s="31">
        <v>46113</v>
      </c>
      <c r="F32815">
        <v>243</v>
      </c>
      <c r="G32815" s="31">
        <v>9192</v>
      </c>
      <c r="H32815" s="31">
        <v>9</v>
      </c>
    </row>
    <row r="32816" spans="1:8">
      <c r="A32816" s="32">
        <v>44606</v>
      </c>
      <c r="B32816" s="1" t="s">
        <v>18</v>
      </c>
      <c r="C32816">
        <v>34893</v>
      </c>
      <c r="D32816">
        <v>598928</v>
      </c>
      <c r="E32816" s="31">
        <v>27234</v>
      </c>
      <c r="F32816">
        <v>144</v>
      </c>
      <c r="G32816" s="31">
        <v>7515</v>
      </c>
      <c r="H32816" s="31">
        <v>7</v>
      </c>
    </row>
    <row r="32817" spans="1:8">
      <c r="A32817" s="32">
        <v>44606</v>
      </c>
      <c r="B32817" s="1" t="s">
        <v>19</v>
      </c>
      <c r="C32817">
        <v>41957</v>
      </c>
      <c r="D32817">
        <v>454276</v>
      </c>
      <c r="E32817" s="31">
        <v>34600</v>
      </c>
      <c r="F32817">
        <v>222</v>
      </c>
      <c r="G32817" s="31">
        <v>7135</v>
      </c>
      <c r="H32817" s="31">
        <v>8</v>
      </c>
    </row>
    <row r="32818" spans="1:8">
      <c r="A32818" s="32">
        <v>44606</v>
      </c>
      <c r="B32818" s="1" t="s">
        <v>20</v>
      </c>
      <c r="C32818">
        <v>244456</v>
      </c>
      <c r="D32818">
        <v>2045397</v>
      </c>
      <c r="E32818" s="31">
        <v>204866</v>
      </c>
      <c r="F32818">
        <v>1107</v>
      </c>
      <c r="G32818" s="31">
        <v>38483</v>
      </c>
      <c r="H32818" s="31">
        <v>62</v>
      </c>
    </row>
    <row r="32819" spans="1:8">
      <c r="A32819" s="32">
        <v>44606</v>
      </c>
      <c r="B32819" s="1" t="s">
        <v>21</v>
      </c>
      <c r="C32819">
        <v>211466</v>
      </c>
      <c r="D32819">
        <v>1510630</v>
      </c>
      <c r="E32819" s="31">
        <v>165014</v>
      </c>
      <c r="F32819">
        <v>1128</v>
      </c>
      <c r="G32819" s="31">
        <v>42054</v>
      </c>
      <c r="H32819" s="31">
        <v>22</v>
      </c>
    </row>
    <row r="32820" spans="1:8">
      <c r="A32820" s="32">
        <v>44606</v>
      </c>
      <c r="B32820" s="1" t="s">
        <v>22</v>
      </c>
      <c r="C32820">
        <v>813264</v>
      </c>
      <c r="D32820">
        <v>5117701</v>
      </c>
      <c r="E32820" s="31">
        <v>640249</v>
      </c>
      <c r="F32820">
        <v>3317</v>
      </c>
      <c r="G32820" s="31">
        <v>169698</v>
      </c>
      <c r="H32820" s="31">
        <v>74</v>
      </c>
    </row>
    <row r="32821" spans="1:8">
      <c r="A32821" s="32">
        <v>44606</v>
      </c>
      <c r="B32821" s="1" t="s">
        <v>23</v>
      </c>
      <c r="C32821">
        <v>356300</v>
      </c>
      <c r="D32821">
        <v>2180686</v>
      </c>
      <c r="E32821" s="31">
        <v>300249</v>
      </c>
      <c r="F32821">
        <v>1437</v>
      </c>
      <c r="G32821" s="31">
        <v>54614</v>
      </c>
      <c r="H32821" s="31">
        <v>96</v>
      </c>
    </row>
    <row r="32822" spans="1:8">
      <c r="A32822" s="32">
        <v>44606</v>
      </c>
      <c r="B32822" s="1" t="s">
        <v>24</v>
      </c>
      <c r="C32822">
        <v>23047</v>
      </c>
      <c r="D32822">
        <v>429845</v>
      </c>
      <c r="E32822" s="31">
        <v>19173</v>
      </c>
      <c r="F32822">
        <v>65</v>
      </c>
      <c r="G32822" s="31">
        <v>3809</v>
      </c>
      <c r="H32822" s="31">
        <v>3</v>
      </c>
    </row>
    <row r="32823" spans="1:8">
      <c r="A32823" s="32">
        <v>44606</v>
      </c>
      <c r="B32823" s="1" t="s">
        <v>25</v>
      </c>
      <c r="C32823">
        <v>11617</v>
      </c>
      <c r="D32823">
        <v>168017</v>
      </c>
      <c r="E32823" s="31">
        <v>7661</v>
      </c>
      <c r="F32823">
        <v>55</v>
      </c>
      <c r="G32823" s="31">
        <v>3901</v>
      </c>
      <c r="H32823" s="31">
        <v>1</v>
      </c>
    </row>
    <row r="32824" spans="1:8">
      <c r="A32824" s="32">
        <v>44606</v>
      </c>
      <c r="B32824" s="1" t="s">
        <v>26</v>
      </c>
      <c r="C32824">
        <v>18946</v>
      </c>
      <c r="D32824">
        <v>259060</v>
      </c>
      <c r="E32824" s="31">
        <v>14328</v>
      </c>
      <c r="F32824">
        <v>151</v>
      </c>
      <c r="G32824" s="31">
        <v>4444</v>
      </c>
      <c r="H32824" s="31">
        <v>8</v>
      </c>
    </row>
    <row r="32825" spans="1:8">
      <c r="A32825" s="32">
        <v>44606</v>
      </c>
      <c r="B32825" s="1" t="s">
        <v>27</v>
      </c>
      <c r="C32825">
        <v>8648</v>
      </c>
      <c r="D32825">
        <v>181700</v>
      </c>
      <c r="E32825" s="31">
        <v>7209</v>
      </c>
      <c r="F32825">
        <v>38</v>
      </c>
      <c r="G32825" s="31">
        <v>1401</v>
      </c>
      <c r="H32825" s="31">
        <v>1</v>
      </c>
    </row>
    <row r="32826" spans="1:8">
      <c r="A32826" s="32">
        <v>44606</v>
      </c>
      <c r="B32826" s="1" t="s">
        <v>28</v>
      </c>
      <c r="C32826">
        <v>12844</v>
      </c>
      <c r="D32826">
        <v>173670</v>
      </c>
      <c r="E32826" s="31">
        <v>10609</v>
      </c>
      <c r="F32826">
        <v>38</v>
      </c>
      <c r="G32826" s="31">
        <v>2203</v>
      </c>
      <c r="H32826" s="31">
        <v>1</v>
      </c>
    </row>
    <row r="32827" spans="1:8">
      <c r="A32827" s="32">
        <v>44606</v>
      </c>
      <c r="B32827" s="1" t="s">
        <v>29</v>
      </c>
      <c r="C32827">
        <v>25187</v>
      </c>
      <c r="D32827">
        <v>474588</v>
      </c>
      <c r="E32827" s="31">
        <v>19276</v>
      </c>
      <c r="F32827">
        <v>121</v>
      </c>
      <c r="G32827" s="31">
        <v>4330</v>
      </c>
      <c r="H32827" s="31">
        <v>1</v>
      </c>
    </row>
    <row r="32828" spans="1:8">
      <c r="A32828" s="32">
        <v>44606</v>
      </c>
      <c r="B32828" s="1" t="s">
        <v>30</v>
      </c>
      <c r="C32828">
        <v>41690</v>
      </c>
      <c r="D32828">
        <v>595597</v>
      </c>
      <c r="E32828" s="31">
        <v>33635</v>
      </c>
      <c r="F32828">
        <v>245</v>
      </c>
      <c r="G32828" s="31">
        <v>7178</v>
      </c>
      <c r="H32828" s="31">
        <v>7</v>
      </c>
    </row>
    <row r="32829" spans="1:8">
      <c r="A32829" s="32">
        <v>44606</v>
      </c>
      <c r="B32829" s="1" t="s">
        <v>31</v>
      </c>
      <c r="C32829">
        <v>67659</v>
      </c>
      <c r="D32829">
        <v>899739</v>
      </c>
      <c r="E32829" s="31">
        <v>54273</v>
      </c>
      <c r="F32829">
        <v>265</v>
      </c>
      <c r="G32829" s="31">
        <v>13229</v>
      </c>
      <c r="H32829" s="31">
        <v>6</v>
      </c>
    </row>
    <row r="32830" spans="1:8">
      <c r="A32830" s="32">
        <v>44606</v>
      </c>
      <c r="B32830" s="1" t="s">
        <v>32</v>
      </c>
      <c r="C32830">
        <v>242363</v>
      </c>
      <c r="D32830">
        <v>1877309</v>
      </c>
      <c r="E32830" s="31">
        <v>199972</v>
      </c>
      <c r="F32830">
        <v>1326</v>
      </c>
      <c r="G32830" s="31">
        <v>41065</v>
      </c>
      <c r="H32830" s="31">
        <v>38</v>
      </c>
    </row>
    <row r="32831" spans="1:8">
      <c r="A32831" s="32">
        <v>44606</v>
      </c>
      <c r="B32831" s="1" t="s">
        <v>33</v>
      </c>
      <c r="C32831">
        <v>32231</v>
      </c>
      <c r="D32831">
        <v>339392</v>
      </c>
      <c r="E32831" s="31">
        <v>27011</v>
      </c>
      <c r="F32831">
        <v>202</v>
      </c>
      <c r="G32831" s="31">
        <v>5856</v>
      </c>
      <c r="H32831" s="31">
        <v>5</v>
      </c>
    </row>
    <row r="32832" spans="1:8">
      <c r="A32832" s="32">
        <v>44606</v>
      </c>
      <c r="B32832" s="1" t="s">
        <v>34</v>
      </c>
      <c r="C32832">
        <v>35933</v>
      </c>
      <c r="D32832">
        <v>391438</v>
      </c>
      <c r="E32832" s="31">
        <v>27449</v>
      </c>
      <c r="F32832">
        <v>118</v>
      </c>
      <c r="G32832" s="31">
        <v>8366</v>
      </c>
      <c r="H32832" s="31">
        <v>4</v>
      </c>
    </row>
    <row r="32833" spans="1:8">
      <c r="A32833" s="32">
        <v>44606</v>
      </c>
      <c r="B32833" s="1" t="s">
        <v>35</v>
      </c>
      <c r="C32833">
        <v>98887</v>
      </c>
      <c r="D32833">
        <v>609774</v>
      </c>
      <c r="E32833" s="31">
        <v>72674</v>
      </c>
      <c r="F32833">
        <v>331</v>
      </c>
      <c r="G32833" s="31">
        <v>23916</v>
      </c>
      <c r="H32833" s="31">
        <v>109</v>
      </c>
    </row>
    <row r="32834" spans="1:8">
      <c r="A32834" s="32">
        <v>44606</v>
      </c>
      <c r="B32834" s="1" t="s">
        <v>36</v>
      </c>
      <c r="C32834">
        <v>512829</v>
      </c>
      <c r="D32834">
        <v>5258136</v>
      </c>
      <c r="E32834" s="31">
        <v>369010</v>
      </c>
      <c r="F32834">
        <v>3375</v>
      </c>
      <c r="G32834" s="31">
        <v>140444</v>
      </c>
      <c r="H32834" s="31">
        <v>718</v>
      </c>
    </row>
    <row r="32835" spans="1:8">
      <c r="A32835" s="32">
        <v>44606</v>
      </c>
      <c r="B32835" s="1" t="s">
        <v>37</v>
      </c>
      <c r="C32835">
        <v>201035</v>
      </c>
      <c r="D32835">
        <v>1141457</v>
      </c>
      <c r="E32835" s="31">
        <v>141027</v>
      </c>
      <c r="F32835">
        <v>1573</v>
      </c>
      <c r="G32835" s="31">
        <v>58448</v>
      </c>
      <c r="H32835" s="31">
        <v>49</v>
      </c>
    </row>
    <row r="32836" spans="1:8">
      <c r="A32836" s="32">
        <v>44606</v>
      </c>
      <c r="B32836" s="1" t="s">
        <v>38</v>
      </c>
      <c r="C32836">
        <v>40828</v>
      </c>
      <c r="D32836">
        <v>369379</v>
      </c>
      <c r="E32836" s="31">
        <v>28487</v>
      </c>
      <c r="F32836">
        <v>186</v>
      </c>
      <c r="G32836" s="31">
        <v>12155</v>
      </c>
      <c r="H32836" s="31">
        <v>22</v>
      </c>
    </row>
    <row r="32837" spans="1:8">
      <c r="A32837" s="32">
        <v>44606</v>
      </c>
      <c r="B32837" s="1" t="s">
        <v>39</v>
      </c>
      <c r="C32837">
        <v>17839</v>
      </c>
      <c r="D32837">
        <v>105575</v>
      </c>
      <c r="E32837" s="31">
        <v>13766</v>
      </c>
      <c r="F32837">
        <v>82</v>
      </c>
      <c r="G32837" s="31">
        <v>3866</v>
      </c>
      <c r="H32837" s="31">
        <v>7</v>
      </c>
    </row>
    <row r="32838" spans="1:8">
      <c r="A32838" s="32">
        <v>44606</v>
      </c>
      <c r="B32838" s="1" t="s">
        <v>40</v>
      </c>
      <c r="C32838">
        <v>4757</v>
      </c>
      <c r="D32838">
        <v>228737</v>
      </c>
      <c r="E32838" s="31">
        <v>4015</v>
      </c>
      <c r="F32838">
        <v>5</v>
      </c>
      <c r="G32838" s="31">
        <v>665</v>
      </c>
      <c r="H32838" s="31">
        <v>1</v>
      </c>
    </row>
    <row r="32839" spans="1:8">
      <c r="A32839" s="32">
        <v>44606</v>
      </c>
      <c r="B32839" s="1" t="s">
        <v>41</v>
      </c>
      <c r="C32839">
        <v>5306</v>
      </c>
      <c r="D32839">
        <v>97893</v>
      </c>
      <c r="E32839" s="31">
        <v>4566</v>
      </c>
      <c r="F32839">
        <v>7</v>
      </c>
      <c r="G32839" s="31">
        <v>733</v>
      </c>
      <c r="H32839" s="31">
        <v>0</v>
      </c>
    </row>
    <row r="32840" spans="1:8">
      <c r="A32840" s="32">
        <v>44606</v>
      </c>
      <c r="B32840" s="1" t="s">
        <v>42</v>
      </c>
      <c r="C32840">
        <v>39634</v>
      </c>
      <c r="D32840">
        <v>398255</v>
      </c>
      <c r="E32840" s="31">
        <v>27673</v>
      </c>
      <c r="F32840">
        <v>167</v>
      </c>
      <c r="G32840" s="31">
        <v>6016</v>
      </c>
      <c r="H32840" s="31">
        <v>11</v>
      </c>
    </row>
    <row r="32841" spans="1:8">
      <c r="A32841" s="32">
        <v>44606</v>
      </c>
      <c r="B32841" s="1" t="s">
        <v>43</v>
      </c>
      <c r="C32841">
        <v>63211</v>
      </c>
      <c r="D32841">
        <v>1318963</v>
      </c>
      <c r="E32841" s="31">
        <v>41484</v>
      </c>
      <c r="F32841">
        <v>303</v>
      </c>
      <c r="G32841" s="31">
        <v>21424</v>
      </c>
      <c r="H32841" s="31">
        <v>18</v>
      </c>
    </row>
    <row r="32842" spans="1:8">
      <c r="A32842" s="32">
        <v>44606</v>
      </c>
      <c r="B32842" s="1" t="s">
        <v>44</v>
      </c>
      <c r="C32842">
        <v>17268</v>
      </c>
      <c r="D32842">
        <v>318320</v>
      </c>
      <c r="E32842" s="31">
        <v>14821</v>
      </c>
      <c r="F32842">
        <v>111</v>
      </c>
      <c r="G32842" s="31">
        <v>2336</v>
      </c>
      <c r="H32842" s="31">
        <v>2</v>
      </c>
    </row>
    <row r="32843" spans="1:8">
      <c r="A32843" s="32">
        <v>44606</v>
      </c>
      <c r="B32843" s="1" t="s">
        <v>45</v>
      </c>
      <c r="C32843">
        <v>7298</v>
      </c>
      <c r="D32843">
        <v>143293</v>
      </c>
      <c r="E32843" s="31">
        <v>5815</v>
      </c>
      <c r="F32843">
        <v>71</v>
      </c>
      <c r="G32843" s="31">
        <v>1417</v>
      </c>
      <c r="H32843" s="31">
        <v>1</v>
      </c>
    </row>
    <row r="32844" spans="1:8">
      <c r="A32844" s="32">
        <v>44606</v>
      </c>
      <c r="B32844" s="1" t="s">
        <v>46</v>
      </c>
      <c r="C32844">
        <v>13004</v>
      </c>
      <c r="D32844">
        <v>182202</v>
      </c>
      <c r="E32844" s="31">
        <v>10379</v>
      </c>
      <c r="F32844">
        <v>55</v>
      </c>
      <c r="G32844" s="31">
        <v>2558</v>
      </c>
      <c r="H32844" s="31">
        <v>3</v>
      </c>
    </row>
    <row r="32845" spans="1:8">
      <c r="A32845" s="32">
        <v>44606</v>
      </c>
      <c r="B32845" s="1" t="s">
        <v>47</v>
      </c>
      <c r="C32845">
        <v>13663</v>
      </c>
      <c r="D32845">
        <v>237724</v>
      </c>
      <c r="E32845" s="31">
        <v>11618</v>
      </c>
      <c r="F32845">
        <v>101</v>
      </c>
      <c r="G32845" s="31">
        <v>1944</v>
      </c>
      <c r="H32845" s="31">
        <v>4</v>
      </c>
    </row>
    <row r="32846" spans="1:8">
      <c r="A32846" s="32">
        <v>44606</v>
      </c>
      <c r="B32846" s="1" t="s">
        <v>48</v>
      </c>
      <c r="C32846">
        <v>9288</v>
      </c>
      <c r="D32846">
        <v>159492</v>
      </c>
      <c r="E32846" s="31">
        <v>7142</v>
      </c>
      <c r="F32846">
        <v>48</v>
      </c>
      <c r="G32846" s="31">
        <v>2098</v>
      </c>
      <c r="H32846" s="31">
        <v>11</v>
      </c>
    </row>
    <row r="32847" spans="1:8">
      <c r="A32847" s="32">
        <v>44606</v>
      </c>
      <c r="B32847" s="1" t="s">
        <v>49</v>
      </c>
      <c r="C32847">
        <v>186576</v>
      </c>
      <c r="D32847">
        <v>1859107</v>
      </c>
      <c r="E32847" s="31">
        <v>128948</v>
      </c>
      <c r="F32847">
        <v>753</v>
      </c>
      <c r="G32847" s="31">
        <v>52530</v>
      </c>
      <c r="H32847" s="31">
        <v>18</v>
      </c>
    </row>
    <row r="32848" spans="1:8">
      <c r="A32848" s="32">
        <v>44606</v>
      </c>
      <c r="B32848" s="1" t="s">
        <v>50</v>
      </c>
      <c r="C32848">
        <v>17988</v>
      </c>
      <c r="D32848">
        <v>170967</v>
      </c>
      <c r="E32848" s="31">
        <v>13240</v>
      </c>
      <c r="F32848">
        <v>46</v>
      </c>
      <c r="G32848" s="31">
        <v>3811</v>
      </c>
      <c r="H32848" s="31">
        <v>2</v>
      </c>
    </row>
    <row r="32849" spans="1:8">
      <c r="A32849" s="32">
        <v>44606</v>
      </c>
      <c r="B32849" s="1" t="s">
        <v>51</v>
      </c>
      <c r="C32849">
        <v>20460</v>
      </c>
      <c r="D32849">
        <v>259215</v>
      </c>
      <c r="E32849" s="31">
        <v>15464</v>
      </c>
      <c r="F32849">
        <v>91</v>
      </c>
      <c r="G32849" s="31">
        <v>5404</v>
      </c>
      <c r="H32849" s="31">
        <v>1</v>
      </c>
    </row>
    <row r="32850" spans="1:8">
      <c r="A32850" s="32">
        <v>44606</v>
      </c>
      <c r="B32850" s="1" t="s">
        <v>52</v>
      </c>
      <c r="C32850">
        <v>39801</v>
      </c>
      <c r="D32850">
        <v>178320</v>
      </c>
      <c r="E32850" s="31">
        <v>32183</v>
      </c>
      <c r="F32850">
        <v>177</v>
      </c>
      <c r="G32850" s="31">
        <v>7441</v>
      </c>
      <c r="H32850" s="31">
        <v>16</v>
      </c>
    </row>
    <row r="32851" spans="1:8">
      <c r="A32851" s="32">
        <v>44606</v>
      </c>
      <c r="B32851" s="1" t="s">
        <v>53</v>
      </c>
      <c r="C32851">
        <v>19305</v>
      </c>
      <c r="D32851">
        <v>389969</v>
      </c>
      <c r="E32851" s="31">
        <v>16108</v>
      </c>
      <c r="F32851">
        <v>90</v>
      </c>
      <c r="G32851" s="31">
        <v>3107</v>
      </c>
      <c r="H32851" s="31">
        <v>0</v>
      </c>
    </row>
    <row r="32852" spans="1:8">
      <c r="A32852" s="32">
        <v>44606</v>
      </c>
      <c r="B32852" s="1" t="s">
        <v>54</v>
      </c>
      <c r="C32852">
        <v>15500</v>
      </c>
      <c r="D32852">
        <v>115190</v>
      </c>
      <c r="E32852" s="31">
        <v>13041</v>
      </c>
      <c r="F32852">
        <v>65</v>
      </c>
      <c r="G32852" s="31">
        <v>2432</v>
      </c>
      <c r="H32852" s="31">
        <v>1</v>
      </c>
    </row>
    <row r="32853" spans="1:8">
      <c r="A32853" s="32">
        <v>44606</v>
      </c>
      <c r="B32853" s="1" t="s">
        <v>55</v>
      </c>
      <c r="C32853">
        <v>24507</v>
      </c>
      <c r="D32853">
        <v>239582</v>
      </c>
      <c r="E32853" s="31">
        <v>19384</v>
      </c>
      <c r="F32853">
        <v>97</v>
      </c>
      <c r="G32853" s="31">
        <v>4678</v>
      </c>
      <c r="H32853" s="31">
        <v>3</v>
      </c>
    </row>
    <row r="32854" spans="1:8">
      <c r="A32854" s="32">
        <v>44606</v>
      </c>
      <c r="B32854" s="1" t="s">
        <v>56</v>
      </c>
      <c r="C32854">
        <v>90993</v>
      </c>
      <c r="D32854">
        <v>561931</v>
      </c>
      <c r="E32854" s="31">
        <v>85631</v>
      </c>
      <c r="F32854">
        <v>421</v>
      </c>
      <c r="G32854" s="31">
        <v>4910</v>
      </c>
      <c r="H32854" s="31">
        <v>31</v>
      </c>
    </row>
    <row r="32855" spans="1:8">
      <c r="A32855" s="32">
        <v>44607</v>
      </c>
      <c r="B32855" s="1" t="s">
        <v>7</v>
      </c>
      <c r="C32855">
        <v>140861</v>
      </c>
      <c r="D32855">
        <v>1558357</v>
      </c>
      <c r="E32855" s="31">
        <v>109566</v>
      </c>
      <c r="F32855">
        <v>1617</v>
      </c>
      <c r="G32855" s="31">
        <v>30828</v>
      </c>
      <c r="H32855" s="31">
        <v>7</v>
      </c>
    </row>
    <row r="32856" spans="1:8">
      <c r="A32856" s="32">
        <v>44607</v>
      </c>
      <c r="B32856" s="1" t="s">
        <v>11</v>
      </c>
      <c r="C32856">
        <v>15773</v>
      </c>
      <c r="D32856">
        <v>145874</v>
      </c>
      <c r="E32856" s="31">
        <v>12468</v>
      </c>
      <c r="F32856">
        <v>50</v>
      </c>
      <c r="G32856" s="31">
        <v>3255</v>
      </c>
      <c r="H32856" s="31">
        <v>0</v>
      </c>
    </row>
    <row r="32857" spans="1:8">
      <c r="A32857" s="32">
        <v>44607</v>
      </c>
      <c r="B32857" s="1" t="s">
        <v>12</v>
      </c>
      <c r="C32857">
        <v>7028</v>
      </c>
      <c r="D32857">
        <v>164067</v>
      </c>
      <c r="E32857" s="31">
        <v>5163</v>
      </c>
      <c r="F32857">
        <v>55</v>
      </c>
      <c r="G32857" s="31">
        <v>1810</v>
      </c>
      <c r="H32857" s="31">
        <v>1</v>
      </c>
    </row>
    <row r="32858" spans="1:8">
      <c r="A32858" s="32">
        <v>44607</v>
      </c>
      <c r="B32858" s="1" t="s">
        <v>13</v>
      </c>
      <c r="C32858">
        <v>31522</v>
      </c>
      <c r="D32858">
        <v>355348</v>
      </c>
      <c r="E32858" s="31">
        <v>24629</v>
      </c>
      <c r="F32858">
        <v>125</v>
      </c>
      <c r="G32858" s="31">
        <v>5969</v>
      </c>
      <c r="H32858" s="31">
        <v>11</v>
      </c>
    </row>
    <row r="32859" spans="1:8">
      <c r="A32859" s="32">
        <v>44607</v>
      </c>
      <c r="B32859" s="1" t="s">
        <v>14</v>
      </c>
      <c r="C32859">
        <v>6973</v>
      </c>
      <c r="D32859">
        <v>39090</v>
      </c>
      <c r="E32859" s="31">
        <v>5208</v>
      </c>
      <c r="F32859">
        <v>29</v>
      </c>
      <c r="G32859" s="31">
        <v>1736</v>
      </c>
      <c r="H32859" s="31">
        <v>0</v>
      </c>
    </row>
    <row r="32860" spans="1:8">
      <c r="A32860" s="32">
        <v>44607</v>
      </c>
      <c r="B32860" s="1" t="s">
        <v>15</v>
      </c>
      <c r="C32860">
        <v>9072</v>
      </c>
      <c r="D32860">
        <v>142408</v>
      </c>
      <c r="E32860" s="31">
        <v>6747</v>
      </c>
      <c r="F32860">
        <v>58</v>
      </c>
      <c r="G32860" s="31">
        <v>2267</v>
      </c>
      <c r="H32860" s="31">
        <v>0</v>
      </c>
    </row>
    <row r="32861" spans="1:8">
      <c r="A32861" s="32">
        <v>44607</v>
      </c>
      <c r="B32861" s="1" t="s">
        <v>16</v>
      </c>
      <c r="C32861">
        <v>20106</v>
      </c>
      <c r="D32861">
        <v>571419</v>
      </c>
      <c r="E32861" s="31">
        <v>16337</v>
      </c>
      <c r="F32861">
        <v>182</v>
      </c>
      <c r="G32861" s="31">
        <v>3587</v>
      </c>
      <c r="H32861" s="31">
        <v>4</v>
      </c>
    </row>
    <row r="32862" spans="1:8">
      <c r="A32862" s="32">
        <v>44607</v>
      </c>
      <c r="B32862" s="1" t="s">
        <v>17</v>
      </c>
      <c r="C32862">
        <v>56366</v>
      </c>
      <c r="D32862">
        <v>43645</v>
      </c>
      <c r="E32862" s="31">
        <v>47331</v>
      </c>
      <c r="F32862">
        <v>247</v>
      </c>
      <c r="G32862" s="31">
        <v>8788</v>
      </c>
      <c r="H32862" s="31">
        <v>9</v>
      </c>
    </row>
    <row r="32863" spans="1:8">
      <c r="A32863" s="32">
        <v>44607</v>
      </c>
      <c r="B32863" s="1" t="s">
        <v>18</v>
      </c>
      <c r="C32863">
        <v>35998</v>
      </c>
      <c r="D32863">
        <v>599728</v>
      </c>
      <c r="E32863" s="31">
        <v>28395</v>
      </c>
      <c r="F32863">
        <v>148</v>
      </c>
      <c r="G32863" s="31">
        <v>7455</v>
      </c>
      <c r="H32863" s="31">
        <v>7</v>
      </c>
    </row>
    <row r="32864" spans="1:8">
      <c r="A32864" s="32">
        <v>44607</v>
      </c>
      <c r="B32864" s="1" t="s">
        <v>19</v>
      </c>
      <c r="C32864">
        <v>43001</v>
      </c>
      <c r="D32864">
        <v>457865</v>
      </c>
      <c r="E32864" s="31">
        <v>35454</v>
      </c>
      <c r="F32864">
        <v>225</v>
      </c>
      <c r="G32864" s="31">
        <v>7322</v>
      </c>
      <c r="H32864" s="31">
        <v>10</v>
      </c>
    </row>
    <row r="32865" spans="1:8">
      <c r="A32865" s="32">
        <v>44607</v>
      </c>
      <c r="B32865" s="1" t="s">
        <v>20</v>
      </c>
      <c r="C32865">
        <v>249189</v>
      </c>
      <c r="D32865">
        <v>2061270</v>
      </c>
      <c r="E32865" s="31">
        <v>206750</v>
      </c>
      <c r="F32865">
        <v>1117</v>
      </c>
      <c r="G32865" s="31">
        <v>41322</v>
      </c>
      <c r="H32865" s="31">
        <v>62</v>
      </c>
    </row>
    <row r="32866" spans="1:8">
      <c r="A32866" s="32">
        <v>44607</v>
      </c>
      <c r="B32866" s="1" t="s">
        <v>21</v>
      </c>
      <c r="C32866">
        <v>216200</v>
      </c>
      <c r="D32866">
        <v>1510630</v>
      </c>
      <c r="E32866" s="31">
        <v>169090</v>
      </c>
      <c r="F32866">
        <v>1141</v>
      </c>
      <c r="G32866" s="31">
        <v>41248</v>
      </c>
      <c r="H32866" s="31">
        <v>26</v>
      </c>
    </row>
    <row r="32867" spans="1:8">
      <c r="A32867" s="32">
        <v>44607</v>
      </c>
      <c r="B32867" s="1" t="s">
        <v>22</v>
      </c>
      <c r="C32867">
        <v>828789</v>
      </c>
      <c r="D32867">
        <v>5147785</v>
      </c>
      <c r="E32867" s="31">
        <v>656758</v>
      </c>
      <c r="F32867">
        <v>3333</v>
      </c>
      <c r="G32867" s="31">
        <v>168698</v>
      </c>
      <c r="H32867" s="31">
        <v>77</v>
      </c>
    </row>
    <row r="32868" spans="1:8">
      <c r="A32868" s="32">
        <v>44607</v>
      </c>
      <c r="B32868" s="1" t="s">
        <v>23</v>
      </c>
      <c r="C32868">
        <v>363508</v>
      </c>
      <c r="D32868">
        <v>2180686</v>
      </c>
      <c r="E32868" s="31">
        <v>309581</v>
      </c>
      <c r="F32868">
        <v>1451</v>
      </c>
      <c r="G32868" s="31">
        <v>52476</v>
      </c>
      <c r="H32868" s="31">
        <v>98</v>
      </c>
    </row>
    <row r="32869" spans="1:8">
      <c r="A32869" s="32">
        <v>44607</v>
      </c>
      <c r="B32869" s="1" t="s">
        <v>24</v>
      </c>
      <c r="C32869">
        <v>23523</v>
      </c>
      <c r="D32869">
        <v>433776</v>
      </c>
      <c r="E32869" s="31">
        <v>19584</v>
      </c>
      <c r="F32869">
        <v>65</v>
      </c>
      <c r="G32869" s="31">
        <v>3874</v>
      </c>
      <c r="H32869" s="31">
        <v>3</v>
      </c>
    </row>
    <row r="32870" spans="1:8">
      <c r="A32870" s="32">
        <v>44607</v>
      </c>
      <c r="B32870" s="1" t="s">
        <v>25</v>
      </c>
      <c r="C32870">
        <v>11948</v>
      </c>
      <c r="D32870">
        <v>169056</v>
      </c>
      <c r="E32870" s="31">
        <v>8064</v>
      </c>
      <c r="F32870">
        <v>56</v>
      </c>
      <c r="G32870" s="31">
        <v>3828</v>
      </c>
      <c r="H32870" s="31">
        <v>2</v>
      </c>
    </row>
    <row r="32871" spans="1:8">
      <c r="A32871" s="32">
        <v>44607</v>
      </c>
      <c r="B32871" s="1" t="s">
        <v>26</v>
      </c>
      <c r="C32871">
        <v>19222</v>
      </c>
      <c r="D32871">
        <v>264132</v>
      </c>
      <c r="E32871" s="31">
        <v>15115</v>
      </c>
      <c r="F32871">
        <v>154</v>
      </c>
      <c r="G32871" s="31">
        <v>3930</v>
      </c>
      <c r="H32871" s="31">
        <v>7</v>
      </c>
    </row>
    <row r="32872" spans="1:8">
      <c r="A32872" s="32">
        <v>44607</v>
      </c>
      <c r="B32872" s="1" t="s">
        <v>27</v>
      </c>
      <c r="C32872">
        <v>8913</v>
      </c>
      <c r="D32872">
        <v>185650</v>
      </c>
      <c r="E32872" s="31">
        <v>7457</v>
      </c>
      <c r="F32872">
        <v>38</v>
      </c>
      <c r="G32872" s="31">
        <v>1418</v>
      </c>
      <c r="H32872" s="31">
        <v>1</v>
      </c>
    </row>
    <row r="32873" spans="1:8">
      <c r="A32873" s="32">
        <v>44607</v>
      </c>
      <c r="B32873" s="1" t="s">
        <v>28</v>
      </c>
      <c r="C32873">
        <v>13034</v>
      </c>
      <c r="D32873">
        <v>173670</v>
      </c>
      <c r="E32873" s="31">
        <v>10969</v>
      </c>
      <c r="F32873">
        <v>38</v>
      </c>
      <c r="G32873" s="31">
        <v>2031</v>
      </c>
      <c r="H32873" s="31">
        <v>3</v>
      </c>
    </row>
    <row r="32874" spans="1:8">
      <c r="A32874" s="32">
        <v>44607</v>
      </c>
      <c r="B32874" s="1" t="s">
        <v>29</v>
      </c>
      <c r="C32874">
        <v>25704</v>
      </c>
      <c r="D32874">
        <v>479589</v>
      </c>
      <c r="E32874" s="31">
        <v>19982</v>
      </c>
      <c r="F32874">
        <v>123</v>
      </c>
      <c r="G32874" s="31">
        <v>4123</v>
      </c>
      <c r="H32874" s="31">
        <v>1</v>
      </c>
    </row>
    <row r="32875" spans="1:8">
      <c r="A32875" s="32">
        <v>44607</v>
      </c>
      <c r="B32875" s="1" t="s">
        <v>30</v>
      </c>
      <c r="C32875">
        <v>42929</v>
      </c>
      <c r="D32875">
        <v>603255</v>
      </c>
      <c r="E32875" s="31">
        <v>34420</v>
      </c>
      <c r="F32875">
        <v>246</v>
      </c>
      <c r="G32875" s="31">
        <v>7024</v>
      </c>
      <c r="H32875" s="31">
        <v>7</v>
      </c>
    </row>
    <row r="32876" spans="1:8">
      <c r="A32876" s="32">
        <v>44607</v>
      </c>
      <c r="B32876" s="1" t="s">
        <v>31</v>
      </c>
      <c r="C32876">
        <v>69484</v>
      </c>
      <c r="D32876">
        <v>906255</v>
      </c>
      <c r="E32876" s="31">
        <v>55307</v>
      </c>
      <c r="F32876">
        <v>270</v>
      </c>
      <c r="G32876" s="31">
        <v>13180</v>
      </c>
      <c r="H32876" s="31">
        <v>6</v>
      </c>
    </row>
    <row r="32877" spans="1:8">
      <c r="A32877" s="32">
        <v>44607</v>
      </c>
      <c r="B32877" s="1" t="s">
        <v>32</v>
      </c>
      <c r="C32877">
        <v>246783</v>
      </c>
      <c r="D32877">
        <v>1890341</v>
      </c>
      <c r="E32877" s="31">
        <v>205995</v>
      </c>
      <c r="F32877">
        <v>1339</v>
      </c>
      <c r="G32877" s="31">
        <v>39449</v>
      </c>
      <c r="H32877" s="31">
        <v>44</v>
      </c>
    </row>
    <row r="32878" spans="1:8">
      <c r="A32878" s="32">
        <v>44607</v>
      </c>
      <c r="B32878" s="1" t="s">
        <v>33</v>
      </c>
      <c r="C32878">
        <v>32776</v>
      </c>
      <c r="D32878">
        <v>339392</v>
      </c>
      <c r="E32878" s="31">
        <v>27712</v>
      </c>
      <c r="F32878">
        <v>205</v>
      </c>
      <c r="G32878" s="31">
        <v>5721</v>
      </c>
      <c r="H32878" s="31">
        <v>5</v>
      </c>
    </row>
    <row r="32879" spans="1:8">
      <c r="A32879" s="32">
        <v>44607</v>
      </c>
      <c r="B32879" s="1" t="s">
        <v>34</v>
      </c>
      <c r="C32879">
        <v>36814</v>
      </c>
      <c r="D32879">
        <v>394944</v>
      </c>
      <c r="E32879" s="31">
        <v>28309</v>
      </c>
      <c r="F32879">
        <v>118</v>
      </c>
      <c r="G32879" s="31">
        <v>8387</v>
      </c>
      <c r="H32879" s="31">
        <v>4</v>
      </c>
    </row>
    <row r="32880" spans="1:8">
      <c r="A32880" s="32">
        <v>44607</v>
      </c>
      <c r="B32880" s="1" t="s">
        <v>35</v>
      </c>
      <c r="C32880">
        <v>100228</v>
      </c>
      <c r="D32880">
        <v>611969</v>
      </c>
      <c r="E32880" s="31">
        <v>75438</v>
      </c>
      <c r="F32880">
        <v>338</v>
      </c>
      <c r="G32880" s="31">
        <v>23118</v>
      </c>
      <c r="H32880" s="31">
        <v>106</v>
      </c>
    </row>
    <row r="32881" spans="1:8">
      <c r="A32881" s="32">
        <v>44607</v>
      </c>
      <c r="B32881" s="1" t="s">
        <v>36</v>
      </c>
      <c r="C32881">
        <v>525426</v>
      </c>
      <c r="D32881">
        <v>5275735</v>
      </c>
      <c r="E32881" s="31">
        <v>382061</v>
      </c>
      <c r="F32881">
        <v>3417</v>
      </c>
      <c r="G32881" s="31">
        <v>139948</v>
      </c>
      <c r="H32881" s="31">
        <v>743</v>
      </c>
    </row>
    <row r="32882" spans="1:8">
      <c r="A32882" s="32">
        <v>44607</v>
      </c>
      <c r="B32882" s="1" t="s">
        <v>37</v>
      </c>
      <c r="C32882">
        <v>204295</v>
      </c>
      <c r="D32882">
        <v>1146877</v>
      </c>
      <c r="E32882" s="31">
        <v>143286</v>
      </c>
      <c r="F32882">
        <v>1593</v>
      </c>
      <c r="G32882" s="31">
        <v>59436</v>
      </c>
      <c r="H32882" s="31">
        <v>51</v>
      </c>
    </row>
    <row r="32883" spans="1:8">
      <c r="A32883" s="32">
        <v>44607</v>
      </c>
      <c r="B32883" s="1" t="s">
        <v>38</v>
      </c>
      <c r="C32883">
        <v>41864</v>
      </c>
      <c r="D32883">
        <v>373159</v>
      </c>
      <c r="E32883" s="31">
        <v>29299</v>
      </c>
      <c r="F32883">
        <v>191</v>
      </c>
      <c r="G32883" s="31">
        <v>12374</v>
      </c>
      <c r="H32883" s="31">
        <v>22</v>
      </c>
    </row>
    <row r="32884" spans="1:8">
      <c r="A32884" s="32">
        <v>44607</v>
      </c>
      <c r="B32884" s="1" t="s">
        <v>39</v>
      </c>
      <c r="C32884">
        <v>18275</v>
      </c>
      <c r="D32884">
        <v>106662</v>
      </c>
      <c r="E32884" s="31">
        <v>14375</v>
      </c>
      <c r="F32884">
        <v>82</v>
      </c>
      <c r="G32884" s="31">
        <v>3693</v>
      </c>
      <c r="H32884" s="31">
        <v>7</v>
      </c>
    </row>
    <row r="32885" spans="1:8">
      <c r="A32885" s="32">
        <v>44607</v>
      </c>
      <c r="B32885" s="1" t="s">
        <v>40</v>
      </c>
      <c r="C32885">
        <v>4829</v>
      </c>
      <c r="D32885">
        <v>230889</v>
      </c>
      <c r="E32885" s="31">
        <v>4097</v>
      </c>
      <c r="F32885">
        <v>5</v>
      </c>
      <c r="G32885" s="31">
        <v>655</v>
      </c>
      <c r="H32885" s="31">
        <v>1</v>
      </c>
    </row>
    <row r="32886" spans="1:8">
      <c r="A32886" s="32">
        <v>44607</v>
      </c>
      <c r="B32886" s="1" t="s">
        <v>41</v>
      </c>
      <c r="C32886">
        <v>5371</v>
      </c>
      <c r="D32886">
        <v>97893</v>
      </c>
      <c r="E32886" s="31">
        <v>4622</v>
      </c>
      <c r="F32886">
        <v>7</v>
      </c>
      <c r="G32886" s="31">
        <v>742</v>
      </c>
      <c r="H32886" s="31">
        <v>0</v>
      </c>
    </row>
    <row r="32887" spans="1:8">
      <c r="A32887" s="32">
        <v>44607</v>
      </c>
      <c r="B32887" s="1" t="s">
        <v>42</v>
      </c>
      <c r="C32887">
        <v>40286</v>
      </c>
      <c r="D32887">
        <v>398255</v>
      </c>
      <c r="E32887" s="31">
        <v>27673</v>
      </c>
      <c r="F32887">
        <v>170</v>
      </c>
      <c r="G32887" s="31">
        <v>6016</v>
      </c>
      <c r="H32887" s="31">
        <v>11</v>
      </c>
    </row>
    <row r="32888" spans="1:8">
      <c r="A32888" s="32">
        <v>44607</v>
      </c>
      <c r="B32888" s="1" t="s">
        <v>43</v>
      </c>
      <c r="C32888">
        <v>63816</v>
      </c>
      <c r="D32888">
        <v>1318963</v>
      </c>
      <c r="E32888" s="31">
        <v>41781</v>
      </c>
      <c r="F32888">
        <v>306</v>
      </c>
      <c r="G32888" s="31">
        <v>21729</v>
      </c>
      <c r="H32888" s="31">
        <v>18</v>
      </c>
    </row>
    <row r="32889" spans="1:8">
      <c r="A32889" s="32">
        <v>44607</v>
      </c>
      <c r="B32889" s="1" t="s">
        <v>44</v>
      </c>
      <c r="C32889">
        <v>17610</v>
      </c>
      <c r="D32889">
        <v>318320</v>
      </c>
      <c r="E32889" s="31">
        <v>15086</v>
      </c>
      <c r="F32889">
        <v>111</v>
      </c>
      <c r="G32889" s="31">
        <v>2413</v>
      </c>
      <c r="H32889" s="31">
        <v>1</v>
      </c>
    </row>
    <row r="32890" spans="1:8">
      <c r="A32890" s="32">
        <v>44607</v>
      </c>
      <c r="B32890" s="1" t="s">
        <v>45</v>
      </c>
      <c r="C32890">
        <v>7478</v>
      </c>
      <c r="D32890">
        <v>143697</v>
      </c>
      <c r="E32890" s="31">
        <v>6008</v>
      </c>
      <c r="F32890">
        <v>71</v>
      </c>
      <c r="G32890" s="31">
        <v>1403</v>
      </c>
      <c r="H32890" s="31">
        <v>1</v>
      </c>
    </row>
    <row r="32891" spans="1:8">
      <c r="A32891" s="32">
        <v>44607</v>
      </c>
      <c r="B32891" s="1" t="s">
        <v>46</v>
      </c>
      <c r="C32891">
        <v>13439</v>
      </c>
      <c r="D32891">
        <v>182871</v>
      </c>
      <c r="E32891" s="31">
        <v>10682</v>
      </c>
      <c r="F32891">
        <v>56</v>
      </c>
      <c r="G32891" s="31">
        <v>2689</v>
      </c>
      <c r="H32891" s="31">
        <v>2</v>
      </c>
    </row>
    <row r="32892" spans="1:8">
      <c r="A32892" s="32">
        <v>44607</v>
      </c>
      <c r="B32892" s="1" t="s">
        <v>47</v>
      </c>
      <c r="C32892">
        <v>13944</v>
      </c>
      <c r="D32892">
        <v>238144</v>
      </c>
      <c r="E32892" s="31">
        <v>11869</v>
      </c>
      <c r="F32892">
        <v>104</v>
      </c>
      <c r="G32892" s="31">
        <v>1971</v>
      </c>
      <c r="H32892" s="31">
        <v>4</v>
      </c>
    </row>
    <row r="32893" spans="1:8">
      <c r="A32893" s="32">
        <v>44607</v>
      </c>
      <c r="B32893" s="1" t="s">
        <v>48</v>
      </c>
      <c r="C32893">
        <v>9554</v>
      </c>
      <c r="D32893">
        <v>160142</v>
      </c>
      <c r="E32893" s="31">
        <v>7378</v>
      </c>
      <c r="F32893">
        <v>51</v>
      </c>
      <c r="G32893" s="31">
        <v>2125</v>
      </c>
      <c r="H32893" s="31">
        <v>11</v>
      </c>
    </row>
    <row r="32894" spans="1:8">
      <c r="A32894" s="32">
        <v>44607</v>
      </c>
      <c r="B32894" s="1" t="s">
        <v>49</v>
      </c>
      <c r="C32894">
        <v>190459</v>
      </c>
      <c r="D32894">
        <v>1871724</v>
      </c>
      <c r="E32894" s="31">
        <v>130645</v>
      </c>
      <c r="F32894">
        <v>764</v>
      </c>
      <c r="G32894" s="31">
        <v>53694</v>
      </c>
      <c r="H32894" s="31">
        <v>17</v>
      </c>
    </row>
    <row r="32895" spans="1:8">
      <c r="A32895" s="32">
        <v>44607</v>
      </c>
      <c r="B32895" s="1" t="s">
        <v>50</v>
      </c>
      <c r="C32895">
        <v>18479</v>
      </c>
      <c r="D32895">
        <v>172550</v>
      </c>
      <c r="E32895" s="31">
        <v>13674</v>
      </c>
      <c r="F32895">
        <v>47</v>
      </c>
      <c r="G32895" s="31">
        <v>3688</v>
      </c>
      <c r="H32895" s="31">
        <v>2</v>
      </c>
    </row>
    <row r="32896" spans="1:8">
      <c r="A32896" s="32">
        <v>44607</v>
      </c>
      <c r="B32896" s="1" t="s">
        <v>51</v>
      </c>
      <c r="C32896">
        <v>20870</v>
      </c>
      <c r="D32896">
        <v>260643</v>
      </c>
      <c r="E32896" s="31">
        <v>16231</v>
      </c>
      <c r="F32896">
        <v>92</v>
      </c>
      <c r="G32896" s="31">
        <v>5075</v>
      </c>
      <c r="H32896" s="31">
        <v>1</v>
      </c>
    </row>
    <row r="32897" spans="1:8">
      <c r="A32897" s="32">
        <v>44607</v>
      </c>
      <c r="B32897" s="1" t="s">
        <v>52</v>
      </c>
      <c r="C32897">
        <v>40744</v>
      </c>
      <c r="D32897">
        <v>179694</v>
      </c>
      <c r="E32897" s="31">
        <v>33328</v>
      </c>
      <c r="F32897">
        <v>181</v>
      </c>
      <c r="G32897" s="31">
        <v>7235</v>
      </c>
      <c r="H32897" s="31">
        <v>18</v>
      </c>
    </row>
    <row r="32898" spans="1:8">
      <c r="A32898" s="32">
        <v>44607</v>
      </c>
      <c r="B32898" s="1" t="s">
        <v>53</v>
      </c>
      <c r="C32898">
        <v>19672</v>
      </c>
      <c r="D32898">
        <v>393948</v>
      </c>
      <c r="E32898" s="31">
        <v>16509</v>
      </c>
      <c r="F32898">
        <v>90</v>
      </c>
      <c r="G32898" s="31">
        <v>3073</v>
      </c>
      <c r="H32898" s="31">
        <v>0</v>
      </c>
    </row>
    <row r="32899" spans="1:8">
      <c r="A32899" s="32">
        <v>44607</v>
      </c>
      <c r="B32899" s="1" t="s">
        <v>54</v>
      </c>
      <c r="C32899">
        <v>15707</v>
      </c>
      <c r="D32899">
        <v>115900</v>
      </c>
      <c r="E32899" s="31">
        <v>13360</v>
      </c>
      <c r="F32899">
        <v>67</v>
      </c>
      <c r="G32899" s="31">
        <v>2320</v>
      </c>
      <c r="H32899" s="31">
        <v>1</v>
      </c>
    </row>
    <row r="32900" spans="1:8">
      <c r="A32900" s="32">
        <v>44607</v>
      </c>
      <c r="B32900" s="1" t="s">
        <v>55</v>
      </c>
      <c r="C32900">
        <v>25202</v>
      </c>
      <c r="D32900">
        <v>241598</v>
      </c>
      <c r="E32900" s="31">
        <v>20079</v>
      </c>
      <c r="F32900">
        <v>99</v>
      </c>
      <c r="G32900" s="31">
        <v>4329</v>
      </c>
      <c r="H32900" s="31">
        <v>4</v>
      </c>
    </row>
    <row r="32901" spans="1:8">
      <c r="A32901" s="32">
        <v>44607</v>
      </c>
      <c r="B32901" s="1" t="s">
        <v>56</v>
      </c>
      <c r="C32901">
        <v>91714</v>
      </c>
      <c r="D32901">
        <v>564944</v>
      </c>
      <c r="E32901" s="31">
        <v>86257</v>
      </c>
      <c r="F32901">
        <v>421</v>
      </c>
      <c r="G32901" s="31">
        <v>4991</v>
      </c>
      <c r="H32901" s="31">
        <v>28</v>
      </c>
    </row>
    <row r="32902" spans="1:8">
      <c r="A32902" s="32">
        <v>44608</v>
      </c>
      <c r="B32902" s="1" t="s">
        <v>7</v>
      </c>
      <c r="C32902">
        <v>143675</v>
      </c>
      <c r="D32902">
        <v>1567950</v>
      </c>
      <c r="E32902" s="31">
        <v>112517</v>
      </c>
      <c r="F32902">
        <v>1631</v>
      </c>
      <c r="G32902" s="31">
        <v>29677</v>
      </c>
      <c r="H32902" s="31">
        <v>7</v>
      </c>
    </row>
    <row r="32903" spans="1:8">
      <c r="A32903" s="32">
        <v>44608</v>
      </c>
      <c r="B32903" s="1" t="s">
        <v>11</v>
      </c>
      <c r="C32903">
        <v>16328</v>
      </c>
      <c r="D32903">
        <v>147468</v>
      </c>
      <c r="E32903" s="31">
        <v>12910</v>
      </c>
      <c r="F32903">
        <v>52</v>
      </c>
      <c r="G32903" s="31">
        <v>3366</v>
      </c>
      <c r="H32903" s="31">
        <v>0</v>
      </c>
    </row>
    <row r="32904" spans="1:8">
      <c r="A32904" s="32">
        <v>44608</v>
      </c>
      <c r="B32904" s="1" t="s">
        <v>12</v>
      </c>
      <c r="C32904">
        <v>7275</v>
      </c>
      <c r="D32904">
        <v>164979</v>
      </c>
      <c r="E32904" s="31">
        <v>5231</v>
      </c>
      <c r="F32904">
        <v>55</v>
      </c>
      <c r="G32904" s="31">
        <v>1989</v>
      </c>
      <c r="H32904" s="31">
        <v>1</v>
      </c>
    </row>
    <row r="32905" spans="1:8">
      <c r="A32905" s="32">
        <v>44608</v>
      </c>
      <c r="B32905" s="1" t="s">
        <v>13</v>
      </c>
      <c r="C32905">
        <v>32343</v>
      </c>
      <c r="D32905">
        <v>359712</v>
      </c>
      <c r="E32905" s="31">
        <v>25152</v>
      </c>
      <c r="F32905">
        <v>125</v>
      </c>
      <c r="G32905" s="31">
        <v>6250</v>
      </c>
      <c r="H32905" s="31">
        <v>11</v>
      </c>
    </row>
    <row r="32906" spans="1:8">
      <c r="A32906" s="32">
        <v>44608</v>
      </c>
      <c r="B32906" s="1" t="s">
        <v>14</v>
      </c>
      <c r="C32906">
        <v>7191</v>
      </c>
      <c r="D32906">
        <v>39467</v>
      </c>
      <c r="E32906" s="31">
        <v>5426</v>
      </c>
      <c r="F32906">
        <v>29</v>
      </c>
      <c r="G32906" s="31">
        <v>1736</v>
      </c>
      <c r="H32906" s="31">
        <v>0</v>
      </c>
    </row>
    <row r="32907" spans="1:8">
      <c r="A32907" s="32">
        <v>44608</v>
      </c>
      <c r="B32907" s="1" t="s">
        <v>15</v>
      </c>
      <c r="C32907">
        <v>9315</v>
      </c>
      <c r="D32907">
        <v>143212</v>
      </c>
      <c r="E32907" s="31">
        <v>6917</v>
      </c>
      <c r="F32907">
        <v>59</v>
      </c>
      <c r="G32907" s="31">
        <v>2339</v>
      </c>
      <c r="H32907" s="31">
        <v>0</v>
      </c>
    </row>
    <row r="32908" spans="1:8">
      <c r="A32908" s="32">
        <v>44608</v>
      </c>
      <c r="B32908" s="1" t="s">
        <v>16</v>
      </c>
      <c r="C32908">
        <v>20553</v>
      </c>
      <c r="D32908">
        <v>574000</v>
      </c>
      <c r="E32908" s="31">
        <v>16772</v>
      </c>
      <c r="F32908">
        <v>182</v>
      </c>
      <c r="G32908" s="31">
        <v>3599</v>
      </c>
      <c r="H32908" s="31">
        <v>5</v>
      </c>
    </row>
    <row r="32909" spans="1:8">
      <c r="A32909" s="32">
        <v>44608</v>
      </c>
      <c r="B32909" s="1" t="s">
        <v>17</v>
      </c>
      <c r="C32909">
        <v>57504</v>
      </c>
      <c r="D32909">
        <v>43645</v>
      </c>
      <c r="E32909" s="31">
        <v>48560</v>
      </c>
      <c r="F32909">
        <v>250</v>
      </c>
      <c r="G32909" s="31">
        <v>8694</v>
      </c>
      <c r="H32909" s="31">
        <v>12</v>
      </c>
    </row>
    <row r="32910" spans="1:8">
      <c r="A32910" s="32">
        <v>44608</v>
      </c>
      <c r="B32910" s="1" t="s">
        <v>18</v>
      </c>
      <c r="C32910">
        <v>37081</v>
      </c>
      <c r="D32910">
        <v>602440</v>
      </c>
      <c r="E32910" s="31">
        <v>30043</v>
      </c>
      <c r="F32910">
        <v>152</v>
      </c>
      <c r="G32910" s="31">
        <v>6886</v>
      </c>
      <c r="H32910" s="31">
        <v>6</v>
      </c>
    </row>
    <row r="32911" spans="1:8">
      <c r="A32911" s="32">
        <v>44608</v>
      </c>
      <c r="B32911" s="1" t="s">
        <v>19</v>
      </c>
      <c r="C32911">
        <v>43835</v>
      </c>
      <c r="D32911">
        <v>459574</v>
      </c>
      <c r="E32911" s="31">
        <v>36110</v>
      </c>
      <c r="F32911">
        <v>225</v>
      </c>
      <c r="G32911" s="31">
        <v>7500</v>
      </c>
      <c r="H32911" s="31">
        <v>10</v>
      </c>
    </row>
    <row r="32912" spans="1:8">
      <c r="A32912" s="32">
        <v>44608</v>
      </c>
      <c r="B32912" s="1" t="s">
        <v>20</v>
      </c>
      <c r="C32912">
        <v>255167</v>
      </c>
      <c r="D32912">
        <v>2076483</v>
      </c>
      <c r="E32912" s="31">
        <v>214005</v>
      </c>
      <c r="F32912">
        <v>1122</v>
      </c>
      <c r="G32912" s="31">
        <v>40040</v>
      </c>
      <c r="H32912" s="31">
        <v>62</v>
      </c>
    </row>
    <row r="32913" spans="1:8">
      <c r="A32913" s="32">
        <v>44608</v>
      </c>
      <c r="B32913" s="1" t="s">
        <v>21</v>
      </c>
      <c r="C32913">
        <v>220780</v>
      </c>
      <c r="D32913">
        <v>1510630</v>
      </c>
      <c r="E32913" s="31">
        <v>172400</v>
      </c>
      <c r="F32913">
        <v>1155</v>
      </c>
      <c r="G32913" s="31">
        <v>42659</v>
      </c>
      <c r="H32913" s="31">
        <v>31</v>
      </c>
    </row>
    <row r="32914" spans="1:8">
      <c r="A32914" s="32">
        <v>44608</v>
      </c>
      <c r="B32914" s="1" t="s">
        <v>22</v>
      </c>
      <c r="C32914">
        <v>846120</v>
      </c>
      <c r="D32914">
        <v>5176940</v>
      </c>
      <c r="E32914" s="31">
        <v>669506</v>
      </c>
      <c r="F32914">
        <v>3354</v>
      </c>
      <c r="G32914" s="31">
        <v>173260</v>
      </c>
      <c r="H32914" s="31">
        <v>81</v>
      </c>
    </row>
    <row r="32915" spans="1:8">
      <c r="A32915" s="32">
        <v>44608</v>
      </c>
      <c r="B32915" s="1" t="s">
        <v>23</v>
      </c>
      <c r="C32915">
        <v>370452</v>
      </c>
      <c r="D32915">
        <v>2180686</v>
      </c>
      <c r="E32915" s="31">
        <v>316241</v>
      </c>
      <c r="F32915">
        <v>1468</v>
      </c>
      <c r="G32915" s="31">
        <v>52743</v>
      </c>
      <c r="H32915" s="31">
        <v>100</v>
      </c>
    </row>
    <row r="32916" spans="1:8">
      <c r="A32916" s="32">
        <v>44608</v>
      </c>
      <c r="B32916" s="1" t="s">
        <v>24</v>
      </c>
      <c r="C32916">
        <v>24139</v>
      </c>
      <c r="D32916">
        <v>437324</v>
      </c>
      <c r="E32916" s="31">
        <v>19958</v>
      </c>
      <c r="F32916">
        <v>65</v>
      </c>
      <c r="G32916" s="31">
        <v>4116</v>
      </c>
      <c r="H32916" s="31">
        <v>4</v>
      </c>
    </row>
    <row r="32917" spans="1:8">
      <c r="A32917" s="32">
        <v>44608</v>
      </c>
      <c r="B32917" s="1" t="s">
        <v>25</v>
      </c>
      <c r="C32917">
        <v>12519</v>
      </c>
      <c r="D32917">
        <v>170722</v>
      </c>
      <c r="E32917" s="31">
        <v>8199</v>
      </c>
      <c r="F32917">
        <v>56</v>
      </c>
      <c r="G32917" s="31">
        <v>4264</v>
      </c>
      <c r="H32917" s="31">
        <v>2</v>
      </c>
    </row>
    <row r="32918" spans="1:8">
      <c r="A32918" s="32">
        <v>44608</v>
      </c>
      <c r="B32918" s="1" t="s">
        <v>26</v>
      </c>
      <c r="C32918">
        <v>19636</v>
      </c>
      <c r="D32918">
        <v>265531</v>
      </c>
      <c r="E32918" s="31">
        <v>15744</v>
      </c>
      <c r="F32918">
        <v>154</v>
      </c>
      <c r="G32918" s="31">
        <v>3715</v>
      </c>
      <c r="H32918" s="31">
        <v>4</v>
      </c>
    </row>
    <row r="32919" spans="1:8">
      <c r="A32919" s="32">
        <v>44608</v>
      </c>
      <c r="B32919" s="1" t="s">
        <v>27</v>
      </c>
      <c r="C32919">
        <v>9135</v>
      </c>
      <c r="D32919">
        <v>189883</v>
      </c>
      <c r="E32919" s="31">
        <v>7662</v>
      </c>
      <c r="F32919">
        <v>38</v>
      </c>
      <c r="G32919" s="31">
        <v>1435</v>
      </c>
      <c r="H32919" s="31">
        <v>3</v>
      </c>
    </row>
    <row r="32920" spans="1:8">
      <c r="A32920" s="32">
        <v>44608</v>
      </c>
      <c r="B32920" s="1" t="s">
        <v>28</v>
      </c>
      <c r="C32920">
        <v>13430</v>
      </c>
      <c r="D32920">
        <v>173670</v>
      </c>
      <c r="E32920" s="31">
        <v>11220</v>
      </c>
      <c r="F32920">
        <v>38</v>
      </c>
      <c r="G32920" s="31">
        <v>2176</v>
      </c>
      <c r="H32920" s="31">
        <v>3</v>
      </c>
    </row>
    <row r="32921" spans="1:8">
      <c r="A32921" s="32">
        <v>44608</v>
      </c>
      <c r="B32921" s="1" t="s">
        <v>29</v>
      </c>
      <c r="C32921">
        <v>26318</v>
      </c>
      <c r="D32921">
        <v>481808</v>
      </c>
      <c r="E32921" s="31">
        <v>20205</v>
      </c>
      <c r="F32921">
        <v>127</v>
      </c>
      <c r="G32921" s="31">
        <v>4634</v>
      </c>
      <c r="H32921" s="31">
        <v>1</v>
      </c>
    </row>
    <row r="32922" spans="1:8">
      <c r="A32922" s="32">
        <v>44608</v>
      </c>
      <c r="B32922" s="1" t="s">
        <v>30</v>
      </c>
      <c r="C32922">
        <v>43923</v>
      </c>
      <c r="D32922">
        <v>608464</v>
      </c>
      <c r="E32922" s="31">
        <v>35285</v>
      </c>
      <c r="F32922">
        <v>248</v>
      </c>
      <c r="G32922" s="31">
        <v>7396</v>
      </c>
      <c r="H32922" s="31">
        <v>8</v>
      </c>
    </row>
    <row r="32923" spans="1:8">
      <c r="A32923" s="32">
        <v>44608</v>
      </c>
      <c r="B32923" s="1" t="s">
        <v>31</v>
      </c>
      <c r="C32923">
        <v>71210</v>
      </c>
      <c r="D32923">
        <v>911095</v>
      </c>
      <c r="E32923" s="31">
        <v>56673</v>
      </c>
      <c r="F32923">
        <v>274</v>
      </c>
      <c r="G32923" s="31">
        <v>13399</v>
      </c>
      <c r="H32923" s="31">
        <v>4</v>
      </c>
    </row>
    <row r="32924" spans="1:8">
      <c r="A32924" s="32">
        <v>44608</v>
      </c>
      <c r="B32924" s="1" t="s">
        <v>32</v>
      </c>
      <c r="C32924">
        <v>253445</v>
      </c>
      <c r="D32924">
        <v>1906404</v>
      </c>
      <c r="E32924" s="31">
        <v>212562</v>
      </c>
      <c r="F32924">
        <v>1367</v>
      </c>
      <c r="G32924" s="31">
        <v>39516</v>
      </c>
      <c r="H32924" s="31">
        <v>43</v>
      </c>
    </row>
    <row r="32925" spans="1:8">
      <c r="A32925" s="32">
        <v>44608</v>
      </c>
      <c r="B32925" s="1" t="s">
        <v>33</v>
      </c>
      <c r="C32925">
        <v>33658</v>
      </c>
      <c r="D32925">
        <v>339392</v>
      </c>
      <c r="E32925" s="31">
        <v>28250</v>
      </c>
      <c r="F32925">
        <v>211</v>
      </c>
      <c r="G32925" s="31">
        <v>6086</v>
      </c>
      <c r="H32925" s="31">
        <v>5</v>
      </c>
    </row>
    <row r="32926" spans="1:8">
      <c r="A32926" s="32">
        <v>44608</v>
      </c>
      <c r="B32926" s="1" t="s">
        <v>34</v>
      </c>
      <c r="C32926">
        <v>37680</v>
      </c>
      <c r="D32926">
        <v>397947</v>
      </c>
      <c r="E32926" s="31">
        <v>28843</v>
      </c>
      <c r="F32926">
        <v>120</v>
      </c>
      <c r="G32926" s="31">
        <v>8717</v>
      </c>
      <c r="H32926" s="31">
        <v>4</v>
      </c>
    </row>
    <row r="32927" spans="1:8">
      <c r="A32927" s="32">
        <v>44608</v>
      </c>
      <c r="B32927" s="1" t="s">
        <v>35</v>
      </c>
      <c r="C32927">
        <v>102878</v>
      </c>
      <c r="D32927">
        <v>617814</v>
      </c>
      <c r="E32927" s="31">
        <v>75762</v>
      </c>
      <c r="F32927">
        <v>345</v>
      </c>
      <c r="G32927" s="31">
        <v>24128</v>
      </c>
      <c r="H32927" s="31">
        <v>106</v>
      </c>
    </row>
    <row r="32928" spans="1:8">
      <c r="A32928" s="32">
        <v>44608</v>
      </c>
      <c r="B32928" s="1" t="s">
        <v>36</v>
      </c>
      <c r="C32928">
        <v>537893</v>
      </c>
      <c r="D32928">
        <v>5312163</v>
      </c>
      <c r="E32928" s="31">
        <v>392568</v>
      </c>
      <c r="F32928">
        <v>3455</v>
      </c>
      <c r="G32928" s="31">
        <v>141867</v>
      </c>
      <c r="H32928" s="31">
        <v>747</v>
      </c>
    </row>
    <row r="32929" spans="1:8">
      <c r="A32929" s="32">
        <v>44608</v>
      </c>
      <c r="B32929" s="1" t="s">
        <v>37</v>
      </c>
      <c r="C32929">
        <v>209262</v>
      </c>
      <c r="D32929">
        <v>1154605</v>
      </c>
      <c r="E32929" s="31">
        <v>149297</v>
      </c>
      <c r="F32929">
        <v>1617</v>
      </c>
      <c r="G32929" s="31">
        <v>58372</v>
      </c>
      <c r="H32929" s="31">
        <v>53</v>
      </c>
    </row>
    <row r="32930" spans="1:8">
      <c r="A32930" s="32">
        <v>44608</v>
      </c>
      <c r="B32930" s="1" t="s">
        <v>38</v>
      </c>
      <c r="C32930">
        <v>43356</v>
      </c>
      <c r="D32930">
        <v>375670</v>
      </c>
      <c r="E32930" s="31">
        <v>29747</v>
      </c>
      <c r="F32930">
        <v>202</v>
      </c>
      <c r="G32930" s="31">
        <v>13407</v>
      </c>
      <c r="H32930" s="31">
        <v>21</v>
      </c>
    </row>
    <row r="32931" spans="1:8">
      <c r="A32931" s="32">
        <v>44608</v>
      </c>
      <c r="B32931" s="1" t="s">
        <v>39</v>
      </c>
      <c r="C32931">
        <v>18677</v>
      </c>
      <c r="D32931">
        <v>107827</v>
      </c>
      <c r="E32931" s="31">
        <v>14871</v>
      </c>
      <c r="F32931">
        <v>85</v>
      </c>
      <c r="G32931" s="31">
        <v>3596</v>
      </c>
      <c r="H32931" s="31">
        <v>8</v>
      </c>
    </row>
    <row r="32932" spans="1:8">
      <c r="A32932" s="32">
        <v>44608</v>
      </c>
      <c r="B32932" s="1" t="s">
        <v>40</v>
      </c>
      <c r="C32932">
        <v>4919</v>
      </c>
      <c r="D32932">
        <v>231990</v>
      </c>
      <c r="E32932" s="31">
        <v>4184</v>
      </c>
      <c r="F32932">
        <v>5</v>
      </c>
      <c r="G32932" s="31">
        <v>655</v>
      </c>
      <c r="H32932" s="31">
        <v>0</v>
      </c>
    </row>
    <row r="32933" spans="1:8">
      <c r="A32933" s="32">
        <v>44608</v>
      </c>
      <c r="B32933" s="1" t="s">
        <v>41</v>
      </c>
      <c r="C32933">
        <v>5434</v>
      </c>
      <c r="D32933">
        <v>97893</v>
      </c>
      <c r="E32933" s="31">
        <v>4705</v>
      </c>
      <c r="F32933">
        <v>7</v>
      </c>
      <c r="G32933" s="31">
        <v>722</v>
      </c>
      <c r="H32933" s="31">
        <v>0</v>
      </c>
    </row>
    <row r="32934" spans="1:8">
      <c r="A32934" s="32">
        <v>44608</v>
      </c>
      <c r="B32934" s="1" t="s">
        <v>42</v>
      </c>
      <c r="C32934">
        <v>41224</v>
      </c>
      <c r="D32934">
        <v>398255</v>
      </c>
      <c r="E32934" s="31">
        <v>27673</v>
      </c>
      <c r="F32934">
        <v>171</v>
      </c>
      <c r="G32934" s="31">
        <v>6016</v>
      </c>
      <c r="H32934" s="31">
        <v>11</v>
      </c>
    </row>
    <row r="32935" spans="1:8">
      <c r="A32935" s="32">
        <v>44608</v>
      </c>
      <c r="B32935" s="1" t="s">
        <v>43</v>
      </c>
      <c r="C32935">
        <v>64734</v>
      </c>
      <c r="D32935">
        <v>1330077</v>
      </c>
      <c r="E32935" s="31">
        <v>44528</v>
      </c>
      <c r="F32935">
        <v>320</v>
      </c>
      <c r="G32935" s="31">
        <v>19886</v>
      </c>
      <c r="H32935" s="31">
        <v>19</v>
      </c>
    </row>
    <row r="32936" spans="1:8">
      <c r="A32936" s="32">
        <v>44608</v>
      </c>
      <c r="B32936" s="1" t="s">
        <v>44</v>
      </c>
      <c r="C32936">
        <v>17930</v>
      </c>
      <c r="D32936">
        <v>339555</v>
      </c>
      <c r="E32936" s="31">
        <v>15376</v>
      </c>
      <c r="F32936">
        <v>111</v>
      </c>
      <c r="G32936" s="31">
        <v>2443</v>
      </c>
      <c r="H32936" s="31">
        <v>2</v>
      </c>
    </row>
    <row r="32937" spans="1:8">
      <c r="A32937" s="32">
        <v>44608</v>
      </c>
      <c r="B32937" s="1" t="s">
        <v>45</v>
      </c>
      <c r="C32937">
        <v>7729</v>
      </c>
      <c r="D32937">
        <v>144009</v>
      </c>
      <c r="E32937" s="31">
        <v>6188</v>
      </c>
      <c r="F32937">
        <v>71</v>
      </c>
      <c r="G32937" s="31">
        <v>1474</v>
      </c>
      <c r="H32937" s="31">
        <v>0</v>
      </c>
    </row>
    <row r="32938" spans="1:8">
      <c r="A32938" s="32">
        <v>44608</v>
      </c>
      <c r="B32938" s="1" t="s">
        <v>46</v>
      </c>
      <c r="C32938">
        <v>13878</v>
      </c>
      <c r="D32938">
        <v>184625</v>
      </c>
      <c r="E32938" s="31">
        <v>10999</v>
      </c>
      <c r="F32938">
        <v>57</v>
      </c>
      <c r="G32938" s="31">
        <v>2810</v>
      </c>
      <c r="H32938" s="31">
        <v>2</v>
      </c>
    </row>
    <row r="32939" spans="1:8">
      <c r="A32939" s="32">
        <v>44608</v>
      </c>
      <c r="B32939" s="1" t="s">
        <v>47</v>
      </c>
      <c r="C32939">
        <v>14205</v>
      </c>
      <c r="D32939">
        <v>238573</v>
      </c>
      <c r="E32939" s="31">
        <v>12062</v>
      </c>
      <c r="F32939">
        <v>105</v>
      </c>
      <c r="G32939" s="31">
        <v>2038</v>
      </c>
      <c r="H32939" s="31">
        <v>5</v>
      </c>
    </row>
    <row r="32940" spans="1:8">
      <c r="A32940" s="32">
        <v>44608</v>
      </c>
      <c r="B32940" s="1" t="s">
        <v>48</v>
      </c>
      <c r="C32940">
        <v>9800</v>
      </c>
      <c r="D32940">
        <v>160856</v>
      </c>
      <c r="E32940" s="31">
        <v>7559</v>
      </c>
      <c r="F32940">
        <v>54</v>
      </c>
      <c r="G32940" s="31">
        <v>2187</v>
      </c>
      <c r="H32940" s="31">
        <v>16</v>
      </c>
    </row>
    <row r="32941" spans="1:8">
      <c r="A32941" s="32">
        <v>44608</v>
      </c>
      <c r="B32941" s="1" t="s">
        <v>49</v>
      </c>
      <c r="C32941">
        <v>194695</v>
      </c>
      <c r="D32941">
        <v>1885588</v>
      </c>
      <c r="E32941" s="31">
        <v>137110</v>
      </c>
      <c r="F32941">
        <v>777</v>
      </c>
      <c r="G32941" s="31">
        <v>50982</v>
      </c>
      <c r="H32941" s="31">
        <v>20</v>
      </c>
    </row>
    <row r="32942" spans="1:8">
      <c r="A32942" s="32">
        <v>44608</v>
      </c>
      <c r="B32942" s="1" t="s">
        <v>50</v>
      </c>
      <c r="C32942">
        <v>18970</v>
      </c>
      <c r="D32942">
        <v>174098</v>
      </c>
      <c r="E32942" s="31">
        <v>14105</v>
      </c>
      <c r="F32942">
        <v>48</v>
      </c>
      <c r="G32942" s="31">
        <v>3717</v>
      </c>
      <c r="H32942" s="31">
        <v>2</v>
      </c>
    </row>
    <row r="32943" spans="1:8">
      <c r="A32943" s="32">
        <v>44608</v>
      </c>
      <c r="B32943" s="1" t="s">
        <v>51</v>
      </c>
      <c r="C32943">
        <v>21273</v>
      </c>
      <c r="D32943">
        <v>262607</v>
      </c>
      <c r="E32943" s="31">
        <v>16683</v>
      </c>
      <c r="F32943">
        <v>95</v>
      </c>
      <c r="G32943" s="31">
        <v>5054</v>
      </c>
      <c r="H32943" s="31">
        <v>1</v>
      </c>
    </row>
    <row r="32944" spans="1:8">
      <c r="A32944" s="32">
        <v>44608</v>
      </c>
      <c r="B32944" s="1" t="s">
        <v>52</v>
      </c>
      <c r="C32944">
        <v>41545</v>
      </c>
      <c r="D32944">
        <v>181075</v>
      </c>
      <c r="E32944" s="31">
        <v>33615</v>
      </c>
      <c r="F32944">
        <v>184</v>
      </c>
      <c r="G32944" s="31">
        <v>7746</v>
      </c>
      <c r="H32944" s="31">
        <v>19</v>
      </c>
    </row>
    <row r="32945" spans="1:8">
      <c r="A32945" s="32">
        <v>44608</v>
      </c>
      <c r="B32945" s="1" t="s">
        <v>53</v>
      </c>
      <c r="C32945">
        <v>20042</v>
      </c>
      <c r="D32945">
        <v>397770</v>
      </c>
      <c r="E32945" s="31">
        <v>16901</v>
      </c>
      <c r="F32945">
        <v>90</v>
      </c>
      <c r="G32945" s="31">
        <v>3051</v>
      </c>
      <c r="H32945" s="31">
        <v>0</v>
      </c>
    </row>
    <row r="32946" spans="1:8">
      <c r="A32946" s="32">
        <v>44608</v>
      </c>
      <c r="B32946" s="1" t="s">
        <v>54</v>
      </c>
      <c r="C32946">
        <v>15954</v>
      </c>
      <c r="D32946">
        <v>116927</v>
      </c>
      <c r="E32946" s="31">
        <v>13631</v>
      </c>
      <c r="F32946">
        <v>70</v>
      </c>
      <c r="G32946" s="31">
        <v>2295</v>
      </c>
      <c r="H32946" s="31">
        <v>1</v>
      </c>
    </row>
    <row r="32947" spans="1:8">
      <c r="A32947" s="32">
        <v>44608</v>
      </c>
      <c r="B32947" s="1" t="s">
        <v>55</v>
      </c>
      <c r="C32947">
        <v>25771</v>
      </c>
      <c r="D32947">
        <v>243803</v>
      </c>
      <c r="E32947" s="31">
        <v>20766</v>
      </c>
      <c r="F32947">
        <v>99</v>
      </c>
      <c r="G32947" s="31">
        <v>4337</v>
      </c>
      <c r="H32947" s="31">
        <v>4</v>
      </c>
    </row>
    <row r="32948" spans="1:8">
      <c r="A32948" s="32">
        <v>44608</v>
      </c>
      <c r="B32948" s="1" t="s">
        <v>56</v>
      </c>
      <c r="C32948">
        <v>92374</v>
      </c>
      <c r="D32948">
        <v>566319</v>
      </c>
      <c r="E32948" s="31">
        <v>86871</v>
      </c>
      <c r="F32948">
        <v>421</v>
      </c>
      <c r="G32948" s="31">
        <v>5076</v>
      </c>
      <c r="H32948" s="31">
        <v>25</v>
      </c>
    </row>
    <row r="32949" spans="1:8">
      <c r="A32949" s="32">
        <v>44609</v>
      </c>
      <c r="B32949" s="1" t="s">
        <v>7</v>
      </c>
      <c r="C32949">
        <v>147303</v>
      </c>
      <c r="D32949">
        <v>1577793</v>
      </c>
      <c r="E32949" s="31">
        <v>115731</v>
      </c>
      <c r="F32949">
        <v>1643</v>
      </c>
      <c r="G32949" s="31">
        <v>29527</v>
      </c>
      <c r="H32949" s="31">
        <v>8</v>
      </c>
    </row>
    <row r="32950" spans="1:8">
      <c r="A32950" s="32">
        <v>44609</v>
      </c>
      <c r="B32950" s="1" t="s">
        <v>11</v>
      </c>
      <c r="C32950">
        <v>16783</v>
      </c>
      <c r="D32950">
        <v>148214</v>
      </c>
      <c r="E32950" s="31">
        <v>13335</v>
      </c>
      <c r="F32950">
        <v>53</v>
      </c>
      <c r="G32950" s="31">
        <v>3395</v>
      </c>
      <c r="H32950" s="31">
        <v>0</v>
      </c>
    </row>
    <row r="32951" spans="1:8">
      <c r="A32951" s="32">
        <v>44609</v>
      </c>
      <c r="B32951" s="1" t="s">
        <v>12</v>
      </c>
      <c r="C32951">
        <v>7552</v>
      </c>
      <c r="D32951">
        <v>166647</v>
      </c>
      <c r="E32951" s="31">
        <v>5550</v>
      </c>
      <c r="F32951">
        <v>55</v>
      </c>
      <c r="G32951" s="31">
        <v>1947</v>
      </c>
      <c r="H32951" s="31">
        <v>1</v>
      </c>
    </row>
    <row r="32952" spans="1:8">
      <c r="A32952" s="32">
        <v>44609</v>
      </c>
      <c r="B32952" s="1" t="s">
        <v>13</v>
      </c>
      <c r="C32952">
        <v>33249</v>
      </c>
      <c r="D32952">
        <v>362107</v>
      </c>
      <c r="E32952" s="31">
        <v>25946</v>
      </c>
      <c r="F32952">
        <v>126</v>
      </c>
      <c r="G32952" s="31">
        <v>6285</v>
      </c>
      <c r="H32952" s="31">
        <v>11</v>
      </c>
    </row>
    <row r="32953" spans="1:8">
      <c r="A32953" s="32">
        <v>44609</v>
      </c>
      <c r="B32953" s="1" t="s">
        <v>14</v>
      </c>
      <c r="C32953">
        <v>7392</v>
      </c>
      <c r="D32953">
        <v>39758</v>
      </c>
      <c r="E32953" s="31">
        <v>5494</v>
      </c>
      <c r="F32953">
        <v>31</v>
      </c>
      <c r="G32953" s="31">
        <v>1867</v>
      </c>
      <c r="H32953" s="31">
        <v>1</v>
      </c>
    </row>
    <row r="32954" spans="1:8">
      <c r="A32954" s="32">
        <v>44609</v>
      </c>
      <c r="B32954" s="1" t="s">
        <v>15</v>
      </c>
      <c r="C32954">
        <v>9572</v>
      </c>
      <c r="D32954">
        <v>143779</v>
      </c>
      <c r="E32954" s="31">
        <v>7312</v>
      </c>
      <c r="F32954">
        <v>60</v>
      </c>
      <c r="G32954" s="31">
        <v>2200</v>
      </c>
      <c r="H32954" s="31">
        <v>0</v>
      </c>
    </row>
    <row r="32955" spans="1:8">
      <c r="A32955" s="32">
        <v>44609</v>
      </c>
      <c r="B32955" s="1" t="s">
        <v>16</v>
      </c>
      <c r="C32955">
        <v>20927</v>
      </c>
      <c r="D32955">
        <v>577972</v>
      </c>
      <c r="E32955" s="31">
        <v>17185</v>
      </c>
      <c r="F32955">
        <v>182</v>
      </c>
      <c r="G32955" s="31">
        <v>3560</v>
      </c>
      <c r="H32955" s="31">
        <v>3</v>
      </c>
    </row>
    <row r="32956" spans="1:8">
      <c r="A32956" s="32">
        <v>44609</v>
      </c>
      <c r="B32956" s="1" t="s">
        <v>17</v>
      </c>
      <c r="C32956">
        <v>59017</v>
      </c>
      <c r="D32956">
        <v>43645</v>
      </c>
      <c r="E32956" s="31">
        <v>49793</v>
      </c>
      <c r="F32956">
        <v>253</v>
      </c>
      <c r="G32956" s="31">
        <v>8971</v>
      </c>
      <c r="H32956" s="31">
        <v>15</v>
      </c>
    </row>
    <row r="32957" spans="1:8">
      <c r="A32957" s="32">
        <v>44609</v>
      </c>
      <c r="B32957" s="1" t="s">
        <v>18</v>
      </c>
      <c r="C32957">
        <v>37994</v>
      </c>
      <c r="D32957">
        <v>604984</v>
      </c>
      <c r="E32957" s="31">
        <v>30732</v>
      </c>
      <c r="F32957">
        <v>154</v>
      </c>
      <c r="G32957" s="31">
        <v>7108</v>
      </c>
      <c r="H32957" s="31">
        <v>7</v>
      </c>
    </row>
    <row r="32958" spans="1:8">
      <c r="A32958" s="32">
        <v>44609</v>
      </c>
      <c r="B32958" s="1" t="s">
        <v>19</v>
      </c>
      <c r="C32958">
        <v>44712</v>
      </c>
      <c r="D32958">
        <v>461085</v>
      </c>
      <c r="E32958" s="31">
        <v>36788</v>
      </c>
      <c r="F32958">
        <v>229</v>
      </c>
      <c r="G32958" s="31">
        <v>7695</v>
      </c>
      <c r="H32958" s="31">
        <v>11</v>
      </c>
    </row>
    <row r="32959" spans="1:8">
      <c r="A32959" s="32">
        <v>44609</v>
      </c>
      <c r="B32959" s="1" t="s">
        <v>20</v>
      </c>
      <c r="C32959">
        <v>260732</v>
      </c>
      <c r="D32959">
        <v>2083494</v>
      </c>
      <c r="E32959" s="31">
        <v>219428</v>
      </c>
      <c r="F32959">
        <v>1125</v>
      </c>
      <c r="G32959" s="31">
        <v>40179</v>
      </c>
      <c r="H32959" s="31">
        <v>62</v>
      </c>
    </row>
    <row r="32960" spans="1:8">
      <c r="A32960" s="32">
        <v>44609</v>
      </c>
      <c r="B32960" s="1" t="s">
        <v>21</v>
      </c>
      <c r="C32960">
        <v>226524</v>
      </c>
      <c r="D32960">
        <v>1536753</v>
      </c>
      <c r="E32960" s="31">
        <v>175917</v>
      </c>
      <c r="F32960">
        <v>1170</v>
      </c>
      <c r="G32960" s="31">
        <v>43708</v>
      </c>
      <c r="H32960" s="31">
        <v>32</v>
      </c>
    </row>
    <row r="32961" spans="1:8">
      <c r="A32961" s="32">
        <v>44609</v>
      </c>
      <c r="B32961" s="1" t="s">
        <v>22</v>
      </c>
      <c r="C32961">
        <v>863984</v>
      </c>
      <c r="D32961">
        <v>5207645</v>
      </c>
      <c r="E32961" s="31">
        <v>681004</v>
      </c>
      <c r="F32961">
        <v>3378</v>
      </c>
      <c r="G32961" s="31">
        <v>179602</v>
      </c>
      <c r="H32961" s="31">
        <v>81</v>
      </c>
    </row>
    <row r="32962" spans="1:8">
      <c r="A32962" s="32">
        <v>44609</v>
      </c>
      <c r="B32962" s="1" t="s">
        <v>23</v>
      </c>
      <c r="C32962">
        <v>378477</v>
      </c>
      <c r="D32962">
        <v>2180686</v>
      </c>
      <c r="E32962" s="31">
        <v>324553</v>
      </c>
      <c r="F32962">
        <v>1483</v>
      </c>
      <c r="G32962" s="31">
        <v>52441</v>
      </c>
      <c r="H32962" s="31">
        <v>101</v>
      </c>
    </row>
    <row r="32963" spans="1:8">
      <c r="A32963" s="32">
        <v>44609</v>
      </c>
      <c r="B32963" s="1" t="s">
        <v>24</v>
      </c>
      <c r="C32963">
        <v>24689</v>
      </c>
      <c r="D32963">
        <v>440196</v>
      </c>
      <c r="E32963" s="31">
        <v>20446</v>
      </c>
      <c r="F32963">
        <v>65</v>
      </c>
      <c r="G32963" s="31">
        <v>4178</v>
      </c>
      <c r="H32963" s="31">
        <v>4</v>
      </c>
    </row>
    <row r="32964" spans="1:8">
      <c r="A32964" s="32">
        <v>44609</v>
      </c>
      <c r="B32964" s="1" t="s">
        <v>25</v>
      </c>
      <c r="C32964">
        <v>13036</v>
      </c>
      <c r="D32964">
        <v>172068</v>
      </c>
      <c r="E32964" s="31">
        <v>8448</v>
      </c>
      <c r="F32964">
        <v>57</v>
      </c>
      <c r="G32964" s="31">
        <v>4531</v>
      </c>
      <c r="H32964" s="31">
        <v>2</v>
      </c>
    </row>
    <row r="32965" spans="1:8">
      <c r="A32965" s="32">
        <v>44609</v>
      </c>
      <c r="B32965" s="1" t="s">
        <v>26</v>
      </c>
      <c r="C32965">
        <v>20154</v>
      </c>
      <c r="D32965">
        <v>269039</v>
      </c>
      <c r="E32965" s="31">
        <v>16019</v>
      </c>
      <c r="F32965">
        <v>155</v>
      </c>
      <c r="G32965" s="31">
        <v>3957</v>
      </c>
      <c r="H32965" s="31">
        <v>5</v>
      </c>
    </row>
    <row r="32966" spans="1:8">
      <c r="A32966" s="32">
        <v>44609</v>
      </c>
      <c r="B32966" s="1" t="s">
        <v>27</v>
      </c>
      <c r="C32966">
        <v>9460</v>
      </c>
      <c r="D32966">
        <v>191126</v>
      </c>
      <c r="E32966" s="31">
        <v>7860</v>
      </c>
      <c r="F32966">
        <v>38</v>
      </c>
      <c r="G32966" s="31">
        <v>1562</v>
      </c>
      <c r="H32966" s="31">
        <v>4</v>
      </c>
    </row>
    <row r="32967" spans="1:8">
      <c r="A32967" s="32">
        <v>44609</v>
      </c>
      <c r="B32967" s="1" t="s">
        <v>28</v>
      </c>
      <c r="C32967">
        <v>13833</v>
      </c>
      <c r="D32967">
        <v>173670</v>
      </c>
      <c r="E32967" s="31">
        <v>11453</v>
      </c>
      <c r="F32967">
        <v>38</v>
      </c>
      <c r="G32967" s="31">
        <v>2346</v>
      </c>
      <c r="H32967" s="31">
        <v>4</v>
      </c>
    </row>
    <row r="32968" spans="1:8">
      <c r="A32968" s="32">
        <v>44609</v>
      </c>
      <c r="B32968" s="1" t="s">
        <v>29</v>
      </c>
      <c r="C32968">
        <v>26828</v>
      </c>
      <c r="D32968">
        <v>484010</v>
      </c>
      <c r="E32968" s="31">
        <v>20854</v>
      </c>
      <c r="F32968">
        <v>129</v>
      </c>
      <c r="G32968" s="31">
        <v>4754</v>
      </c>
      <c r="H32968" s="31">
        <v>1</v>
      </c>
    </row>
    <row r="32969" spans="1:8">
      <c r="A32969" s="32">
        <v>44609</v>
      </c>
      <c r="B32969" s="1" t="s">
        <v>30</v>
      </c>
      <c r="C32969">
        <v>45066</v>
      </c>
      <c r="D32969">
        <v>613126</v>
      </c>
      <c r="E32969" s="31">
        <v>36085</v>
      </c>
      <c r="F32969">
        <v>249</v>
      </c>
      <c r="G32969" s="31">
        <v>7589</v>
      </c>
      <c r="H32969" s="31">
        <v>7</v>
      </c>
    </row>
    <row r="32970" spans="1:8">
      <c r="A32970" s="32">
        <v>44609</v>
      </c>
      <c r="B32970" s="1" t="s">
        <v>31</v>
      </c>
      <c r="C32970">
        <v>72719</v>
      </c>
      <c r="D32970">
        <v>916612</v>
      </c>
      <c r="E32970" s="31">
        <v>57753</v>
      </c>
      <c r="F32970">
        <v>277</v>
      </c>
      <c r="G32970" s="31">
        <v>14064</v>
      </c>
      <c r="H32970" s="31">
        <v>3</v>
      </c>
    </row>
    <row r="32971" spans="1:8">
      <c r="A32971" s="32">
        <v>44609</v>
      </c>
      <c r="B32971" s="1" t="s">
        <v>32</v>
      </c>
      <c r="C32971">
        <v>260036</v>
      </c>
      <c r="D32971">
        <v>1917730</v>
      </c>
      <c r="E32971" s="31">
        <v>218520</v>
      </c>
      <c r="F32971">
        <v>1380</v>
      </c>
      <c r="G32971" s="31">
        <v>40136</v>
      </c>
      <c r="H32971" s="31">
        <v>49</v>
      </c>
    </row>
    <row r="32972" spans="1:8">
      <c r="A32972" s="32">
        <v>44609</v>
      </c>
      <c r="B32972" s="1" t="s">
        <v>33</v>
      </c>
      <c r="C32972">
        <v>34510</v>
      </c>
      <c r="D32972">
        <v>339392</v>
      </c>
      <c r="E32972" s="31">
        <v>29143</v>
      </c>
      <c r="F32972">
        <v>213</v>
      </c>
      <c r="G32972" s="31">
        <v>6057</v>
      </c>
      <c r="H32972" s="31">
        <v>5</v>
      </c>
    </row>
    <row r="32973" spans="1:8">
      <c r="A32973" s="32">
        <v>44609</v>
      </c>
      <c r="B32973" s="1" t="s">
        <v>34</v>
      </c>
      <c r="C32973">
        <v>38942</v>
      </c>
      <c r="D32973">
        <v>399952</v>
      </c>
      <c r="E32973" s="31">
        <v>29975</v>
      </c>
      <c r="F32973">
        <v>120</v>
      </c>
      <c r="G32973" s="31">
        <v>8847</v>
      </c>
      <c r="H32973" s="31">
        <v>4</v>
      </c>
    </row>
    <row r="32974" spans="1:8">
      <c r="A32974" s="32">
        <v>44609</v>
      </c>
      <c r="B32974" s="1" t="s">
        <v>35</v>
      </c>
      <c r="C32974">
        <v>105574</v>
      </c>
      <c r="D32974">
        <v>621462</v>
      </c>
      <c r="E32974" s="31">
        <v>78739</v>
      </c>
      <c r="F32974">
        <v>353</v>
      </c>
      <c r="G32974" s="31">
        <v>23794</v>
      </c>
      <c r="H32974" s="31">
        <v>95</v>
      </c>
    </row>
    <row r="32975" spans="1:8">
      <c r="A32975" s="32">
        <v>44609</v>
      </c>
      <c r="B32975" s="1" t="s">
        <v>36</v>
      </c>
      <c r="C32975">
        <v>551800</v>
      </c>
      <c r="D32975">
        <v>5343451</v>
      </c>
      <c r="E32975" s="31">
        <v>409267</v>
      </c>
      <c r="F32975">
        <v>3509</v>
      </c>
      <c r="G32975" s="31">
        <v>139016</v>
      </c>
      <c r="H32975" s="31">
        <v>760</v>
      </c>
    </row>
    <row r="32976" spans="1:8">
      <c r="A32976" s="32">
        <v>44609</v>
      </c>
      <c r="B32976" s="1" t="s">
        <v>37</v>
      </c>
      <c r="C32976">
        <v>214467</v>
      </c>
      <c r="D32976">
        <v>1162769</v>
      </c>
      <c r="E32976" s="31">
        <v>157623</v>
      </c>
      <c r="F32976">
        <v>1638</v>
      </c>
      <c r="G32976" s="31">
        <v>55227</v>
      </c>
      <c r="H32976" s="31">
        <v>52</v>
      </c>
    </row>
    <row r="32977" spans="1:8">
      <c r="A32977" s="32">
        <v>44609</v>
      </c>
      <c r="B32977" s="1" t="s">
        <v>38</v>
      </c>
      <c r="C32977">
        <v>44517</v>
      </c>
      <c r="D32977">
        <v>378404</v>
      </c>
      <c r="E32977" s="31">
        <v>30538</v>
      </c>
      <c r="F32977">
        <v>207</v>
      </c>
      <c r="G32977" s="31">
        <v>13772</v>
      </c>
      <c r="H32977" s="31">
        <v>21</v>
      </c>
    </row>
    <row r="32978" spans="1:8">
      <c r="A32978" s="32">
        <v>44609</v>
      </c>
      <c r="B32978" s="1" t="s">
        <v>39</v>
      </c>
      <c r="C32978">
        <v>19175</v>
      </c>
      <c r="D32978">
        <v>109069</v>
      </c>
      <c r="E32978" s="31">
        <v>15309</v>
      </c>
      <c r="F32978">
        <v>88</v>
      </c>
      <c r="G32978" s="31">
        <v>3649</v>
      </c>
      <c r="H32978" s="31">
        <v>9</v>
      </c>
    </row>
    <row r="32979" spans="1:8">
      <c r="A32979" s="32">
        <v>44609</v>
      </c>
      <c r="B32979" s="1" t="s">
        <v>40</v>
      </c>
      <c r="C32979">
        <v>5029</v>
      </c>
      <c r="D32979">
        <v>233851</v>
      </c>
      <c r="E32979" s="31">
        <v>4263</v>
      </c>
      <c r="F32979">
        <v>5</v>
      </c>
      <c r="G32979" s="31">
        <v>688</v>
      </c>
      <c r="H32979" s="31">
        <v>0</v>
      </c>
    </row>
    <row r="32980" spans="1:8">
      <c r="A32980" s="32">
        <v>44609</v>
      </c>
      <c r="B32980" s="1" t="s">
        <v>41</v>
      </c>
      <c r="C32980">
        <v>5500</v>
      </c>
      <c r="D32980">
        <v>103516</v>
      </c>
      <c r="E32980" s="31">
        <v>4795</v>
      </c>
      <c r="F32980">
        <v>7</v>
      </c>
      <c r="G32980" s="31">
        <v>698</v>
      </c>
      <c r="H32980" s="31">
        <v>0</v>
      </c>
    </row>
    <row r="32981" spans="1:8">
      <c r="A32981" s="32">
        <v>44609</v>
      </c>
      <c r="B32981" s="1" t="s">
        <v>42</v>
      </c>
      <c r="C32981">
        <v>42112</v>
      </c>
      <c r="D32981">
        <v>398255</v>
      </c>
      <c r="E32981" s="31">
        <v>27673</v>
      </c>
      <c r="F32981">
        <v>175</v>
      </c>
      <c r="G32981" s="31">
        <v>6016</v>
      </c>
      <c r="H32981" s="31">
        <v>11</v>
      </c>
    </row>
    <row r="32982" spans="1:8">
      <c r="A32982" s="32">
        <v>44609</v>
      </c>
      <c r="B32982" s="1" t="s">
        <v>43</v>
      </c>
      <c r="C32982">
        <v>65706</v>
      </c>
      <c r="D32982">
        <v>1330077</v>
      </c>
      <c r="E32982" s="31">
        <v>46049</v>
      </c>
      <c r="F32982">
        <v>327</v>
      </c>
      <c r="G32982" s="31">
        <v>19330</v>
      </c>
      <c r="H32982" s="31">
        <v>18</v>
      </c>
    </row>
    <row r="32983" spans="1:8">
      <c r="A32983" s="32">
        <v>44609</v>
      </c>
      <c r="B32983" s="1" t="s">
        <v>44</v>
      </c>
      <c r="C32983">
        <v>18243</v>
      </c>
      <c r="D32983">
        <v>339555</v>
      </c>
      <c r="E32983" s="31">
        <v>15665</v>
      </c>
      <c r="F32983">
        <v>112</v>
      </c>
      <c r="G32983" s="31">
        <v>2466</v>
      </c>
      <c r="H32983" s="31">
        <v>2</v>
      </c>
    </row>
    <row r="32984" spans="1:8">
      <c r="A32984" s="32">
        <v>44609</v>
      </c>
      <c r="B32984" s="1" t="s">
        <v>45</v>
      </c>
      <c r="C32984">
        <v>7977</v>
      </c>
      <c r="D32984">
        <v>147191</v>
      </c>
      <c r="E32984" s="31">
        <v>6375</v>
      </c>
      <c r="F32984">
        <v>71</v>
      </c>
      <c r="G32984" s="31">
        <v>1534</v>
      </c>
      <c r="H32984" s="31">
        <v>0</v>
      </c>
    </row>
    <row r="32985" spans="1:8">
      <c r="A32985" s="32">
        <v>44609</v>
      </c>
      <c r="B32985" s="1" t="s">
        <v>46</v>
      </c>
      <c r="C32985">
        <v>14286</v>
      </c>
      <c r="D32985">
        <v>185986</v>
      </c>
      <c r="E32985" s="31">
        <v>11319</v>
      </c>
      <c r="F32985">
        <v>57</v>
      </c>
      <c r="G32985" s="31">
        <v>2898</v>
      </c>
      <c r="H32985" s="31">
        <v>3</v>
      </c>
    </row>
    <row r="32986" spans="1:8">
      <c r="A32986" s="32">
        <v>44609</v>
      </c>
      <c r="B32986" s="1" t="s">
        <v>47</v>
      </c>
      <c r="C32986">
        <v>14484</v>
      </c>
      <c r="D32986">
        <v>239230</v>
      </c>
      <c r="E32986" s="31">
        <v>12322</v>
      </c>
      <c r="F32986">
        <v>105</v>
      </c>
      <c r="G32986" s="31">
        <v>2057</v>
      </c>
      <c r="H32986" s="31">
        <v>4</v>
      </c>
    </row>
    <row r="32987" spans="1:8">
      <c r="A32987" s="32">
        <v>44609</v>
      </c>
      <c r="B32987" s="1" t="s">
        <v>48</v>
      </c>
      <c r="C32987">
        <v>10071</v>
      </c>
      <c r="D32987">
        <v>161494</v>
      </c>
      <c r="E32987" s="31">
        <v>7760</v>
      </c>
      <c r="F32987">
        <v>57</v>
      </c>
      <c r="G32987" s="31">
        <v>2254</v>
      </c>
      <c r="H32987" s="31">
        <v>14</v>
      </c>
    </row>
    <row r="32988" spans="1:8">
      <c r="A32988" s="32">
        <v>44609</v>
      </c>
      <c r="B32988" s="1" t="s">
        <v>49</v>
      </c>
      <c r="C32988">
        <v>199022</v>
      </c>
      <c r="D32988">
        <v>1897158</v>
      </c>
      <c r="E32988" s="31">
        <v>143448</v>
      </c>
      <c r="F32988">
        <v>795</v>
      </c>
      <c r="G32988" s="31">
        <v>48736</v>
      </c>
      <c r="H32988" s="31">
        <v>19</v>
      </c>
    </row>
    <row r="32989" spans="1:8">
      <c r="A32989" s="32">
        <v>44609</v>
      </c>
      <c r="B32989" s="1" t="s">
        <v>50</v>
      </c>
      <c r="C32989">
        <v>19422</v>
      </c>
      <c r="D32989">
        <v>175296</v>
      </c>
      <c r="E32989" s="31">
        <v>14160</v>
      </c>
      <c r="F32989">
        <v>51</v>
      </c>
      <c r="G32989" s="31">
        <v>3794</v>
      </c>
      <c r="H32989" s="31">
        <v>3</v>
      </c>
    </row>
    <row r="32990" spans="1:8">
      <c r="A32990" s="32">
        <v>44609</v>
      </c>
      <c r="B32990" s="1" t="s">
        <v>51</v>
      </c>
      <c r="C32990">
        <v>21608</v>
      </c>
      <c r="D32990">
        <v>264508</v>
      </c>
      <c r="E32990" s="31">
        <v>17286</v>
      </c>
      <c r="F32990">
        <v>95</v>
      </c>
      <c r="G32990" s="31">
        <v>4959</v>
      </c>
      <c r="H32990" s="31">
        <v>1</v>
      </c>
    </row>
    <row r="32991" spans="1:8">
      <c r="A32991" s="32">
        <v>44609</v>
      </c>
      <c r="B32991" s="1" t="s">
        <v>52</v>
      </c>
      <c r="C32991">
        <v>42221</v>
      </c>
      <c r="D32991">
        <v>182464</v>
      </c>
      <c r="E32991" s="31">
        <v>34567</v>
      </c>
      <c r="F32991">
        <v>188</v>
      </c>
      <c r="G32991" s="31">
        <v>7466</v>
      </c>
      <c r="H32991" s="31">
        <v>19</v>
      </c>
    </row>
    <row r="32992" spans="1:8">
      <c r="A32992" s="32">
        <v>44609</v>
      </c>
      <c r="B32992" s="1" t="s">
        <v>53</v>
      </c>
      <c r="C32992">
        <v>20420</v>
      </c>
      <c r="D32992">
        <v>401263</v>
      </c>
      <c r="E32992" s="31">
        <v>17353</v>
      </c>
      <c r="F32992">
        <v>92</v>
      </c>
      <c r="G32992" s="31">
        <v>2975</v>
      </c>
      <c r="H32992" s="31">
        <v>0</v>
      </c>
    </row>
    <row r="32993" spans="1:8">
      <c r="A32993" s="32">
        <v>44609</v>
      </c>
      <c r="B32993" s="1" t="s">
        <v>54</v>
      </c>
      <c r="C32993">
        <v>16223</v>
      </c>
      <c r="D32993">
        <v>118056</v>
      </c>
      <c r="E32993" s="31">
        <v>13844</v>
      </c>
      <c r="F32993">
        <v>72</v>
      </c>
      <c r="G32993" s="31">
        <v>2351</v>
      </c>
      <c r="H32993" s="31">
        <v>1</v>
      </c>
    </row>
    <row r="32994" spans="1:8">
      <c r="A32994" s="32">
        <v>44609</v>
      </c>
      <c r="B32994" s="1" t="s">
        <v>55</v>
      </c>
      <c r="C32994">
        <v>26369</v>
      </c>
      <c r="D32994">
        <v>245776</v>
      </c>
      <c r="E32994" s="31">
        <v>21321</v>
      </c>
      <c r="F32994">
        <v>102</v>
      </c>
      <c r="G32994" s="31">
        <v>4348</v>
      </c>
      <c r="H32994" s="31">
        <v>4</v>
      </c>
    </row>
    <row r="32995" spans="1:8">
      <c r="A32995" s="32">
        <v>44609</v>
      </c>
      <c r="B32995" s="1" t="s">
        <v>56</v>
      </c>
      <c r="C32995">
        <v>93076</v>
      </c>
      <c r="D32995">
        <v>567515</v>
      </c>
      <c r="E32995" s="31">
        <v>87442</v>
      </c>
      <c r="F32995">
        <v>421</v>
      </c>
      <c r="G32995" s="31">
        <v>5219</v>
      </c>
      <c r="H32995" s="31">
        <v>25</v>
      </c>
    </row>
    <row r="32996" spans="1:8">
      <c r="A32996" s="32">
        <v>44610</v>
      </c>
      <c r="B32996" s="1" t="s">
        <v>7</v>
      </c>
      <c r="C32996">
        <v>149959</v>
      </c>
      <c r="D32996">
        <v>1587771</v>
      </c>
      <c r="E32996" s="31">
        <v>119266</v>
      </c>
      <c r="F32996">
        <v>1650</v>
      </c>
      <c r="G32996" s="31">
        <v>29929</v>
      </c>
      <c r="H32996" s="31">
        <v>8</v>
      </c>
    </row>
    <row r="32997" spans="1:8">
      <c r="A32997" s="32">
        <v>44610</v>
      </c>
      <c r="B32997" s="1" t="s">
        <v>11</v>
      </c>
      <c r="C32997">
        <v>17180</v>
      </c>
      <c r="D32997">
        <v>150740</v>
      </c>
      <c r="E32997" s="31">
        <v>13838</v>
      </c>
      <c r="F32997">
        <v>54</v>
      </c>
      <c r="G32997" s="31">
        <v>3288</v>
      </c>
      <c r="H32997" s="31">
        <v>0</v>
      </c>
    </row>
    <row r="32998" spans="1:8">
      <c r="A32998" s="32">
        <v>44610</v>
      </c>
      <c r="B32998" s="1" t="s">
        <v>12</v>
      </c>
      <c r="C32998">
        <v>7794</v>
      </c>
      <c r="D32998">
        <v>168042</v>
      </c>
      <c r="E32998" s="31">
        <v>5742</v>
      </c>
      <c r="F32998">
        <v>55</v>
      </c>
      <c r="G32998" s="31">
        <v>1997</v>
      </c>
      <c r="H32998" s="31">
        <v>1</v>
      </c>
    </row>
    <row r="32999" spans="1:8">
      <c r="A32999" s="32">
        <v>44610</v>
      </c>
      <c r="B32999" s="1" t="s">
        <v>13</v>
      </c>
      <c r="C32999">
        <v>34031</v>
      </c>
      <c r="D32999">
        <v>364121</v>
      </c>
      <c r="E32999" s="31">
        <v>26563</v>
      </c>
      <c r="F32999">
        <v>127</v>
      </c>
      <c r="G32999" s="31">
        <v>6567</v>
      </c>
      <c r="H32999" s="31">
        <v>13</v>
      </c>
    </row>
    <row r="33000" spans="1:8">
      <c r="A33000" s="32">
        <v>44610</v>
      </c>
      <c r="B33000" s="1" t="s">
        <v>14</v>
      </c>
      <c r="C33000">
        <v>7608</v>
      </c>
      <c r="D33000">
        <v>39968</v>
      </c>
      <c r="E33000" s="31">
        <v>5694</v>
      </c>
      <c r="F33000">
        <v>31</v>
      </c>
      <c r="G33000" s="31">
        <v>1883</v>
      </c>
      <c r="H33000" s="31">
        <v>2</v>
      </c>
    </row>
    <row r="33001" spans="1:8">
      <c r="A33001" s="32">
        <v>44610</v>
      </c>
      <c r="B33001" s="1" t="s">
        <v>15</v>
      </c>
      <c r="C33001">
        <v>9760</v>
      </c>
      <c r="D33001">
        <v>144489</v>
      </c>
      <c r="E33001" s="31">
        <v>7675</v>
      </c>
      <c r="F33001">
        <v>60</v>
      </c>
      <c r="G33001" s="31">
        <v>2025</v>
      </c>
      <c r="H33001" s="31">
        <v>0</v>
      </c>
    </row>
    <row r="33002" spans="1:8">
      <c r="A33002" s="32">
        <v>44610</v>
      </c>
      <c r="B33002" s="1" t="s">
        <v>16</v>
      </c>
      <c r="C33002">
        <v>21291</v>
      </c>
      <c r="D33002">
        <v>581353</v>
      </c>
      <c r="E33002" s="31">
        <v>17568</v>
      </c>
      <c r="F33002">
        <v>182</v>
      </c>
      <c r="G33002" s="31">
        <v>3541</v>
      </c>
      <c r="H33002" s="31">
        <v>4</v>
      </c>
    </row>
    <row r="33003" spans="1:8">
      <c r="A33003" s="32">
        <v>44610</v>
      </c>
      <c r="B33003" s="1" t="s">
        <v>17</v>
      </c>
      <c r="C33003">
        <v>60517</v>
      </c>
      <c r="D33003">
        <v>43645</v>
      </c>
      <c r="E33003" s="31">
        <v>51940</v>
      </c>
      <c r="F33003">
        <v>255</v>
      </c>
      <c r="G33003" s="31">
        <v>8322</v>
      </c>
      <c r="H33003" s="31">
        <v>16</v>
      </c>
    </row>
    <row r="33004" spans="1:8">
      <c r="A33004" s="32">
        <v>44610</v>
      </c>
      <c r="B33004" s="1" t="s">
        <v>18</v>
      </c>
      <c r="C33004">
        <v>38767</v>
      </c>
      <c r="D33004">
        <v>606781</v>
      </c>
      <c r="E33004" s="31">
        <v>31377</v>
      </c>
      <c r="F33004">
        <v>156</v>
      </c>
      <c r="G33004" s="31">
        <v>7234</v>
      </c>
      <c r="H33004" s="31">
        <v>6</v>
      </c>
    </row>
    <row r="33005" spans="1:8">
      <c r="A33005" s="32">
        <v>44610</v>
      </c>
      <c r="B33005" s="1" t="s">
        <v>19</v>
      </c>
      <c r="C33005">
        <v>45460</v>
      </c>
      <c r="D33005">
        <v>464896</v>
      </c>
      <c r="E33005" s="31">
        <v>37662</v>
      </c>
      <c r="F33005">
        <v>233</v>
      </c>
      <c r="G33005" s="31">
        <v>7565</v>
      </c>
      <c r="H33005" s="31">
        <v>12</v>
      </c>
    </row>
    <row r="33006" spans="1:8">
      <c r="A33006" s="32">
        <v>44610</v>
      </c>
      <c r="B33006" s="1" t="s">
        <v>20</v>
      </c>
      <c r="C33006">
        <v>266899</v>
      </c>
      <c r="D33006">
        <v>2099098</v>
      </c>
      <c r="E33006" s="31">
        <v>224811</v>
      </c>
      <c r="F33006">
        <v>1132</v>
      </c>
      <c r="G33006" s="31">
        <v>40956</v>
      </c>
      <c r="H33006" s="31">
        <v>60</v>
      </c>
    </row>
    <row r="33007" spans="1:8">
      <c r="A33007" s="32">
        <v>44610</v>
      </c>
      <c r="B33007" s="1" t="s">
        <v>21</v>
      </c>
      <c r="C33007">
        <v>231461</v>
      </c>
      <c r="D33007">
        <v>1547031</v>
      </c>
      <c r="E33007" s="31">
        <v>179303</v>
      </c>
      <c r="F33007">
        <v>1182</v>
      </c>
      <c r="G33007" s="31">
        <v>46048</v>
      </c>
      <c r="H33007" s="31">
        <v>34</v>
      </c>
    </row>
    <row r="33008" spans="1:8">
      <c r="A33008" s="32">
        <v>44610</v>
      </c>
      <c r="B33008" s="1" t="s">
        <v>22</v>
      </c>
      <c r="C33008">
        <v>880113</v>
      </c>
      <c r="D33008">
        <v>5231132</v>
      </c>
      <c r="E33008" s="31">
        <v>697145</v>
      </c>
      <c r="F33008">
        <v>3404</v>
      </c>
      <c r="G33008" s="31">
        <v>179564</v>
      </c>
      <c r="H33008" s="31">
        <v>80</v>
      </c>
    </row>
    <row r="33009" spans="1:8">
      <c r="A33009" s="32">
        <v>44610</v>
      </c>
      <c r="B33009" s="1" t="s">
        <v>23</v>
      </c>
      <c r="C33009">
        <v>387453</v>
      </c>
      <c r="D33009">
        <v>2180686</v>
      </c>
      <c r="E33009" s="31">
        <v>332071</v>
      </c>
      <c r="F33009">
        <v>1518</v>
      </c>
      <c r="G33009" s="31">
        <v>53864</v>
      </c>
      <c r="H33009" s="31">
        <v>93</v>
      </c>
    </row>
    <row r="33010" spans="1:8">
      <c r="A33010" s="32">
        <v>44610</v>
      </c>
      <c r="B33010" s="1" t="s">
        <v>24</v>
      </c>
      <c r="C33010">
        <v>25214</v>
      </c>
      <c r="D33010">
        <v>442651</v>
      </c>
      <c r="E33010" s="31">
        <v>20977</v>
      </c>
      <c r="F33010">
        <v>65</v>
      </c>
      <c r="G33010" s="31">
        <v>4172</v>
      </c>
      <c r="H33010" s="31">
        <v>4</v>
      </c>
    </row>
    <row r="33011" spans="1:8">
      <c r="A33011" s="32">
        <v>44610</v>
      </c>
      <c r="B33011" s="1" t="s">
        <v>25</v>
      </c>
      <c r="C33011">
        <v>13431</v>
      </c>
      <c r="D33011">
        <v>173797</v>
      </c>
      <c r="E33011" s="31">
        <v>8554</v>
      </c>
      <c r="F33011">
        <v>57</v>
      </c>
      <c r="G33011" s="31">
        <v>4820</v>
      </c>
      <c r="H33011" s="31">
        <v>2</v>
      </c>
    </row>
    <row r="33012" spans="1:8">
      <c r="A33012" s="32">
        <v>44610</v>
      </c>
      <c r="B33012" s="1" t="s">
        <v>26</v>
      </c>
      <c r="C33012">
        <v>20630</v>
      </c>
      <c r="D33012">
        <v>271737</v>
      </c>
      <c r="E33012" s="31">
        <v>16707</v>
      </c>
      <c r="F33012">
        <v>155</v>
      </c>
      <c r="G33012" s="31">
        <v>3745</v>
      </c>
      <c r="H33012" s="31">
        <v>5</v>
      </c>
    </row>
    <row r="33013" spans="1:8">
      <c r="A33013" s="32">
        <v>44610</v>
      </c>
      <c r="B33013" s="1" t="s">
        <v>27</v>
      </c>
      <c r="C33013">
        <v>9707</v>
      </c>
      <c r="D33013">
        <v>192499</v>
      </c>
      <c r="E33013" s="31">
        <v>8124</v>
      </c>
      <c r="F33013">
        <v>38</v>
      </c>
      <c r="G33013" s="31">
        <v>1545</v>
      </c>
      <c r="H33013" s="31">
        <v>4</v>
      </c>
    </row>
    <row r="33014" spans="1:8">
      <c r="A33014" s="32">
        <v>44610</v>
      </c>
      <c r="B33014" s="1" t="s">
        <v>28</v>
      </c>
      <c r="C33014">
        <v>14228</v>
      </c>
      <c r="D33014">
        <v>186746</v>
      </c>
      <c r="E33014" s="31">
        <v>11796</v>
      </c>
      <c r="F33014">
        <v>39</v>
      </c>
      <c r="G33014" s="31">
        <v>2399</v>
      </c>
      <c r="H33014" s="31">
        <v>4</v>
      </c>
    </row>
    <row r="33015" spans="1:8">
      <c r="A33015" s="32">
        <v>44610</v>
      </c>
      <c r="B33015" s="1" t="s">
        <v>29</v>
      </c>
      <c r="C33015">
        <v>27348</v>
      </c>
      <c r="D33015">
        <v>486029</v>
      </c>
      <c r="E33015" s="31">
        <v>21119</v>
      </c>
      <c r="F33015">
        <v>134</v>
      </c>
      <c r="G33015" s="31">
        <v>5003</v>
      </c>
      <c r="H33015" s="31">
        <v>1</v>
      </c>
    </row>
    <row r="33016" spans="1:8">
      <c r="A33016" s="32">
        <v>44610</v>
      </c>
      <c r="B33016" s="1" t="s">
        <v>30</v>
      </c>
      <c r="C33016">
        <v>45956</v>
      </c>
      <c r="D33016">
        <v>617227</v>
      </c>
      <c r="E33016" s="31">
        <v>36901</v>
      </c>
      <c r="F33016">
        <v>251</v>
      </c>
      <c r="G33016" s="31">
        <v>7914</v>
      </c>
      <c r="H33016" s="31">
        <v>6</v>
      </c>
    </row>
    <row r="33017" spans="1:8">
      <c r="A33017" s="32">
        <v>44610</v>
      </c>
      <c r="B33017" s="1" t="s">
        <v>31</v>
      </c>
      <c r="C33017">
        <v>74643</v>
      </c>
      <c r="D33017">
        <v>923339</v>
      </c>
      <c r="E33017" s="31">
        <v>60043</v>
      </c>
      <c r="F33017">
        <v>288</v>
      </c>
      <c r="G33017" s="31">
        <v>13490</v>
      </c>
      <c r="H33017" s="31">
        <v>4</v>
      </c>
    </row>
    <row r="33018" spans="1:8">
      <c r="A33018" s="32">
        <v>44610</v>
      </c>
      <c r="B33018" s="1" t="s">
        <v>32</v>
      </c>
      <c r="C33018">
        <v>266420</v>
      </c>
      <c r="D33018">
        <v>1929959</v>
      </c>
      <c r="E33018" s="31">
        <v>223866</v>
      </c>
      <c r="F33018">
        <v>1404</v>
      </c>
      <c r="G33018" s="31">
        <v>41150</v>
      </c>
      <c r="H33018" s="31">
        <v>50</v>
      </c>
    </row>
    <row r="33019" spans="1:8">
      <c r="A33019" s="32">
        <v>44610</v>
      </c>
      <c r="B33019" s="1" t="s">
        <v>33</v>
      </c>
      <c r="C33019">
        <v>35230</v>
      </c>
      <c r="D33019">
        <v>354936</v>
      </c>
      <c r="E33019" s="31">
        <v>30084</v>
      </c>
      <c r="F33019">
        <v>216</v>
      </c>
      <c r="G33019" s="31">
        <v>5871</v>
      </c>
      <c r="H33019" s="31">
        <v>5</v>
      </c>
    </row>
    <row r="33020" spans="1:8">
      <c r="A33020" s="32">
        <v>44610</v>
      </c>
      <c r="B33020" s="1" t="s">
        <v>34</v>
      </c>
      <c r="C33020">
        <v>39986</v>
      </c>
      <c r="D33020">
        <v>402463</v>
      </c>
      <c r="E33020" s="31">
        <v>31202</v>
      </c>
      <c r="F33020">
        <v>120</v>
      </c>
      <c r="G33020" s="31">
        <v>8664</v>
      </c>
      <c r="H33020" s="31">
        <v>3</v>
      </c>
    </row>
    <row r="33021" spans="1:8">
      <c r="A33021" s="32">
        <v>44610</v>
      </c>
      <c r="B33021" s="1" t="s">
        <v>35</v>
      </c>
      <c r="C33021">
        <v>107627</v>
      </c>
      <c r="D33021">
        <v>625635</v>
      </c>
      <c r="E33021" s="31">
        <v>81858</v>
      </c>
      <c r="F33021">
        <v>358</v>
      </c>
      <c r="G33021" s="31">
        <v>23363</v>
      </c>
      <c r="H33021" s="31">
        <v>101</v>
      </c>
    </row>
    <row r="33022" spans="1:8">
      <c r="A33022" s="32">
        <v>44610</v>
      </c>
      <c r="B33022" s="1" t="s">
        <v>36</v>
      </c>
      <c r="C33022">
        <v>563299</v>
      </c>
      <c r="D33022">
        <v>5376323</v>
      </c>
      <c r="E33022" s="31">
        <v>422567</v>
      </c>
      <c r="F33022">
        <v>3548</v>
      </c>
      <c r="G33022" s="31">
        <v>137174</v>
      </c>
      <c r="H33022" s="31">
        <v>762</v>
      </c>
    </row>
    <row r="33023" spans="1:8">
      <c r="A33023" s="32">
        <v>44610</v>
      </c>
      <c r="B33023" s="1" t="s">
        <v>37</v>
      </c>
      <c r="C33023">
        <v>224340</v>
      </c>
      <c r="D33023">
        <v>1170495</v>
      </c>
      <c r="E33023" s="31">
        <v>167750</v>
      </c>
      <c r="F33023">
        <v>1652</v>
      </c>
      <c r="G33023" s="31">
        <v>54952</v>
      </c>
      <c r="H33023" s="31">
        <v>47</v>
      </c>
    </row>
    <row r="33024" spans="1:8">
      <c r="A33024" s="32">
        <v>44610</v>
      </c>
      <c r="B33024" s="1" t="s">
        <v>38</v>
      </c>
      <c r="C33024">
        <v>45859</v>
      </c>
      <c r="D33024">
        <v>380330</v>
      </c>
      <c r="E33024" s="31">
        <v>31544</v>
      </c>
      <c r="F33024">
        <v>209</v>
      </c>
      <c r="G33024" s="31">
        <v>14106</v>
      </c>
      <c r="H33024" s="31">
        <v>22</v>
      </c>
    </row>
    <row r="33025" spans="1:8">
      <c r="A33025" s="32">
        <v>44610</v>
      </c>
      <c r="B33025" s="1" t="s">
        <v>39</v>
      </c>
      <c r="C33025">
        <v>19610</v>
      </c>
      <c r="D33025">
        <v>110085</v>
      </c>
      <c r="E33025" s="31">
        <v>15890</v>
      </c>
      <c r="F33025">
        <v>89</v>
      </c>
      <c r="G33025" s="31">
        <v>3493</v>
      </c>
      <c r="H33025" s="31">
        <v>10</v>
      </c>
    </row>
    <row r="33026" spans="1:8">
      <c r="A33026" s="32">
        <v>44610</v>
      </c>
      <c r="B33026" s="1" t="s">
        <v>40</v>
      </c>
      <c r="C33026">
        <v>5167</v>
      </c>
      <c r="D33026">
        <v>235217</v>
      </c>
      <c r="E33026" s="31">
        <v>4323</v>
      </c>
      <c r="F33026">
        <v>8</v>
      </c>
      <c r="G33026" s="31">
        <v>762</v>
      </c>
      <c r="H33026" s="31">
        <v>0</v>
      </c>
    </row>
    <row r="33027" spans="1:8">
      <c r="A33027" s="32">
        <v>44610</v>
      </c>
      <c r="B33027" s="1" t="s">
        <v>41</v>
      </c>
      <c r="C33027">
        <v>5551</v>
      </c>
      <c r="D33027">
        <v>103516</v>
      </c>
      <c r="E33027" s="31">
        <v>4873</v>
      </c>
      <c r="F33027">
        <v>7</v>
      </c>
      <c r="G33027" s="31">
        <v>671</v>
      </c>
      <c r="H33027" s="31">
        <v>0</v>
      </c>
    </row>
    <row r="33028" spans="1:8">
      <c r="A33028" s="32">
        <v>44610</v>
      </c>
      <c r="B33028" s="1" t="s">
        <v>42</v>
      </c>
      <c r="C33028">
        <v>42837</v>
      </c>
      <c r="D33028">
        <v>413636</v>
      </c>
      <c r="E33028" s="31">
        <v>34676</v>
      </c>
      <c r="F33028">
        <v>177</v>
      </c>
      <c r="G33028" s="31">
        <v>5836</v>
      </c>
      <c r="H33028" s="31">
        <v>14</v>
      </c>
    </row>
    <row r="33029" spans="1:8">
      <c r="A33029" s="32">
        <v>44610</v>
      </c>
      <c r="B33029" s="1" t="s">
        <v>43</v>
      </c>
      <c r="C33029">
        <v>66602</v>
      </c>
      <c r="D33029">
        <v>1341347</v>
      </c>
      <c r="E33029" s="31">
        <v>47101</v>
      </c>
      <c r="F33029">
        <v>329</v>
      </c>
      <c r="G33029" s="31">
        <v>19172</v>
      </c>
      <c r="H33029" s="31">
        <v>18</v>
      </c>
    </row>
    <row r="33030" spans="1:8">
      <c r="A33030" s="32">
        <v>44610</v>
      </c>
      <c r="B33030" s="1" t="s">
        <v>44</v>
      </c>
      <c r="C33030">
        <v>18504</v>
      </c>
      <c r="D33030">
        <v>339555</v>
      </c>
      <c r="E33030" s="31">
        <v>15927</v>
      </c>
      <c r="F33030">
        <v>112</v>
      </c>
      <c r="G33030" s="31">
        <v>2465</v>
      </c>
      <c r="H33030" s="31">
        <v>2</v>
      </c>
    </row>
    <row r="33031" spans="1:8">
      <c r="A33031" s="32">
        <v>44610</v>
      </c>
      <c r="B33031" s="1" t="s">
        <v>45</v>
      </c>
      <c r="C33031">
        <v>8219</v>
      </c>
      <c r="D33031">
        <v>147879</v>
      </c>
      <c r="E33031" s="31">
        <v>6560</v>
      </c>
      <c r="F33031">
        <v>71</v>
      </c>
      <c r="G33031" s="31">
        <v>1599</v>
      </c>
      <c r="H33031" s="31">
        <v>0</v>
      </c>
    </row>
    <row r="33032" spans="1:8">
      <c r="A33032" s="32">
        <v>44610</v>
      </c>
      <c r="B33032" s="1" t="s">
        <v>46</v>
      </c>
      <c r="C33032">
        <v>14731</v>
      </c>
      <c r="D33032">
        <v>187356</v>
      </c>
      <c r="E33032" s="31">
        <v>11635</v>
      </c>
      <c r="F33032">
        <v>58</v>
      </c>
      <c r="G33032" s="31">
        <v>3025</v>
      </c>
      <c r="H33032" s="31">
        <v>3</v>
      </c>
    </row>
    <row r="33033" spans="1:8">
      <c r="A33033" s="32">
        <v>44610</v>
      </c>
      <c r="B33033" s="1" t="s">
        <v>47</v>
      </c>
      <c r="C33033">
        <v>14693</v>
      </c>
      <c r="D33033">
        <v>245401</v>
      </c>
      <c r="E33033" s="31">
        <v>12542</v>
      </c>
      <c r="F33033">
        <v>105</v>
      </c>
      <c r="G33033" s="31">
        <v>2046</v>
      </c>
      <c r="H33033" s="31">
        <v>4</v>
      </c>
    </row>
    <row r="33034" spans="1:8">
      <c r="A33034" s="32">
        <v>44610</v>
      </c>
      <c r="B33034" s="1" t="s">
        <v>48</v>
      </c>
      <c r="C33034">
        <v>10293</v>
      </c>
      <c r="D33034">
        <v>162061</v>
      </c>
      <c r="E33034" s="31">
        <v>7954</v>
      </c>
      <c r="F33034">
        <v>60</v>
      </c>
      <c r="G33034" s="31">
        <v>2279</v>
      </c>
      <c r="H33034" s="31">
        <v>11</v>
      </c>
    </row>
    <row r="33035" spans="1:8">
      <c r="A33035" s="32">
        <v>44610</v>
      </c>
      <c r="B33035" s="1" t="s">
        <v>49</v>
      </c>
      <c r="C33035">
        <v>202759</v>
      </c>
      <c r="D33035">
        <v>1909652</v>
      </c>
      <c r="E33035" s="31">
        <v>151782</v>
      </c>
      <c r="F33035">
        <v>810</v>
      </c>
      <c r="G33035" s="31">
        <v>44574</v>
      </c>
      <c r="H33035" s="31">
        <v>19</v>
      </c>
    </row>
    <row r="33036" spans="1:8">
      <c r="A33036" s="32">
        <v>44610</v>
      </c>
      <c r="B33036" s="1" t="s">
        <v>50</v>
      </c>
      <c r="C33036">
        <v>19817</v>
      </c>
      <c r="D33036">
        <v>177170</v>
      </c>
      <c r="E33036" s="31">
        <v>14974</v>
      </c>
      <c r="F33036">
        <v>51</v>
      </c>
      <c r="G33036" s="31">
        <v>3791</v>
      </c>
      <c r="H33036" s="31">
        <v>3</v>
      </c>
    </row>
    <row r="33037" spans="1:8">
      <c r="A33037" s="32">
        <v>44610</v>
      </c>
      <c r="B33037" s="1" t="s">
        <v>51</v>
      </c>
      <c r="C33037">
        <v>21962</v>
      </c>
      <c r="D33037">
        <v>265837</v>
      </c>
      <c r="E33037" s="31">
        <v>17811</v>
      </c>
      <c r="F33037">
        <v>95</v>
      </c>
      <c r="G33037" s="31">
        <v>4817</v>
      </c>
      <c r="H33037" s="31">
        <v>1</v>
      </c>
    </row>
    <row r="33038" spans="1:8">
      <c r="A33038" s="32">
        <v>44610</v>
      </c>
      <c r="B33038" s="1" t="s">
        <v>52</v>
      </c>
      <c r="C33038">
        <v>42926</v>
      </c>
      <c r="D33038">
        <v>184055</v>
      </c>
      <c r="E33038" s="31">
        <v>34742</v>
      </c>
      <c r="F33038">
        <v>189</v>
      </c>
      <c r="G33038" s="31">
        <v>7995</v>
      </c>
      <c r="H33038" s="31">
        <v>18</v>
      </c>
    </row>
    <row r="33039" spans="1:8">
      <c r="A33039" s="32">
        <v>44610</v>
      </c>
      <c r="B33039" s="1" t="s">
        <v>53</v>
      </c>
      <c r="C33039">
        <v>20732</v>
      </c>
      <c r="D33039">
        <v>403476</v>
      </c>
      <c r="E33039" s="31">
        <v>17796</v>
      </c>
      <c r="F33039">
        <v>94</v>
      </c>
      <c r="G33039" s="31">
        <v>2842</v>
      </c>
      <c r="H33039" s="31">
        <v>0</v>
      </c>
    </row>
    <row r="33040" spans="1:8">
      <c r="A33040" s="32">
        <v>44610</v>
      </c>
      <c r="B33040" s="1" t="s">
        <v>54</v>
      </c>
      <c r="C33040">
        <v>16449</v>
      </c>
      <c r="D33040">
        <v>118948</v>
      </c>
      <c r="E33040" s="31">
        <v>14222</v>
      </c>
      <c r="F33040">
        <v>73</v>
      </c>
      <c r="G33040" s="31">
        <v>2199</v>
      </c>
      <c r="H33040" s="31">
        <v>0</v>
      </c>
    </row>
    <row r="33041" spans="1:8">
      <c r="A33041" s="32">
        <v>44610</v>
      </c>
      <c r="B33041" s="1" t="s">
        <v>55</v>
      </c>
      <c r="C33041">
        <v>26852</v>
      </c>
      <c r="D33041">
        <v>247521</v>
      </c>
      <c r="E33041" s="31">
        <v>21958</v>
      </c>
      <c r="F33041">
        <v>103</v>
      </c>
      <c r="G33041" s="31">
        <v>4308</v>
      </c>
      <c r="H33041" s="31">
        <v>4</v>
      </c>
    </row>
    <row r="33042" spans="1:8">
      <c r="A33042" s="32">
        <v>44610</v>
      </c>
      <c r="B33042" s="1" t="s">
        <v>56</v>
      </c>
      <c r="C33042">
        <v>93757</v>
      </c>
      <c r="D33042">
        <v>568991</v>
      </c>
      <c r="E33042" s="31">
        <v>88102</v>
      </c>
      <c r="F33042">
        <v>421</v>
      </c>
      <c r="G33042" s="31">
        <v>5239</v>
      </c>
      <c r="H33042" s="31">
        <v>24</v>
      </c>
    </row>
    <row r="33043" spans="1:8">
      <c r="A33043" s="32">
        <v>44611</v>
      </c>
      <c r="B33043" s="1" t="s">
        <v>7</v>
      </c>
      <c r="C33043">
        <v>152756</v>
      </c>
      <c r="D33043">
        <v>1595854</v>
      </c>
      <c r="E33043" s="31">
        <v>123017</v>
      </c>
      <c r="F33043">
        <v>1659</v>
      </c>
      <c r="G33043" s="31">
        <v>29043</v>
      </c>
      <c r="H33043" s="31">
        <v>8</v>
      </c>
    </row>
    <row r="33044" spans="1:8">
      <c r="A33044" s="32">
        <v>44611</v>
      </c>
      <c r="B33044" s="1" t="s">
        <v>11</v>
      </c>
      <c r="C33044">
        <v>17668</v>
      </c>
      <c r="D33044">
        <v>151200</v>
      </c>
      <c r="E33044" s="31">
        <v>14121</v>
      </c>
      <c r="F33044">
        <v>54</v>
      </c>
      <c r="G33044" s="31">
        <v>3493</v>
      </c>
      <c r="H33044" s="31">
        <v>0</v>
      </c>
    </row>
    <row r="33045" spans="1:8">
      <c r="A33045" s="32">
        <v>44611</v>
      </c>
      <c r="B33045" s="1" t="s">
        <v>12</v>
      </c>
      <c r="C33045">
        <v>8043</v>
      </c>
      <c r="D33045">
        <v>169530</v>
      </c>
      <c r="E33045" s="31">
        <v>5906</v>
      </c>
      <c r="F33045">
        <v>55</v>
      </c>
      <c r="G33045" s="31">
        <v>2082</v>
      </c>
      <c r="H33045" s="31">
        <v>2</v>
      </c>
    </row>
    <row r="33046" spans="1:8">
      <c r="A33046" s="32">
        <v>44611</v>
      </c>
      <c r="B33046" s="1" t="s">
        <v>13</v>
      </c>
      <c r="C33046">
        <v>34867</v>
      </c>
      <c r="D33046">
        <v>366984</v>
      </c>
      <c r="E33046" s="31">
        <v>27620</v>
      </c>
      <c r="F33046">
        <v>128</v>
      </c>
      <c r="G33046" s="31">
        <v>6283</v>
      </c>
      <c r="H33046" s="31">
        <v>8</v>
      </c>
    </row>
    <row r="33047" spans="1:8">
      <c r="A33047" s="32">
        <v>44611</v>
      </c>
      <c r="B33047" s="1" t="s">
        <v>14</v>
      </c>
      <c r="C33047">
        <v>7836</v>
      </c>
      <c r="D33047">
        <v>39968</v>
      </c>
      <c r="E33047" s="31">
        <v>5849</v>
      </c>
      <c r="F33047">
        <v>31</v>
      </c>
      <c r="G33047" s="31">
        <v>1956</v>
      </c>
      <c r="H33047" s="31">
        <v>2</v>
      </c>
    </row>
    <row r="33048" spans="1:8">
      <c r="A33048" s="32">
        <v>44611</v>
      </c>
      <c r="B33048" s="1" t="s">
        <v>15</v>
      </c>
      <c r="C33048">
        <v>9991</v>
      </c>
      <c r="D33048">
        <v>144600</v>
      </c>
      <c r="E33048" s="31">
        <v>7763</v>
      </c>
      <c r="F33048">
        <v>61</v>
      </c>
      <c r="G33048" s="31">
        <v>2167</v>
      </c>
      <c r="H33048" s="31">
        <v>0</v>
      </c>
    </row>
    <row r="33049" spans="1:8">
      <c r="A33049" s="32">
        <v>44611</v>
      </c>
      <c r="B33049" s="1" t="s">
        <v>16</v>
      </c>
      <c r="C33049">
        <v>21606</v>
      </c>
      <c r="D33049">
        <v>581353</v>
      </c>
      <c r="E33049" s="31">
        <v>18003</v>
      </c>
      <c r="F33049">
        <v>182</v>
      </c>
      <c r="G33049" s="31">
        <v>3421</v>
      </c>
      <c r="H33049" s="31">
        <v>4</v>
      </c>
    </row>
    <row r="33050" spans="1:8">
      <c r="A33050" s="32">
        <v>44611</v>
      </c>
      <c r="B33050" s="1" t="s">
        <v>17</v>
      </c>
      <c r="C33050">
        <v>62044</v>
      </c>
      <c r="D33050">
        <v>43645</v>
      </c>
      <c r="E33050" s="31">
        <v>53251</v>
      </c>
      <c r="F33050">
        <v>260</v>
      </c>
      <c r="G33050" s="31">
        <v>8533</v>
      </c>
      <c r="H33050" s="31">
        <v>18</v>
      </c>
    </row>
    <row r="33051" spans="1:8">
      <c r="A33051" s="32">
        <v>44611</v>
      </c>
      <c r="B33051" s="1" t="s">
        <v>18</v>
      </c>
      <c r="C33051">
        <v>39620</v>
      </c>
      <c r="D33051">
        <v>609849</v>
      </c>
      <c r="E33051" s="31">
        <v>31588</v>
      </c>
      <c r="F33051">
        <v>158</v>
      </c>
      <c r="G33051" s="31">
        <v>7874</v>
      </c>
      <c r="H33051" s="31">
        <v>6</v>
      </c>
    </row>
    <row r="33052" spans="1:8">
      <c r="A33052" s="32">
        <v>44611</v>
      </c>
      <c r="B33052" s="1" t="s">
        <v>19</v>
      </c>
      <c r="C33052">
        <v>46195</v>
      </c>
      <c r="D33052">
        <v>464896</v>
      </c>
      <c r="E33052" s="31">
        <v>38222</v>
      </c>
      <c r="F33052">
        <v>236</v>
      </c>
      <c r="G33052" s="31">
        <v>7737</v>
      </c>
      <c r="H33052" s="31">
        <v>13</v>
      </c>
    </row>
    <row r="33053" spans="1:8">
      <c r="A33053" s="32">
        <v>44611</v>
      </c>
      <c r="B33053" s="1" t="s">
        <v>20</v>
      </c>
      <c r="C33053">
        <v>272223</v>
      </c>
      <c r="D33053">
        <v>2110704</v>
      </c>
      <c r="E33053" s="31">
        <v>231285</v>
      </c>
      <c r="F33053">
        <v>1134</v>
      </c>
      <c r="G33053" s="31">
        <v>39804</v>
      </c>
      <c r="H33053" s="31">
        <v>59</v>
      </c>
    </row>
    <row r="33054" spans="1:8">
      <c r="A33054" s="32">
        <v>44611</v>
      </c>
      <c r="B33054" s="1" t="s">
        <v>21</v>
      </c>
      <c r="C33054">
        <v>235925</v>
      </c>
      <c r="D33054">
        <v>1556650</v>
      </c>
      <c r="E33054" s="31">
        <v>181812</v>
      </c>
      <c r="F33054">
        <v>1192</v>
      </c>
      <c r="G33054" s="31">
        <v>48463</v>
      </c>
      <c r="H33054" s="31">
        <v>33</v>
      </c>
    </row>
    <row r="33055" spans="1:8">
      <c r="A33055" s="32">
        <v>44611</v>
      </c>
      <c r="B33055" s="1" t="s">
        <v>22</v>
      </c>
      <c r="C33055">
        <v>893629</v>
      </c>
      <c r="D33055">
        <v>5254509</v>
      </c>
      <c r="E33055" s="31">
        <v>714938</v>
      </c>
      <c r="F33055">
        <v>3431</v>
      </c>
      <c r="G33055" s="31">
        <v>175260</v>
      </c>
      <c r="H33055" s="31">
        <v>87</v>
      </c>
    </row>
    <row r="33056" spans="1:8">
      <c r="A33056" s="32">
        <v>44611</v>
      </c>
      <c r="B33056" s="1" t="s">
        <v>23</v>
      </c>
      <c r="C33056">
        <v>395153</v>
      </c>
      <c r="D33056">
        <v>2180686</v>
      </c>
      <c r="E33056" s="31">
        <v>340455</v>
      </c>
      <c r="F33056">
        <v>1530</v>
      </c>
      <c r="G33056" s="31">
        <v>53168</v>
      </c>
      <c r="H33056" s="31">
        <v>85</v>
      </c>
    </row>
    <row r="33057" spans="1:8">
      <c r="A33057" s="32">
        <v>44611</v>
      </c>
      <c r="B33057" s="1" t="s">
        <v>24</v>
      </c>
      <c r="C33057">
        <v>25698</v>
      </c>
      <c r="D33057">
        <v>443395</v>
      </c>
      <c r="E33057" s="31">
        <v>21479</v>
      </c>
      <c r="F33057">
        <v>65</v>
      </c>
      <c r="G33057" s="31">
        <v>4154</v>
      </c>
      <c r="H33057" s="31">
        <v>4</v>
      </c>
    </row>
    <row r="33058" spans="1:8">
      <c r="A33058" s="32">
        <v>44611</v>
      </c>
      <c r="B33058" s="1" t="s">
        <v>25</v>
      </c>
      <c r="C33058">
        <v>13862</v>
      </c>
      <c r="D33058">
        <v>173797</v>
      </c>
      <c r="E33058" s="31">
        <v>9122</v>
      </c>
      <c r="F33058">
        <v>57</v>
      </c>
      <c r="G33058" s="31">
        <v>4683</v>
      </c>
      <c r="H33058" s="31">
        <v>3</v>
      </c>
    </row>
    <row r="33059" spans="1:8">
      <c r="A33059" s="32">
        <v>44611</v>
      </c>
      <c r="B33059" s="1" t="s">
        <v>26</v>
      </c>
      <c r="C33059">
        <v>21039</v>
      </c>
      <c r="D33059">
        <v>274134</v>
      </c>
      <c r="E33059" s="31">
        <v>17096</v>
      </c>
      <c r="F33059">
        <v>157</v>
      </c>
      <c r="G33059" s="31">
        <v>3763</v>
      </c>
      <c r="H33059" s="31">
        <v>5</v>
      </c>
    </row>
    <row r="33060" spans="1:8">
      <c r="A33060" s="32">
        <v>44611</v>
      </c>
      <c r="B33060" s="1" t="s">
        <v>27</v>
      </c>
      <c r="C33060">
        <v>9965</v>
      </c>
      <c r="D33060">
        <v>193701</v>
      </c>
      <c r="E33060" s="31">
        <v>8360</v>
      </c>
      <c r="F33060">
        <v>39</v>
      </c>
      <c r="G33060" s="31">
        <v>1566</v>
      </c>
      <c r="H33060" s="31">
        <v>3</v>
      </c>
    </row>
    <row r="33061" spans="1:8">
      <c r="A33061" s="32">
        <v>44611</v>
      </c>
      <c r="B33061" s="1" t="s">
        <v>28</v>
      </c>
      <c r="C33061">
        <v>14228</v>
      </c>
      <c r="D33061">
        <v>186746</v>
      </c>
      <c r="E33061" s="31">
        <v>11796</v>
      </c>
      <c r="F33061">
        <v>39</v>
      </c>
      <c r="G33061" s="31">
        <v>2399</v>
      </c>
      <c r="H33061" s="31">
        <v>4</v>
      </c>
    </row>
    <row r="33062" spans="1:8">
      <c r="A33062" s="32">
        <v>44611</v>
      </c>
      <c r="B33062" s="1" t="s">
        <v>29</v>
      </c>
      <c r="C33062">
        <v>27811</v>
      </c>
      <c r="D33062">
        <v>486029</v>
      </c>
      <c r="E33062" s="31">
        <v>21410</v>
      </c>
      <c r="F33062">
        <v>134</v>
      </c>
      <c r="G33062" s="31">
        <v>5318</v>
      </c>
      <c r="H33062" s="31">
        <v>1</v>
      </c>
    </row>
    <row r="33063" spans="1:8">
      <c r="A33063" s="32">
        <v>44611</v>
      </c>
      <c r="B33063" s="1" t="s">
        <v>30</v>
      </c>
      <c r="C33063">
        <v>46793</v>
      </c>
      <c r="D33063">
        <v>620582</v>
      </c>
      <c r="E33063" s="31">
        <v>37992</v>
      </c>
      <c r="F33063">
        <v>254</v>
      </c>
      <c r="G33063" s="31">
        <v>7710</v>
      </c>
      <c r="H33063" s="31">
        <v>7</v>
      </c>
    </row>
    <row r="33064" spans="1:8">
      <c r="A33064" s="32">
        <v>44611</v>
      </c>
      <c r="B33064" s="1" t="s">
        <v>31</v>
      </c>
      <c r="C33064">
        <v>76146</v>
      </c>
      <c r="D33064">
        <v>923339</v>
      </c>
      <c r="E33064" s="31">
        <v>60043</v>
      </c>
      <c r="F33064">
        <v>289</v>
      </c>
      <c r="G33064" s="31">
        <v>13061</v>
      </c>
      <c r="H33064" s="31">
        <v>4</v>
      </c>
    </row>
    <row r="33065" spans="1:8">
      <c r="A33065" s="32">
        <v>44611</v>
      </c>
      <c r="B33065" s="1" t="s">
        <v>32</v>
      </c>
      <c r="C33065">
        <v>272819</v>
      </c>
      <c r="D33065">
        <v>1929959</v>
      </c>
      <c r="E33065" s="31">
        <v>229766</v>
      </c>
      <c r="F33065">
        <v>1422</v>
      </c>
      <c r="G33065" s="31">
        <v>41631</v>
      </c>
      <c r="H33065" s="31">
        <v>51</v>
      </c>
    </row>
    <row r="33066" spans="1:8">
      <c r="A33066" s="32">
        <v>44611</v>
      </c>
      <c r="B33066" s="1" t="s">
        <v>33</v>
      </c>
      <c r="C33066">
        <v>35824</v>
      </c>
      <c r="D33066">
        <v>354936</v>
      </c>
      <c r="E33066" s="31">
        <v>30832</v>
      </c>
      <c r="F33066">
        <v>219</v>
      </c>
      <c r="G33066" s="31">
        <v>5755</v>
      </c>
      <c r="H33066" s="31">
        <v>5</v>
      </c>
    </row>
    <row r="33067" spans="1:8">
      <c r="A33067" s="32">
        <v>44611</v>
      </c>
      <c r="B33067" s="1" t="s">
        <v>34</v>
      </c>
      <c r="C33067">
        <v>40884</v>
      </c>
      <c r="D33067">
        <v>404392</v>
      </c>
      <c r="E33067" s="31">
        <v>32469</v>
      </c>
      <c r="F33067">
        <v>122</v>
      </c>
      <c r="G33067" s="31">
        <v>8293</v>
      </c>
      <c r="H33067" s="31">
        <v>3</v>
      </c>
    </row>
    <row r="33068" spans="1:8">
      <c r="A33068" s="32">
        <v>44611</v>
      </c>
      <c r="B33068" s="1" t="s">
        <v>35</v>
      </c>
      <c r="C33068">
        <v>109799</v>
      </c>
      <c r="D33068">
        <v>629499</v>
      </c>
      <c r="E33068" s="31">
        <v>84003</v>
      </c>
      <c r="F33068">
        <v>366</v>
      </c>
      <c r="G33068" s="31">
        <v>23266</v>
      </c>
      <c r="H33068" s="31">
        <v>102</v>
      </c>
    </row>
    <row r="33069" spans="1:8">
      <c r="A33069" s="32">
        <v>44611</v>
      </c>
      <c r="B33069" s="1" t="s">
        <v>36</v>
      </c>
      <c r="C33069">
        <v>575750</v>
      </c>
      <c r="D33069">
        <v>5404559</v>
      </c>
      <c r="E33069" s="31">
        <v>434071</v>
      </c>
      <c r="F33069">
        <v>3579</v>
      </c>
      <c r="G33069" s="31">
        <v>138087</v>
      </c>
      <c r="H33069" s="31">
        <v>767</v>
      </c>
    </row>
    <row r="33070" spans="1:8">
      <c r="A33070" s="32">
        <v>44611</v>
      </c>
      <c r="B33070" s="1" t="s">
        <v>37</v>
      </c>
      <c r="C33070">
        <v>224338</v>
      </c>
      <c r="D33070">
        <v>1177660</v>
      </c>
      <c r="E33070" s="31">
        <v>167975</v>
      </c>
      <c r="F33070">
        <v>1667</v>
      </c>
      <c r="G33070" s="31">
        <v>54711</v>
      </c>
      <c r="H33070" s="31">
        <v>44</v>
      </c>
    </row>
    <row r="33071" spans="1:8">
      <c r="A33071" s="32">
        <v>44611</v>
      </c>
      <c r="B33071" s="1" t="s">
        <v>38</v>
      </c>
      <c r="C33071">
        <v>46887</v>
      </c>
      <c r="D33071">
        <v>380330</v>
      </c>
      <c r="E33071" s="31">
        <v>32727</v>
      </c>
      <c r="F33071">
        <v>214</v>
      </c>
      <c r="G33071" s="31">
        <v>13946</v>
      </c>
      <c r="H33071" s="31">
        <v>24</v>
      </c>
    </row>
    <row r="33072" spans="1:8">
      <c r="A33072" s="32">
        <v>44611</v>
      </c>
      <c r="B33072" s="1" t="s">
        <v>39</v>
      </c>
      <c r="C33072">
        <v>19922</v>
      </c>
      <c r="D33072">
        <v>110909</v>
      </c>
      <c r="E33072" s="31">
        <v>16413</v>
      </c>
      <c r="F33072">
        <v>89</v>
      </c>
      <c r="G33072" s="31">
        <v>3282</v>
      </c>
      <c r="H33072" s="31">
        <v>11</v>
      </c>
    </row>
    <row r="33073" spans="1:8">
      <c r="A33073" s="32">
        <v>44611</v>
      </c>
      <c r="B33073" s="1" t="s">
        <v>40</v>
      </c>
      <c r="C33073">
        <v>5272</v>
      </c>
      <c r="D33073">
        <v>237026</v>
      </c>
      <c r="E33073" s="31">
        <v>4361</v>
      </c>
      <c r="F33073">
        <v>8</v>
      </c>
      <c r="G33073" s="31">
        <v>829</v>
      </c>
      <c r="H33073" s="31">
        <v>0</v>
      </c>
    </row>
    <row r="33074" spans="1:8">
      <c r="A33074" s="32">
        <v>44611</v>
      </c>
      <c r="B33074" s="1" t="s">
        <v>41</v>
      </c>
      <c r="C33074">
        <v>5626</v>
      </c>
      <c r="D33074">
        <v>103516</v>
      </c>
      <c r="E33074" s="31">
        <v>4957</v>
      </c>
      <c r="F33074">
        <v>7</v>
      </c>
      <c r="G33074" s="31">
        <v>662</v>
      </c>
      <c r="H33074" s="31">
        <v>0</v>
      </c>
    </row>
    <row r="33075" spans="1:8">
      <c r="A33075" s="32">
        <v>44611</v>
      </c>
      <c r="B33075" s="1" t="s">
        <v>42</v>
      </c>
      <c r="C33075">
        <v>43464</v>
      </c>
      <c r="D33075">
        <v>413636</v>
      </c>
      <c r="E33075" s="31">
        <v>34676</v>
      </c>
      <c r="F33075">
        <v>178</v>
      </c>
      <c r="G33075" s="31">
        <v>5836</v>
      </c>
      <c r="H33075" s="31">
        <v>14</v>
      </c>
    </row>
    <row r="33076" spans="1:8">
      <c r="A33076" s="32">
        <v>44611</v>
      </c>
      <c r="B33076" s="1" t="s">
        <v>43</v>
      </c>
      <c r="C33076">
        <v>67365</v>
      </c>
      <c r="D33076">
        <v>1341347</v>
      </c>
      <c r="E33076" s="31">
        <v>48659</v>
      </c>
      <c r="F33076">
        <v>337</v>
      </c>
      <c r="G33076" s="31">
        <v>18369</v>
      </c>
      <c r="H33076" s="31">
        <v>14</v>
      </c>
    </row>
    <row r="33077" spans="1:8">
      <c r="A33077" s="32">
        <v>44611</v>
      </c>
      <c r="B33077" s="1" t="s">
        <v>44</v>
      </c>
      <c r="C33077">
        <v>18771</v>
      </c>
      <c r="D33077">
        <v>339555</v>
      </c>
      <c r="E33077" s="31">
        <v>16178</v>
      </c>
      <c r="F33077">
        <v>113</v>
      </c>
      <c r="G33077" s="31">
        <v>2480</v>
      </c>
      <c r="H33077" s="31">
        <v>3</v>
      </c>
    </row>
    <row r="33078" spans="1:8">
      <c r="A33078" s="32">
        <v>44611</v>
      </c>
      <c r="B33078" s="1" t="s">
        <v>45</v>
      </c>
      <c r="C33078">
        <v>8455</v>
      </c>
      <c r="D33078">
        <v>148935</v>
      </c>
      <c r="E33078" s="31">
        <v>6776</v>
      </c>
      <c r="F33078">
        <v>71</v>
      </c>
      <c r="G33078" s="31">
        <v>1618</v>
      </c>
      <c r="H33078" s="31">
        <v>0</v>
      </c>
    </row>
    <row r="33079" spans="1:8">
      <c r="A33079" s="32">
        <v>44611</v>
      </c>
      <c r="B33079" s="1" t="s">
        <v>46</v>
      </c>
      <c r="C33079">
        <v>15226</v>
      </c>
      <c r="D33079">
        <v>188725</v>
      </c>
      <c r="E33079" s="31">
        <v>11974</v>
      </c>
      <c r="F33079">
        <v>58</v>
      </c>
      <c r="G33079" s="31">
        <v>3180</v>
      </c>
      <c r="H33079" s="31">
        <v>3</v>
      </c>
    </row>
    <row r="33080" spans="1:8">
      <c r="A33080" s="32">
        <v>44611</v>
      </c>
      <c r="B33080" s="1" t="s">
        <v>47</v>
      </c>
      <c r="C33080">
        <v>14909</v>
      </c>
      <c r="D33080">
        <v>245886</v>
      </c>
      <c r="E33080" s="31">
        <v>12819</v>
      </c>
      <c r="F33080">
        <v>106</v>
      </c>
      <c r="G33080" s="31">
        <v>1984</v>
      </c>
      <c r="H33080" s="31">
        <v>3</v>
      </c>
    </row>
    <row r="33081" spans="1:8">
      <c r="A33081" s="32">
        <v>44611</v>
      </c>
      <c r="B33081" s="1" t="s">
        <v>48</v>
      </c>
      <c r="C33081">
        <v>10507</v>
      </c>
      <c r="D33081">
        <v>162670</v>
      </c>
      <c r="E33081" s="31">
        <v>8207</v>
      </c>
      <c r="F33081">
        <v>62</v>
      </c>
      <c r="G33081" s="31">
        <v>2238</v>
      </c>
      <c r="H33081" s="31">
        <v>9</v>
      </c>
    </row>
    <row r="33082" spans="1:8">
      <c r="A33082" s="32">
        <v>44611</v>
      </c>
      <c r="B33082" s="1" t="s">
        <v>49</v>
      </c>
      <c r="C33082">
        <v>206211</v>
      </c>
      <c r="D33082">
        <v>1918071</v>
      </c>
      <c r="E33082" s="31">
        <v>159520</v>
      </c>
      <c r="F33082">
        <v>826</v>
      </c>
      <c r="G33082" s="31">
        <v>40461</v>
      </c>
      <c r="H33082" s="31">
        <v>16</v>
      </c>
    </row>
    <row r="33083" spans="1:8">
      <c r="A33083" s="32">
        <v>44611</v>
      </c>
      <c r="B33083" s="1" t="s">
        <v>50</v>
      </c>
      <c r="C33083">
        <v>20235</v>
      </c>
      <c r="D33083">
        <v>178132</v>
      </c>
      <c r="E33083" s="31">
        <v>15470</v>
      </c>
      <c r="F33083">
        <v>54</v>
      </c>
      <c r="G33083" s="31">
        <v>3717</v>
      </c>
      <c r="H33083" s="31">
        <v>2</v>
      </c>
    </row>
    <row r="33084" spans="1:8">
      <c r="A33084" s="32">
        <v>44611</v>
      </c>
      <c r="B33084" s="1" t="s">
        <v>51</v>
      </c>
      <c r="C33084">
        <v>22314</v>
      </c>
      <c r="D33084">
        <v>267082</v>
      </c>
      <c r="E33084" s="31">
        <v>18416</v>
      </c>
      <c r="F33084">
        <v>98</v>
      </c>
      <c r="G33084" s="31">
        <v>4579</v>
      </c>
      <c r="H33084" s="31">
        <v>2</v>
      </c>
    </row>
    <row r="33085" spans="1:8">
      <c r="A33085" s="32">
        <v>44611</v>
      </c>
      <c r="B33085" s="1" t="s">
        <v>52</v>
      </c>
      <c r="C33085">
        <v>43659</v>
      </c>
      <c r="D33085">
        <v>185617</v>
      </c>
      <c r="E33085" s="31">
        <v>35457</v>
      </c>
      <c r="F33085">
        <v>192</v>
      </c>
      <c r="G33085" s="31">
        <v>8010</v>
      </c>
      <c r="H33085" s="31">
        <v>18</v>
      </c>
    </row>
    <row r="33086" spans="1:8">
      <c r="A33086" s="32">
        <v>44611</v>
      </c>
      <c r="B33086" s="1" t="s">
        <v>53</v>
      </c>
      <c r="C33086">
        <v>21041</v>
      </c>
      <c r="D33086">
        <v>406027</v>
      </c>
      <c r="E33086" s="31">
        <v>18215</v>
      </c>
      <c r="F33086">
        <v>94</v>
      </c>
      <c r="G33086" s="31">
        <v>2732</v>
      </c>
      <c r="H33086" s="31">
        <v>0</v>
      </c>
    </row>
    <row r="33087" spans="1:8">
      <c r="A33087" s="32">
        <v>44611</v>
      </c>
      <c r="B33087" s="1" t="s">
        <v>54</v>
      </c>
      <c r="C33087">
        <v>16663</v>
      </c>
      <c r="D33087">
        <v>119923</v>
      </c>
      <c r="E33087" s="31">
        <v>14472</v>
      </c>
      <c r="F33087">
        <v>75</v>
      </c>
      <c r="G33087" s="31">
        <v>2162</v>
      </c>
      <c r="H33087" s="31">
        <v>0</v>
      </c>
    </row>
    <row r="33088" spans="1:8">
      <c r="A33088" s="32">
        <v>44611</v>
      </c>
      <c r="B33088" s="1" t="s">
        <v>55</v>
      </c>
      <c r="C33088">
        <v>27318</v>
      </c>
      <c r="D33088">
        <v>249218</v>
      </c>
      <c r="E33088" s="31">
        <v>22637</v>
      </c>
      <c r="F33088">
        <v>104</v>
      </c>
      <c r="G33088" s="31">
        <v>4111</v>
      </c>
      <c r="H33088" s="31">
        <v>4</v>
      </c>
    </row>
    <row r="33089" spans="1:8">
      <c r="A33089" s="32">
        <v>44611</v>
      </c>
      <c r="B33089" s="1" t="s">
        <v>56</v>
      </c>
      <c r="C33089">
        <v>94423</v>
      </c>
      <c r="D33089">
        <v>570805</v>
      </c>
      <c r="E33089" s="31">
        <v>88784</v>
      </c>
      <c r="F33089">
        <v>422</v>
      </c>
      <c r="G33089" s="31">
        <v>5220</v>
      </c>
      <c r="H33089" s="31">
        <v>26</v>
      </c>
    </row>
    <row r="33090" spans="1:8">
      <c r="A33090" s="32">
        <v>44612</v>
      </c>
      <c r="B33090" s="1" t="s">
        <v>7</v>
      </c>
      <c r="C33090">
        <v>155090</v>
      </c>
      <c r="D33090">
        <v>1602229</v>
      </c>
      <c r="E33090" s="31">
        <v>125610</v>
      </c>
      <c r="F33090">
        <v>1670</v>
      </c>
      <c r="G33090" s="31">
        <v>28080</v>
      </c>
      <c r="H33090" s="31">
        <v>8</v>
      </c>
    </row>
    <row r="33091" spans="1:8">
      <c r="A33091" s="32">
        <v>44612</v>
      </c>
      <c r="B33091" s="1" t="s">
        <v>11</v>
      </c>
      <c r="C33091">
        <v>17912</v>
      </c>
      <c r="D33091">
        <v>151573</v>
      </c>
      <c r="E33091" s="31">
        <v>14478</v>
      </c>
      <c r="F33091">
        <v>54</v>
      </c>
      <c r="G33091" s="31">
        <v>3380</v>
      </c>
      <c r="H33091" s="31">
        <v>0</v>
      </c>
    </row>
    <row r="33092" spans="1:8">
      <c r="A33092" s="32">
        <v>44612</v>
      </c>
      <c r="B33092" s="1" t="s">
        <v>12</v>
      </c>
      <c r="C33092">
        <v>8313</v>
      </c>
      <c r="D33092">
        <v>171222</v>
      </c>
      <c r="E33092" s="31">
        <v>6132</v>
      </c>
      <c r="F33092">
        <v>56</v>
      </c>
      <c r="G33092" s="31">
        <v>2125</v>
      </c>
      <c r="H33092" s="31">
        <v>1</v>
      </c>
    </row>
    <row r="33093" spans="1:8">
      <c r="A33093" s="32">
        <v>44612</v>
      </c>
      <c r="B33093" s="1" t="s">
        <v>13</v>
      </c>
      <c r="C33093">
        <v>35554</v>
      </c>
      <c r="D33093">
        <v>368523</v>
      </c>
      <c r="E33093" s="31">
        <v>28141</v>
      </c>
      <c r="F33093">
        <v>129</v>
      </c>
      <c r="G33093" s="31">
        <v>6625</v>
      </c>
      <c r="H33093" s="31">
        <v>10</v>
      </c>
    </row>
    <row r="33094" spans="1:8">
      <c r="A33094" s="32">
        <v>44612</v>
      </c>
      <c r="B33094" s="1" t="s">
        <v>14</v>
      </c>
      <c r="C33094">
        <v>8000</v>
      </c>
      <c r="D33094">
        <v>39968</v>
      </c>
      <c r="E33094" s="31">
        <v>5882</v>
      </c>
      <c r="F33094">
        <v>31</v>
      </c>
      <c r="G33094" s="31">
        <v>2087</v>
      </c>
      <c r="H33094" s="31">
        <v>2</v>
      </c>
    </row>
    <row r="33095" spans="1:8">
      <c r="A33095" s="32">
        <v>44612</v>
      </c>
      <c r="B33095" s="1" t="s">
        <v>15</v>
      </c>
      <c r="C33095">
        <v>10187</v>
      </c>
      <c r="D33095">
        <v>144644</v>
      </c>
      <c r="E33095" s="31">
        <v>7930</v>
      </c>
      <c r="F33095">
        <v>62</v>
      </c>
      <c r="G33095" s="31">
        <v>2195</v>
      </c>
      <c r="H33095" s="31">
        <v>0</v>
      </c>
    </row>
    <row r="33096" spans="1:8">
      <c r="A33096" s="32">
        <v>44612</v>
      </c>
      <c r="B33096" s="1" t="s">
        <v>16</v>
      </c>
      <c r="C33096">
        <v>21902</v>
      </c>
      <c r="D33096">
        <v>581353</v>
      </c>
      <c r="E33096" s="31">
        <v>18409</v>
      </c>
      <c r="F33096">
        <v>182</v>
      </c>
      <c r="G33096" s="31">
        <v>3311</v>
      </c>
      <c r="H33096" s="31">
        <v>4</v>
      </c>
    </row>
    <row r="33097" spans="1:8">
      <c r="A33097" s="32">
        <v>44612</v>
      </c>
      <c r="B33097" s="1" t="s">
        <v>17</v>
      </c>
      <c r="C33097">
        <v>63569</v>
      </c>
      <c r="D33097">
        <v>43645</v>
      </c>
      <c r="E33097" s="31">
        <v>54389</v>
      </c>
      <c r="F33097">
        <v>264</v>
      </c>
      <c r="G33097" s="31">
        <v>8916</v>
      </c>
      <c r="H33097" s="31">
        <v>16</v>
      </c>
    </row>
    <row r="33098" spans="1:8">
      <c r="A33098" s="32">
        <v>44612</v>
      </c>
      <c r="B33098" s="1" t="s">
        <v>18</v>
      </c>
      <c r="C33098">
        <v>40272</v>
      </c>
      <c r="D33098">
        <v>610494</v>
      </c>
      <c r="E33098" s="31">
        <v>32705</v>
      </c>
      <c r="F33098">
        <v>161</v>
      </c>
      <c r="G33098" s="31">
        <v>7406</v>
      </c>
      <c r="H33098" s="31">
        <v>9</v>
      </c>
    </row>
    <row r="33099" spans="1:8">
      <c r="A33099" s="32">
        <v>44612</v>
      </c>
      <c r="B33099" s="1" t="s">
        <v>19</v>
      </c>
      <c r="C33099">
        <v>46784</v>
      </c>
      <c r="D33099">
        <v>464896</v>
      </c>
      <c r="E33099" s="31">
        <v>38952</v>
      </c>
      <c r="F33099">
        <v>236</v>
      </c>
      <c r="G33099" s="31">
        <v>7596</v>
      </c>
      <c r="H33099" s="31">
        <v>14</v>
      </c>
    </row>
    <row r="33100" spans="1:8">
      <c r="A33100" s="32">
        <v>44612</v>
      </c>
      <c r="B33100" s="1" t="s">
        <v>20</v>
      </c>
      <c r="C33100">
        <v>278291</v>
      </c>
      <c r="D33100">
        <v>2114449</v>
      </c>
      <c r="E33100" s="31">
        <v>235009</v>
      </c>
      <c r="F33100">
        <v>1138</v>
      </c>
      <c r="G33100" s="31">
        <v>42144</v>
      </c>
      <c r="H33100" s="31">
        <v>58</v>
      </c>
    </row>
    <row r="33101" spans="1:8">
      <c r="A33101" s="32">
        <v>44612</v>
      </c>
      <c r="B33101" s="1" t="s">
        <v>21</v>
      </c>
      <c r="C33101">
        <v>240084</v>
      </c>
      <c r="D33101">
        <v>1563115</v>
      </c>
      <c r="E33101" s="31">
        <v>184906</v>
      </c>
      <c r="F33101">
        <v>1202</v>
      </c>
      <c r="G33101" s="31">
        <v>49827</v>
      </c>
      <c r="H33101" s="31">
        <v>34</v>
      </c>
    </row>
    <row r="33102" spans="1:8">
      <c r="A33102" s="32">
        <v>44612</v>
      </c>
      <c r="B33102" s="1" t="s">
        <v>22</v>
      </c>
      <c r="C33102">
        <v>906564</v>
      </c>
      <c r="D33102">
        <v>5254509</v>
      </c>
      <c r="E33102" s="31">
        <v>729554</v>
      </c>
      <c r="F33102">
        <v>3448</v>
      </c>
      <c r="G33102" s="31">
        <v>173562</v>
      </c>
      <c r="H33102" s="31">
        <v>87</v>
      </c>
    </row>
    <row r="33103" spans="1:8">
      <c r="A33103" s="32">
        <v>44612</v>
      </c>
      <c r="B33103" s="1" t="s">
        <v>23</v>
      </c>
      <c r="C33103">
        <v>401967</v>
      </c>
      <c r="D33103">
        <v>2180686</v>
      </c>
      <c r="E33103" s="31">
        <v>347054</v>
      </c>
      <c r="F33103">
        <v>1547</v>
      </c>
      <c r="G33103" s="31">
        <v>53366</v>
      </c>
      <c r="H33103" s="31">
        <v>83</v>
      </c>
    </row>
    <row r="33104" spans="1:8">
      <c r="A33104" s="32">
        <v>44612</v>
      </c>
      <c r="B33104" s="1" t="s">
        <v>24</v>
      </c>
      <c r="C33104">
        <v>26113</v>
      </c>
      <c r="D33104">
        <v>444013</v>
      </c>
      <c r="E33104" s="31">
        <v>21899</v>
      </c>
      <c r="F33104">
        <v>65</v>
      </c>
      <c r="G33104" s="31">
        <v>4149</v>
      </c>
      <c r="H33104" s="31">
        <v>4</v>
      </c>
    </row>
    <row r="33105" spans="1:8">
      <c r="A33105" s="32">
        <v>44612</v>
      </c>
      <c r="B33105" s="1" t="s">
        <v>25</v>
      </c>
      <c r="C33105">
        <v>14317</v>
      </c>
      <c r="D33105">
        <v>173797</v>
      </c>
      <c r="E33105" s="31">
        <v>9184</v>
      </c>
      <c r="F33105">
        <v>57</v>
      </c>
      <c r="G33105" s="31">
        <v>5076</v>
      </c>
      <c r="H33105" s="31">
        <v>2</v>
      </c>
    </row>
    <row r="33106" spans="1:8">
      <c r="A33106" s="32">
        <v>44612</v>
      </c>
      <c r="B33106" s="1" t="s">
        <v>26</v>
      </c>
      <c r="C33106">
        <v>21438</v>
      </c>
      <c r="D33106">
        <v>274817</v>
      </c>
      <c r="E33106" s="31">
        <v>17492</v>
      </c>
      <c r="F33106">
        <v>158</v>
      </c>
      <c r="G33106" s="31">
        <v>3765</v>
      </c>
      <c r="H33106" s="31">
        <v>7</v>
      </c>
    </row>
    <row r="33107" spans="1:8">
      <c r="A33107" s="32">
        <v>44612</v>
      </c>
      <c r="B33107" s="1" t="s">
        <v>27</v>
      </c>
      <c r="C33107">
        <v>10257</v>
      </c>
      <c r="D33107">
        <v>194979</v>
      </c>
      <c r="E33107" s="31">
        <v>8646</v>
      </c>
      <c r="F33107">
        <v>39</v>
      </c>
      <c r="G33107" s="31">
        <v>1572</v>
      </c>
      <c r="H33107" s="31">
        <v>3</v>
      </c>
    </row>
    <row r="33108" spans="1:8">
      <c r="A33108" s="32">
        <v>44612</v>
      </c>
      <c r="B33108" s="1" t="s">
        <v>28</v>
      </c>
      <c r="C33108">
        <v>14228</v>
      </c>
      <c r="D33108">
        <v>186746</v>
      </c>
      <c r="E33108" s="31">
        <v>11796</v>
      </c>
      <c r="F33108">
        <v>39</v>
      </c>
      <c r="G33108" s="31">
        <v>2399</v>
      </c>
      <c r="H33108" s="31">
        <v>4</v>
      </c>
    </row>
    <row r="33109" spans="1:8">
      <c r="A33109" s="32">
        <v>44612</v>
      </c>
      <c r="B33109" s="1" t="s">
        <v>29</v>
      </c>
      <c r="C33109">
        <v>28231</v>
      </c>
      <c r="D33109">
        <v>486029</v>
      </c>
      <c r="E33109" s="31">
        <v>22029</v>
      </c>
      <c r="F33109">
        <v>134</v>
      </c>
      <c r="G33109" s="31">
        <v>5090</v>
      </c>
      <c r="H33109" s="31">
        <v>1</v>
      </c>
    </row>
    <row r="33110" spans="1:8">
      <c r="A33110" s="32">
        <v>44612</v>
      </c>
      <c r="B33110" s="1" t="s">
        <v>30</v>
      </c>
      <c r="C33110">
        <v>47413</v>
      </c>
      <c r="D33110">
        <v>621734</v>
      </c>
      <c r="E33110" s="31">
        <v>38909</v>
      </c>
      <c r="F33110">
        <v>255</v>
      </c>
      <c r="G33110" s="31">
        <v>7629</v>
      </c>
      <c r="H33110" s="31">
        <v>8</v>
      </c>
    </row>
    <row r="33111" spans="1:8">
      <c r="A33111" s="32">
        <v>44612</v>
      </c>
      <c r="B33111" s="1" t="s">
        <v>31</v>
      </c>
      <c r="C33111">
        <v>77357</v>
      </c>
      <c r="D33111">
        <v>923339</v>
      </c>
      <c r="E33111" s="31">
        <v>60043</v>
      </c>
      <c r="F33111">
        <v>291</v>
      </c>
      <c r="G33111" s="31">
        <v>13091</v>
      </c>
      <c r="H33111" s="31">
        <v>5</v>
      </c>
    </row>
    <row r="33112" spans="1:8">
      <c r="A33112" s="32">
        <v>44612</v>
      </c>
      <c r="B33112" s="1" t="s">
        <v>32</v>
      </c>
      <c r="C33112">
        <v>278570</v>
      </c>
      <c r="D33112">
        <v>1929959</v>
      </c>
      <c r="E33112" s="31">
        <v>235074</v>
      </c>
      <c r="F33112">
        <v>1446</v>
      </c>
      <c r="G33112" s="31">
        <v>42050</v>
      </c>
      <c r="H33112" s="31">
        <v>51</v>
      </c>
    </row>
    <row r="33113" spans="1:8">
      <c r="A33113" s="32">
        <v>44612</v>
      </c>
      <c r="B33113" s="1" t="s">
        <v>33</v>
      </c>
      <c r="C33113">
        <v>36499</v>
      </c>
      <c r="D33113">
        <v>354936</v>
      </c>
      <c r="E33113" s="31">
        <v>31496</v>
      </c>
      <c r="F33113">
        <v>219</v>
      </c>
      <c r="G33113" s="31">
        <v>5788</v>
      </c>
      <c r="H33113" s="31">
        <v>5</v>
      </c>
    </row>
    <row r="33114" spans="1:8">
      <c r="A33114" s="32">
        <v>44612</v>
      </c>
      <c r="B33114" s="1" t="s">
        <v>34</v>
      </c>
      <c r="C33114">
        <v>41792</v>
      </c>
      <c r="D33114">
        <v>405661</v>
      </c>
      <c r="E33114" s="31">
        <v>32917</v>
      </c>
      <c r="F33114">
        <v>124</v>
      </c>
      <c r="G33114" s="31">
        <v>8751</v>
      </c>
      <c r="H33114" s="31">
        <v>2</v>
      </c>
    </row>
    <row r="33115" spans="1:8">
      <c r="A33115" s="32">
        <v>44612</v>
      </c>
      <c r="B33115" s="1" t="s">
        <v>35</v>
      </c>
      <c r="C33115">
        <v>111568</v>
      </c>
      <c r="D33115">
        <v>632144</v>
      </c>
      <c r="E33115" s="31">
        <v>86472</v>
      </c>
      <c r="F33115">
        <v>370</v>
      </c>
      <c r="G33115" s="31">
        <v>22953</v>
      </c>
      <c r="H33115" s="31">
        <v>101</v>
      </c>
    </row>
    <row r="33116" spans="1:8">
      <c r="A33116" s="32">
        <v>44612</v>
      </c>
      <c r="B33116" s="1" t="s">
        <v>36</v>
      </c>
      <c r="C33116">
        <v>584150</v>
      </c>
      <c r="D33116">
        <v>5429707</v>
      </c>
      <c r="E33116" s="31">
        <v>444148</v>
      </c>
      <c r="F33116">
        <v>3601</v>
      </c>
      <c r="G33116" s="31">
        <v>136383</v>
      </c>
      <c r="H33116" s="31">
        <v>779</v>
      </c>
    </row>
    <row r="33117" spans="1:8">
      <c r="A33117" s="32">
        <v>44612</v>
      </c>
      <c r="B33117" s="1" t="s">
        <v>37</v>
      </c>
      <c r="C33117">
        <v>229146</v>
      </c>
      <c r="D33117">
        <v>1184607</v>
      </c>
      <c r="E33117" s="31">
        <v>175662</v>
      </c>
      <c r="F33117">
        <v>1687</v>
      </c>
      <c r="G33117" s="31">
        <v>51817</v>
      </c>
      <c r="H33117" s="31">
        <v>45</v>
      </c>
    </row>
    <row r="33118" spans="1:8">
      <c r="A33118" s="32">
        <v>44612</v>
      </c>
      <c r="B33118" s="1" t="s">
        <v>38</v>
      </c>
      <c r="C33118">
        <v>47957</v>
      </c>
      <c r="D33118">
        <v>380330</v>
      </c>
      <c r="E33118" s="31">
        <v>33370</v>
      </c>
      <c r="F33118">
        <v>219</v>
      </c>
      <c r="G33118" s="31">
        <v>14368</v>
      </c>
      <c r="H33118" s="31">
        <v>25</v>
      </c>
    </row>
    <row r="33119" spans="1:8">
      <c r="A33119" s="32">
        <v>44612</v>
      </c>
      <c r="B33119" s="1" t="s">
        <v>39</v>
      </c>
      <c r="C33119">
        <v>20233</v>
      </c>
      <c r="D33119">
        <v>111580</v>
      </c>
      <c r="E33119" s="31">
        <v>16979</v>
      </c>
      <c r="F33119">
        <v>92</v>
      </c>
      <c r="G33119" s="31">
        <v>3017</v>
      </c>
      <c r="H33119" s="31">
        <v>11</v>
      </c>
    </row>
    <row r="33120" spans="1:8">
      <c r="A33120" s="32">
        <v>44612</v>
      </c>
      <c r="B33120" s="1" t="s">
        <v>40</v>
      </c>
      <c r="C33120">
        <v>5372</v>
      </c>
      <c r="D33120">
        <v>230815</v>
      </c>
      <c r="E33120" s="31">
        <v>4468</v>
      </c>
      <c r="F33120">
        <v>8</v>
      </c>
      <c r="G33120" s="31">
        <v>821</v>
      </c>
      <c r="H33120" s="31">
        <v>0</v>
      </c>
    </row>
    <row r="33121" spans="1:8">
      <c r="A33121" s="32">
        <v>44612</v>
      </c>
      <c r="B33121" s="1" t="s">
        <v>41</v>
      </c>
      <c r="C33121">
        <v>5699</v>
      </c>
      <c r="D33121">
        <v>103516</v>
      </c>
      <c r="E33121" s="31">
        <v>5052</v>
      </c>
      <c r="F33121">
        <v>7</v>
      </c>
      <c r="G33121" s="31">
        <v>640</v>
      </c>
      <c r="H33121" s="31">
        <v>0</v>
      </c>
    </row>
    <row r="33122" spans="1:8">
      <c r="A33122" s="32">
        <v>44612</v>
      </c>
      <c r="B33122" s="1" t="s">
        <v>42</v>
      </c>
      <c r="C33122">
        <v>44105</v>
      </c>
      <c r="D33122">
        <v>413636</v>
      </c>
      <c r="E33122" s="31">
        <v>34676</v>
      </c>
      <c r="F33122">
        <v>179</v>
      </c>
      <c r="G33122" s="31">
        <v>5836</v>
      </c>
      <c r="H33122" s="31">
        <v>14</v>
      </c>
    </row>
    <row r="33123" spans="1:8">
      <c r="A33123" s="32">
        <v>44612</v>
      </c>
      <c r="B33123" s="1" t="s">
        <v>43</v>
      </c>
      <c r="C33123">
        <v>68156</v>
      </c>
      <c r="D33123">
        <v>1355636</v>
      </c>
      <c r="E33123" s="31">
        <v>49602</v>
      </c>
      <c r="F33123">
        <v>348</v>
      </c>
      <c r="G33123" s="31">
        <v>18206</v>
      </c>
      <c r="H33123" s="31">
        <v>14</v>
      </c>
    </row>
    <row r="33124" spans="1:8">
      <c r="A33124" s="32">
        <v>44612</v>
      </c>
      <c r="B33124" s="1" t="s">
        <v>44</v>
      </c>
      <c r="C33124">
        <v>19045</v>
      </c>
      <c r="D33124">
        <v>339555</v>
      </c>
      <c r="E33124" s="31">
        <v>16504</v>
      </c>
      <c r="F33124">
        <v>114</v>
      </c>
      <c r="G33124" s="31">
        <v>2427</v>
      </c>
      <c r="H33124" s="31">
        <v>3</v>
      </c>
    </row>
    <row r="33125" spans="1:8">
      <c r="A33125" s="32">
        <v>44612</v>
      </c>
      <c r="B33125" s="1" t="s">
        <v>45</v>
      </c>
      <c r="C33125">
        <v>8694</v>
      </c>
      <c r="D33125">
        <v>149251</v>
      </c>
      <c r="E33125" s="31">
        <v>6942</v>
      </c>
      <c r="F33125">
        <v>71</v>
      </c>
      <c r="G33125" s="31">
        <v>1692</v>
      </c>
      <c r="H33125" s="31">
        <v>0</v>
      </c>
    </row>
    <row r="33126" spans="1:8">
      <c r="A33126" s="32">
        <v>44612</v>
      </c>
      <c r="B33126" s="1" t="s">
        <v>46</v>
      </c>
      <c r="C33126">
        <v>15628</v>
      </c>
      <c r="D33126">
        <v>189872</v>
      </c>
      <c r="E33126" s="31">
        <v>12238</v>
      </c>
      <c r="F33126">
        <v>60</v>
      </c>
      <c r="G33126" s="31">
        <v>3316</v>
      </c>
      <c r="H33126" s="31">
        <v>3</v>
      </c>
    </row>
    <row r="33127" spans="1:8">
      <c r="A33127" s="32">
        <v>44612</v>
      </c>
      <c r="B33127" s="1" t="s">
        <v>47</v>
      </c>
      <c r="C33127">
        <v>15122</v>
      </c>
      <c r="D33127">
        <v>246323</v>
      </c>
      <c r="E33127" s="31">
        <v>12993</v>
      </c>
      <c r="F33127">
        <v>106</v>
      </c>
      <c r="G33127" s="31">
        <v>2023</v>
      </c>
      <c r="H33127" s="31">
        <v>3</v>
      </c>
    </row>
    <row r="33128" spans="1:8">
      <c r="A33128" s="32">
        <v>44612</v>
      </c>
      <c r="B33128" s="1" t="s">
        <v>48</v>
      </c>
      <c r="C33128">
        <v>10676</v>
      </c>
      <c r="D33128">
        <v>163173</v>
      </c>
      <c r="E33128" s="31">
        <v>8449</v>
      </c>
      <c r="F33128">
        <v>64</v>
      </c>
      <c r="G33128" s="31">
        <v>2163</v>
      </c>
      <c r="H33128" s="31">
        <v>9</v>
      </c>
    </row>
    <row r="33129" spans="1:8">
      <c r="A33129" s="32">
        <v>44612</v>
      </c>
      <c r="B33129" s="1" t="s">
        <v>49</v>
      </c>
      <c r="C33129">
        <v>209400</v>
      </c>
      <c r="D33129">
        <v>1927631</v>
      </c>
      <c r="E33129" s="31">
        <v>162144</v>
      </c>
      <c r="F33129">
        <v>835</v>
      </c>
      <c r="G33129" s="31">
        <v>41165</v>
      </c>
      <c r="H33129" s="31">
        <v>17</v>
      </c>
    </row>
    <row r="33130" spans="1:8">
      <c r="A33130" s="32">
        <v>44612</v>
      </c>
      <c r="B33130" s="1" t="s">
        <v>50</v>
      </c>
      <c r="C33130">
        <v>20439</v>
      </c>
      <c r="D33130">
        <v>179186</v>
      </c>
      <c r="E33130" s="31">
        <v>15435</v>
      </c>
      <c r="F33130">
        <v>55</v>
      </c>
      <c r="G33130" s="31">
        <v>3638</v>
      </c>
      <c r="H33130" s="31">
        <v>2</v>
      </c>
    </row>
    <row r="33131" spans="1:8">
      <c r="A33131" s="32">
        <v>44612</v>
      </c>
      <c r="B33131" s="1" t="s">
        <v>51</v>
      </c>
      <c r="C33131">
        <v>22556</v>
      </c>
      <c r="D33131">
        <v>267811</v>
      </c>
      <c r="E33131" s="31">
        <v>18593</v>
      </c>
      <c r="F33131">
        <v>99</v>
      </c>
      <c r="G33131" s="31">
        <v>4658</v>
      </c>
      <c r="H33131" s="31">
        <v>2</v>
      </c>
    </row>
    <row r="33132" spans="1:8">
      <c r="A33132" s="32">
        <v>44612</v>
      </c>
      <c r="B33132" s="1" t="s">
        <v>52</v>
      </c>
      <c r="C33132">
        <v>44129</v>
      </c>
      <c r="D33132">
        <v>186852</v>
      </c>
      <c r="E33132" s="31">
        <v>35627</v>
      </c>
      <c r="F33132">
        <v>193</v>
      </c>
      <c r="G33132" s="31">
        <v>8309</v>
      </c>
      <c r="H33132" s="31">
        <v>16</v>
      </c>
    </row>
    <row r="33133" spans="1:8">
      <c r="A33133" s="32">
        <v>44612</v>
      </c>
      <c r="B33133" s="1" t="s">
        <v>53</v>
      </c>
      <c r="C33133">
        <v>21271</v>
      </c>
      <c r="D33133">
        <v>406807</v>
      </c>
      <c r="E33133" s="31">
        <v>18580</v>
      </c>
      <c r="F33133">
        <v>94</v>
      </c>
      <c r="G33133" s="31">
        <v>2597</v>
      </c>
      <c r="H33133" s="31">
        <v>0</v>
      </c>
    </row>
    <row r="33134" spans="1:8">
      <c r="A33134" s="32">
        <v>44612</v>
      </c>
      <c r="B33134" s="1" t="s">
        <v>54</v>
      </c>
      <c r="C33134">
        <v>16870</v>
      </c>
      <c r="D33134">
        <v>120998</v>
      </c>
      <c r="E33134" s="31">
        <v>14794</v>
      </c>
      <c r="F33134">
        <v>76</v>
      </c>
      <c r="G33134" s="31">
        <v>2047</v>
      </c>
      <c r="H33134" s="31">
        <v>0</v>
      </c>
    </row>
    <row r="33135" spans="1:8">
      <c r="A33135" s="32">
        <v>44612</v>
      </c>
      <c r="B33135" s="1" t="s">
        <v>55</v>
      </c>
      <c r="C33135">
        <v>27706</v>
      </c>
      <c r="D33135">
        <v>250730</v>
      </c>
      <c r="E33135" s="31">
        <v>23125</v>
      </c>
      <c r="F33135">
        <v>106</v>
      </c>
      <c r="G33135" s="31">
        <v>4087</v>
      </c>
      <c r="H33135" s="31">
        <v>6</v>
      </c>
    </row>
    <row r="33136" spans="1:8">
      <c r="A33136" s="32">
        <v>44612</v>
      </c>
      <c r="B33136" s="1" t="s">
        <v>56</v>
      </c>
      <c r="C33136">
        <v>94950</v>
      </c>
      <c r="D33136">
        <v>571933</v>
      </c>
      <c r="E33136" s="31">
        <v>89340</v>
      </c>
      <c r="F33136">
        <v>422</v>
      </c>
      <c r="G33136" s="31">
        <v>5187</v>
      </c>
      <c r="H33136" s="31">
        <v>27</v>
      </c>
    </row>
    <row r="33137" spans="1:8">
      <c r="A33137" s="32">
        <v>44613</v>
      </c>
      <c r="B33137" s="1" t="s">
        <v>7</v>
      </c>
      <c r="C33137">
        <v>157013</v>
      </c>
      <c r="D33137">
        <v>1607371</v>
      </c>
      <c r="E33137" s="31">
        <v>127930</v>
      </c>
      <c r="F33137">
        <v>1681</v>
      </c>
      <c r="G33137" s="31">
        <v>27809</v>
      </c>
      <c r="H33137" s="31">
        <v>8</v>
      </c>
    </row>
    <row r="33138" spans="1:8">
      <c r="A33138" s="32">
        <v>44613</v>
      </c>
      <c r="B33138" s="1" t="s">
        <v>11</v>
      </c>
      <c r="C33138">
        <v>18266</v>
      </c>
      <c r="D33138">
        <v>152750</v>
      </c>
      <c r="E33138" s="31">
        <v>14805</v>
      </c>
      <c r="F33138">
        <v>54</v>
      </c>
      <c r="G33138" s="31">
        <v>3407</v>
      </c>
      <c r="H33138" s="31">
        <v>0</v>
      </c>
    </row>
    <row r="33139" spans="1:8">
      <c r="A33139" s="32">
        <v>44613</v>
      </c>
      <c r="B33139" s="1" t="s">
        <v>12</v>
      </c>
      <c r="C33139">
        <v>8526</v>
      </c>
      <c r="D33139">
        <v>172018</v>
      </c>
      <c r="E33139" s="31">
        <v>6164</v>
      </c>
      <c r="F33139">
        <v>56</v>
      </c>
      <c r="G33139" s="31">
        <v>2306</v>
      </c>
      <c r="H33139" s="31">
        <v>1</v>
      </c>
    </row>
    <row r="33140" spans="1:8">
      <c r="A33140" s="32">
        <v>44613</v>
      </c>
      <c r="B33140" s="1" t="s">
        <v>13</v>
      </c>
      <c r="C33140">
        <v>35956</v>
      </c>
      <c r="D33140">
        <v>370295</v>
      </c>
      <c r="E33140" s="31">
        <v>28561</v>
      </c>
      <c r="F33140">
        <v>129</v>
      </c>
      <c r="G33140" s="31">
        <v>6868</v>
      </c>
      <c r="H33140" s="31">
        <v>9</v>
      </c>
    </row>
    <row r="33141" spans="1:8">
      <c r="A33141" s="32">
        <v>44613</v>
      </c>
      <c r="B33141" s="1" t="s">
        <v>14</v>
      </c>
      <c r="C33141">
        <v>8118</v>
      </c>
      <c r="D33141">
        <v>41550</v>
      </c>
      <c r="E33141" s="31">
        <v>6249</v>
      </c>
      <c r="F33141">
        <v>31</v>
      </c>
      <c r="G33141" s="31">
        <v>1838</v>
      </c>
      <c r="H33141" s="31">
        <v>2</v>
      </c>
    </row>
    <row r="33142" spans="1:8">
      <c r="A33142" s="32">
        <v>44613</v>
      </c>
      <c r="B33142" s="1" t="s">
        <v>15</v>
      </c>
      <c r="C33142">
        <v>10317</v>
      </c>
      <c r="D33142">
        <v>148067</v>
      </c>
      <c r="E33142" s="31">
        <v>8127</v>
      </c>
      <c r="F33142">
        <v>62</v>
      </c>
      <c r="G33142" s="31">
        <v>2128</v>
      </c>
      <c r="H33142" s="31">
        <v>0</v>
      </c>
    </row>
    <row r="33143" spans="1:8">
      <c r="A33143" s="32">
        <v>44613</v>
      </c>
      <c r="B33143" s="1" t="s">
        <v>16</v>
      </c>
      <c r="C33143">
        <v>22106</v>
      </c>
      <c r="D33143">
        <v>587776</v>
      </c>
      <c r="E33143" s="31">
        <v>18769</v>
      </c>
      <c r="F33143">
        <v>182</v>
      </c>
      <c r="G33143" s="31">
        <v>3155</v>
      </c>
      <c r="H33143" s="31">
        <v>4</v>
      </c>
    </row>
    <row r="33144" spans="1:8">
      <c r="A33144" s="32">
        <v>44613</v>
      </c>
      <c r="B33144" s="1" t="s">
        <v>17</v>
      </c>
      <c r="C33144">
        <v>64773</v>
      </c>
      <c r="D33144">
        <v>43898</v>
      </c>
      <c r="E33144" s="31">
        <v>55427</v>
      </c>
      <c r="F33144">
        <v>266</v>
      </c>
      <c r="G33144" s="31">
        <v>9080</v>
      </c>
      <c r="H33144" s="31">
        <v>16</v>
      </c>
    </row>
    <row r="33145" spans="1:8">
      <c r="A33145" s="32">
        <v>44613</v>
      </c>
      <c r="B33145" s="1" t="s">
        <v>18</v>
      </c>
      <c r="C33145">
        <v>40636</v>
      </c>
      <c r="D33145">
        <v>611328</v>
      </c>
      <c r="E33145" s="31">
        <v>33165</v>
      </c>
      <c r="F33145">
        <v>165</v>
      </c>
      <c r="G33145" s="31">
        <v>7306</v>
      </c>
      <c r="H33145" s="31">
        <v>9</v>
      </c>
    </row>
    <row r="33146" spans="1:8">
      <c r="A33146" s="32">
        <v>44613</v>
      </c>
      <c r="B33146" s="1" t="s">
        <v>19</v>
      </c>
      <c r="C33146">
        <v>47140</v>
      </c>
      <c r="D33146">
        <v>469692</v>
      </c>
      <c r="E33146" s="31">
        <v>39740</v>
      </c>
      <c r="F33146">
        <v>236</v>
      </c>
      <c r="G33146" s="31">
        <v>7164</v>
      </c>
      <c r="H33146" s="31">
        <v>12</v>
      </c>
    </row>
    <row r="33147" spans="1:8">
      <c r="A33147" s="32">
        <v>44613</v>
      </c>
      <c r="B33147" s="1" t="s">
        <v>20</v>
      </c>
      <c r="C33147">
        <v>282892</v>
      </c>
      <c r="D33147">
        <v>2124403</v>
      </c>
      <c r="E33147" s="31">
        <v>241739</v>
      </c>
      <c r="F33147">
        <v>1140</v>
      </c>
      <c r="G33147" s="31">
        <v>40013</v>
      </c>
      <c r="H33147" s="31">
        <v>60</v>
      </c>
    </row>
    <row r="33148" spans="1:8">
      <c r="A33148" s="32">
        <v>44613</v>
      </c>
      <c r="B33148" s="1" t="s">
        <v>21</v>
      </c>
      <c r="C33148">
        <v>242894</v>
      </c>
      <c r="D33148">
        <v>1568404</v>
      </c>
      <c r="E33148" s="31">
        <v>189279</v>
      </c>
      <c r="F33148">
        <v>1217</v>
      </c>
      <c r="G33148" s="31">
        <v>49604</v>
      </c>
      <c r="H33148" s="31">
        <v>29</v>
      </c>
    </row>
    <row r="33149" spans="1:8">
      <c r="A33149" s="32">
        <v>44613</v>
      </c>
      <c r="B33149" s="1" t="s">
        <v>22</v>
      </c>
      <c r="C33149">
        <v>915369</v>
      </c>
      <c r="D33149">
        <v>5284430</v>
      </c>
      <c r="E33149" s="31">
        <v>743172</v>
      </c>
      <c r="F33149">
        <v>3478</v>
      </c>
      <c r="G33149" s="31">
        <v>168719</v>
      </c>
      <c r="H33149" s="31">
        <v>82</v>
      </c>
    </row>
    <row r="33150" spans="1:8">
      <c r="A33150" s="32">
        <v>44613</v>
      </c>
      <c r="B33150" s="1" t="s">
        <v>23</v>
      </c>
      <c r="C33150">
        <v>408272</v>
      </c>
      <c r="D33150">
        <v>2180686</v>
      </c>
      <c r="E33150" s="31">
        <v>352511</v>
      </c>
      <c r="F33150">
        <v>1560</v>
      </c>
      <c r="G33150" s="31">
        <v>54201</v>
      </c>
      <c r="H33150" s="31">
        <v>101</v>
      </c>
    </row>
    <row r="33151" spans="1:8">
      <c r="A33151" s="32">
        <v>44613</v>
      </c>
      <c r="B33151" s="1" t="s">
        <v>24</v>
      </c>
      <c r="C33151">
        <v>26413</v>
      </c>
      <c r="D33151">
        <v>447112</v>
      </c>
      <c r="E33151" s="31">
        <v>22343</v>
      </c>
      <c r="F33151">
        <v>65</v>
      </c>
      <c r="G33151" s="31">
        <v>4005</v>
      </c>
      <c r="H33151" s="31">
        <v>4</v>
      </c>
    </row>
    <row r="33152" spans="1:8">
      <c r="A33152" s="32">
        <v>44613</v>
      </c>
      <c r="B33152" s="1" t="s">
        <v>25</v>
      </c>
      <c r="C33152">
        <v>14576</v>
      </c>
      <c r="D33152">
        <v>175629</v>
      </c>
      <c r="E33152" s="31">
        <v>9320</v>
      </c>
      <c r="F33152">
        <v>58</v>
      </c>
      <c r="G33152" s="31">
        <v>5198</v>
      </c>
      <c r="H33152" s="31">
        <v>3</v>
      </c>
    </row>
    <row r="33153" spans="1:8">
      <c r="A33153" s="32">
        <v>44613</v>
      </c>
      <c r="B33153" s="1" t="s">
        <v>26</v>
      </c>
      <c r="C33153">
        <v>21789</v>
      </c>
      <c r="D33153">
        <v>275473</v>
      </c>
      <c r="E33153" s="31">
        <v>17725</v>
      </c>
      <c r="F33153">
        <v>159</v>
      </c>
      <c r="G33153" s="31">
        <v>3882</v>
      </c>
      <c r="H33153" s="31">
        <v>6</v>
      </c>
    </row>
    <row r="33154" spans="1:8">
      <c r="A33154" s="32">
        <v>44613</v>
      </c>
      <c r="B33154" s="1" t="s">
        <v>27</v>
      </c>
      <c r="C33154">
        <v>10533</v>
      </c>
      <c r="D33154">
        <v>196036</v>
      </c>
      <c r="E33154" s="31">
        <v>8868</v>
      </c>
      <c r="F33154">
        <v>39</v>
      </c>
      <c r="G33154" s="31">
        <v>1626</v>
      </c>
      <c r="H33154" s="31">
        <v>3</v>
      </c>
    </row>
    <row r="33155" spans="1:8">
      <c r="A33155" s="32">
        <v>44613</v>
      </c>
      <c r="B33155" s="1" t="s">
        <v>28</v>
      </c>
      <c r="C33155">
        <v>15026</v>
      </c>
      <c r="D33155">
        <v>186746</v>
      </c>
      <c r="E33155" s="31">
        <v>12597</v>
      </c>
      <c r="F33155">
        <v>39</v>
      </c>
      <c r="G33155" s="31">
        <v>2403</v>
      </c>
      <c r="H33155" s="31">
        <v>4</v>
      </c>
    </row>
    <row r="33156" spans="1:8">
      <c r="A33156" s="32">
        <v>44613</v>
      </c>
      <c r="B33156" s="1" t="s">
        <v>29</v>
      </c>
      <c r="C33156">
        <v>28465</v>
      </c>
      <c r="D33156">
        <v>490564</v>
      </c>
      <c r="E33156" s="31">
        <v>23205</v>
      </c>
      <c r="F33156">
        <v>136</v>
      </c>
      <c r="G33156" s="31">
        <v>4297</v>
      </c>
      <c r="H33156" s="31">
        <v>2</v>
      </c>
    </row>
    <row r="33157" spans="1:8">
      <c r="A33157" s="32">
        <v>44613</v>
      </c>
      <c r="B33157" s="1" t="s">
        <v>30</v>
      </c>
      <c r="C33157">
        <v>47959</v>
      </c>
      <c r="D33157">
        <v>622816</v>
      </c>
      <c r="E33157" s="31">
        <v>39696</v>
      </c>
      <c r="F33157">
        <v>257</v>
      </c>
      <c r="G33157" s="31">
        <v>7460</v>
      </c>
      <c r="H33157" s="31">
        <v>7</v>
      </c>
    </row>
    <row r="33158" spans="1:8">
      <c r="A33158" s="32">
        <v>44613</v>
      </c>
      <c r="B33158" s="1" t="s">
        <v>31</v>
      </c>
      <c r="C33158">
        <v>78508</v>
      </c>
      <c r="D33158">
        <v>923339</v>
      </c>
      <c r="E33158" s="31">
        <v>64876</v>
      </c>
      <c r="F33158">
        <v>300</v>
      </c>
      <c r="G33158" s="31">
        <v>12715</v>
      </c>
      <c r="H33158" s="31">
        <v>5</v>
      </c>
    </row>
    <row r="33159" spans="1:8">
      <c r="A33159" s="32">
        <v>44613</v>
      </c>
      <c r="B33159" s="1" t="s">
        <v>32</v>
      </c>
      <c r="C33159">
        <v>283260</v>
      </c>
      <c r="D33159">
        <v>1958724</v>
      </c>
      <c r="E33159" s="31">
        <v>239890</v>
      </c>
      <c r="F33159">
        <v>1454</v>
      </c>
      <c r="G33159" s="31">
        <v>41916</v>
      </c>
      <c r="H33159" s="31">
        <v>57</v>
      </c>
    </row>
    <row r="33160" spans="1:8">
      <c r="A33160" s="32">
        <v>44613</v>
      </c>
      <c r="B33160" s="1" t="s">
        <v>33</v>
      </c>
      <c r="C33160">
        <v>36876</v>
      </c>
      <c r="D33160">
        <v>354936</v>
      </c>
      <c r="E33160" s="31">
        <v>32065</v>
      </c>
      <c r="F33160">
        <v>221</v>
      </c>
      <c r="G33160" s="31">
        <v>5639</v>
      </c>
      <c r="H33160" s="31">
        <v>5</v>
      </c>
    </row>
    <row r="33161" spans="1:8">
      <c r="A33161" s="32">
        <v>44613</v>
      </c>
      <c r="B33161" s="1" t="s">
        <v>34</v>
      </c>
      <c r="C33161">
        <v>42517</v>
      </c>
      <c r="D33161">
        <v>407276</v>
      </c>
      <c r="E33161" s="31">
        <v>33964</v>
      </c>
      <c r="F33161">
        <v>125</v>
      </c>
      <c r="G33161" s="31">
        <v>8428</v>
      </c>
      <c r="H33161" s="31">
        <v>2</v>
      </c>
    </row>
    <row r="33162" spans="1:8">
      <c r="A33162" s="32">
        <v>44613</v>
      </c>
      <c r="B33162" s="1" t="s">
        <v>35</v>
      </c>
      <c r="C33162">
        <v>112946</v>
      </c>
      <c r="D33162">
        <v>633242</v>
      </c>
      <c r="E33162" s="31">
        <v>89527</v>
      </c>
      <c r="F33162">
        <v>375</v>
      </c>
      <c r="G33162" s="31">
        <v>21663</v>
      </c>
      <c r="H33162" s="31">
        <v>82</v>
      </c>
    </row>
    <row r="33163" spans="1:8">
      <c r="A33163" s="32">
        <v>44613</v>
      </c>
      <c r="B33163" s="1" t="s">
        <v>36</v>
      </c>
      <c r="C33163">
        <v>588851</v>
      </c>
      <c r="D33163">
        <v>5450619</v>
      </c>
      <c r="E33163" s="31">
        <v>453250</v>
      </c>
      <c r="F33163">
        <v>3627</v>
      </c>
      <c r="G33163" s="31">
        <v>131956</v>
      </c>
      <c r="H33163" s="31">
        <v>788</v>
      </c>
    </row>
    <row r="33164" spans="1:8">
      <c r="A33164" s="32">
        <v>44613</v>
      </c>
      <c r="B33164" s="1" t="s">
        <v>37</v>
      </c>
      <c r="C33164">
        <v>233496</v>
      </c>
      <c r="D33164">
        <v>1191076</v>
      </c>
      <c r="E33164" s="31">
        <v>185211</v>
      </c>
      <c r="F33164">
        <v>1690</v>
      </c>
      <c r="G33164" s="31">
        <v>46598</v>
      </c>
      <c r="H33164" s="31">
        <v>44</v>
      </c>
    </row>
    <row r="33165" spans="1:8">
      <c r="A33165" s="32">
        <v>44613</v>
      </c>
      <c r="B33165" s="1" t="s">
        <v>38</v>
      </c>
      <c r="C33165">
        <v>48927</v>
      </c>
      <c r="D33165">
        <v>385714</v>
      </c>
      <c r="E33165" s="31">
        <v>33811</v>
      </c>
      <c r="F33165">
        <v>224</v>
      </c>
      <c r="G33165" s="31">
        <v>14892</v>
      </c>
      <c r="H33165" s="31">
        <v>25</v>
      </c>
    </row>
    <row r="33166" spans="1:8">
      <c r="A33166" s="32">
        <v>44613</v>
      </c>
      <c r="B33166" s="1" t="s">
        <v>39</v>
      </c>
      <c r="C33166">
        <v>20500</v>
      </c>
      <c r="D33166">
        <v>112224</v>
      </c>
      <c r="E33166" s="31">
        <v>17529</v>
      </c>
      <c r="F33166">
        <v>93</v>
      </c>
      <c r="G33166" s="31">
        <v>2732</v>
      </c>
      <c r="H33166" s="31">
        <v>11</v>
      </c>
    </row>
    <row r="33167" spans="1:8">
      <c r="A33167" s="32">
        <v>44613</v>
      </c>
      <c r="B33167" s="1" t="s">
        <v>40</v>
      </c>
      <c r="C33167">
        <v>5512</v>
      </c>
      <c r="D33167">
        <v>238928</v>
      </c>
      <c r="E33167" s="31">
        <v>4532</v>
      </c>
      <c r="F33167">
        <v>8</v>
      </c>
      <c r="G33167" s="31">
        <v>897</v>
      </c>
      <c r="H33167" s="31">
        <v>0</v>
      </c>
    </row>
    <row r="33168" spans="1:8">
      <c r="A33168" s="32">
        <v>44613</v>
      </c>
      <c r="B33168" s="1" t="s">
        <v>41</v>
      </c>
      <c r="C33168">
        <v>5761</v>
      </c>
      <c r="D33168">
        <v>103516</v>
      </c>
      <c r="E33168" s="31">
        <v>5139</v>
      </c>
      <c r="F33168">
        <v>8</v>
      </c>
      <c r="G33168" s="31">
        <v>614</v>
      </c>
      <c r="H33168" s="31">
        <v>0</v>
      </c>
    </row>
    <row r="33169" spans="1:8">
      <c r="A33169" s="32">
        <v>44613</v>
      </c>
      <c r="B33169" s="1" t="s">
        <v>42</v>
      </c>
      <c r="C33169">
        <v>44512</v>
      </c>
      <c r="D33169">
        <v>413636</v>
      </c>
      <c r="E33169" s="31">
        <v>34676</v>
      </c>
      <c r="F33169">
        <v>179</v>
      </c>
      <c r="G33169" s="31">
        <v>5836</v>
      </c>
      <c r="H33169" s="31">
        <v>14</v>
      </c>
    </row>
    <row r="33170" spans="1:8">
      <c r="A33170" s="32">
        <v>44613</v>
      </c>
      <c r="B33170" s="1" t="s">
        <v>43</v>
      </c>
      <c r="C33170">
        <v>68926</v>
      </c>
      <c r="D33170">
        <v>1355636</v>
      </c>
      <c r="E33170" s="31">
        <v>53042</v>
      </c>
      <c r="F33170">
        <v>354</v>
      </c>
      <c r="G33170" s="31">
        <v>15530</v>
      </c>
      <c r="H33170" s="31">
        <v>13</v>
      </c>
    </row>
    <row r="33171" spans="1:8">
      <c r="A33171" s="32">
        <v>44613</v>
      </c>
      <c r="B33171" s="1" t="s">
        <v>44</v>
      </c>
      <c r="C33171">
        <v>19263</v>
      </c>
      <c r="D33171">
        <v>339555</v>
      </c>
      <c r="E33171" s="31">
        <v>16747</v>
      </c>
      <c r="F33171">
        <v>116</v>
      </c>
      <c r="G33171" s="31">
        <v>2400</v>
      </c>
      <c r="H33171" s="31">
        <v>3</v>
      </c>
    </row>
    <row r="33172" spans="1:8">
      <c r="A33172" s="32">
        <v>44613</v>
      </c>
      <c r="B33172" s="1" t="s">
        <v>45</v>
      </c>
      <c r="C33172">
        <v>8922</v>
      </c>
      <c r="D33172">
        <v>149636</v>
      </c>
      <c r="E33172" s="31">
        <v>7072</v>
      </c>
      <c r="F33172">
        <v>73</v>
      </c>
      <c r="G33172" s="31">
        <v>1788</v>
      </c>
      <c r="H33172" s="31">
        <v>0</v>
      </c>
    </row>
    <row r="33173" spans="1:8">
      <c r="A33173" s="32">
        <v>44613</v>
      </c>
      <c r="B33173" s="1" t="s">
        <v>46</v>
      </c>
      <c r="C33173">
        <v>15871</v>
      </c>
      <c r="D33173">
        <v>190261</v>
      </c>
      <c r="E33173" s="31">
        <v>12621</v>
      </c>
      <c r="F33173">
        <v>63</v>
      </c>
      <c r="G33173" s="31">
        <v>3187</v>
      </c>
      <c r="H33173" s="31">
        <v>3</v>
      </c>
    </row>
    <row r="33174" spans="1:8">
      <c r="A33174" s="32">
        <v>44613</v>
      </c>
      <c r="B33174" s="1" t="s">
        <v>47</v>
      </c>
      <c r="C33174">
        <v>15273</v>
      </c>
      <c r="D33174">
        <v>246830</v>
      </c>
      <c r="E33174" s="31">
        <v>13182</v>
      </c>
      <c r="F33174">
        <v>108</v>
      </c>
      <c r="G33174" s="31">
        <v>1983</v>
      </c>
      <c r="H33174" s="31">
        <v>3</v>
      </c>
    </row>
    <row r="33175" spans="1:8">
      <c r="A33175" s="32">
        <v>44613</v>
      </c>
      <c r="B33175" s="1" t="s">
        <v>48</v>
      </c>
      <c r="C33175">
        <v>10766</v>
      </c>
      <c r="D33175">
        <v>170354</v>
      </c>
      <c r="E33175" s="31">
        <v>8626</v>
      </c>
      <c r="F33175">
        <v>66</v>
      </c>
      <c r="G33175" s="31">
        <v>2074</v>
      </c>
      <c r="H33175" s="31">
        <v>10</v>
      </c>
    </row>
    <row r="33176" spans="1:8">
      <c r="A33176" s="32">
        <v>44613</v>
      </c>
      <c r="B33176" s="1" t="s">
        <v>49</v>
      </c>
      <c r="C33176">
        <v>211841</v>
      </c>
      <c r="D33176">
        <v>1933995</v>
      </c>
      <c r="E33176" s="31">
        <v>165358</v>
      </c>
      <c r="F33176">
        <v>842</v>
      </c>
      <c r="G33176" s="31">
        <v>41031</v>
      </c>
      <c r="H33176" s="31">
        <v>16</v>
      </c>
    </row>
    <row r="33177" spans="1:8">
      <c r="A33177" s="32">
        <v>44613</v>
      </c>
      <c r="B33177" s="1" t="s">
        <v>50</v>
      </c>
      <c r="C33177">
        <v>20745</v>
      </c>
      <c r="D33177">
        <v>179680</v>
      </c>
      <c r="E33177" s="31">
        <v>15812</v>
      </c>
      <c r="F33177">
        <v>58</v>
      </c>
      <c r="G33177" s="31">
        <v>3537</v>
      </c>
      <c r="H33177" s="31">
        <v>3</v>
      </c>
    </row>
    <row r="33178" spans="1:8">
      <c r="A33178" s="32">
        <v>44613</v>
      </c>
      <c r="B33178" s="1" t="s">
        <v>51</v>
      </c>
      <c r="C33178">
        <v>22749</v>
      </c>
      <c r="D33178">
        <v>268619</v>
      </c>
      <c r="E33178" s="31">
        <v>19349</v>
      </c>
      <c r="F33178">
        <v>99</v>
      </c>
      <c r="G33178" s="31">
        <v>4104</v>
      </c>
      <c r="H33178" s="31">
        <v>3</v>
      </c>
    </row>
    <row r="33179" spans="1:8">
      <c r="A33179" s="32">
        <v>44613</v>
      </c>
      <c r="B33179" s="1" t="s">
        <v>52</v>
      </c>
      <c r="C33179">
        <v>44554</v>
      </c>
      <c r="D33179">
        <v>187857</v>
      </c>
      <c r="E33179" s="31">
        <v>36074</v>
      </c>
      <c r="F33179">
        <v>195</v>
      </c>
      <c r="G33179" s="31">
        <v>8285</v>
      </c>
      <c r="H33179" s="31">
        <v>20</v>
      </c>
    </row>
    <row r="33180" spans="1:8">
      <c r="A33180" s="32">
        <v>44613</v>
      </c>
      <c r="B33180" s="1" t="s">
        <v>53</v>
      </c>
      <c r="C33180">
        <v>21514</v>
      </c>
      <c r="D33180">
        <v>407646</v>
      </c>
      <c r="E33180" s="31">
        <v>18926</v>
      </c>
      <c r="F33180">
        <v>94</v>
      </c>
      <c r="G33180" s="31">
        <v>2494</v>
      </c>
      <c r="H33180" s="31">
        <v>0</v>
      </c>
    </row>
    <row r="33181" spans="1:8">
      <c r="A33181" s="32">
        <v>44613</v>
      </c>
      <c r="B33181" s="1" t="s">
        <v>54</v>
      </c>
      <c r="C33181">
        <v>17029</v>
      </c>
      <c r="D33181">
        <v>121827</v>
      </c>
      <c r="E33181" s="31">
        <v>14921</v>
      </c>
      <c r="F33181">
        <v>79</v>
      </c>
      <c r="G33181" s="31">
        <v>2076</v>
      </c>
      <c r="H33181" s="31">
        <v>0</v>
      </c>
    </row>
    <row r="33182" spans="1:8">
      <c r="A33182" s="32">
        <v>44613</v>
      </c>
      <c r="B33182" s="1" t="s">
        <v>55</v>
      </c>
      <c r="C33182">
        <v>27999</v>
      </c>
      <c r="D33182">
        <v>251494</v>
      </c>
      <c r="E33182" s="31">
        <v>23772</v>
      </c>
      <c r="F33182">
        <v>109</v>
      </c>
      <c r="G33182" s="31">
        <v>3825</v>
      </c>
      <c r="H33182" s="31">
        <v>7</v>
      </c>
    </row>
    <row r="33183" spans="1:8">
      <c r="A33183" s="32">
        <v>44613</v>
      </c>
      <c r="B33183" s="1" t="s">
        <v>56</v>
      </c>
      <c r="C33183">
        <v>95265</v>
      </c>
      <c r="D33183">
        <v>573893</v>
      </c>
      <c r="E33183" s="31">
        <v>89837</v>
      </c>
      <c r="F33183">
        <v>422</v>
      </c>
      <c r="G33183" s="31">
        <v>5000</v>
      </c>
      <c r="H33183" s="31">
        <v>28</v>
      </c>
    </row>
    <row r="33184" spans="1:8">
      <c r="A33184" s="32">
        <v>44614</v>
      </c>
      <c r="B33184" s="1" t="s">
        <v>7</v>
      </c>
      <c r="C33184">
        <v>159054</v>
      </c>
      <c r="D33184">
        <v>1614500</v>
      </c>
      <c r="E33184" s="31">
        <v>130962</v>
      </c>
      <c r="F33184">
        <v>1695</v>
      </c>
      <c r="G33184" s="31">
        <v>27402</v>
      </c>
      <c r="H33184" s="31">
        <v>7</v>
      </c>
    </row>
    <row r="33185" spans="1:8">
      <c r="A33185" s="32">
        <v>44614</v>
      </c>
      <c r="B33185" s="1" t="s">
        <v>11</v>
      </c>
      <c r="C33185">
        <v>18625</v>
      </c>
      <c r="D33185">
        <v>153109</v>
      </c>
      <c r="E33185" s="31">
        <v>15142</v>
      </c>
      <c r="F33185">
        <v>54</v>
      </c>
      <c r="G33185" s="31">
        <v>3429</v>
      </c>
      <c r="H33185" s="31">
        <v>0</v>
      </c>
    </row>
    <row r="33186" spans="1:8">
      <c r="A33186" s="32">
        <v>44614</v>
      </c>
      <c r="B33186" s="1" t="s">
        <v>12</v>
      </c>
      <c r="C33186">
        <v>8754</v>
      </c>
      <c r="D33186">
        <v>173589</v>
      </c>
      <c r="E33186" s="31">
        <v>6209</v>
      </c>
      <c r="F33186">
        <v>57</v>
      </c>
      <c r="G33186" s="31">
        <v>2488</v>
      </c>
      <c r="H33186" s="31">
        <v>1</v>
      </c>
    </row>
    <row r="33187" spans="1:8">
      <c r="A33187" s="32">
        <v>44614</v>
      </c>
      <c r="B33187" s="1" t="s">
        <v>13</v>
      </c>
      <c r="C33187">
        <v>36639</v>
      </c>
      <c r="D33187">
        <v>373545</v>
      </c>
      <c r="E33187" s="31">
        <v>29200</v>
      </c>
      <c r="F33187">
        <v>130</v>
      </c>
      <c r="G33187" s="31">
        <v>6635</v>
      </c>
      <c r="H33187" s="31">
        <v>11</v>
      </c>
    </row>
    <row r="33188" spans="1:8">
      <c r="A33188" s="32">
        <v>44614</v>
      </c>
      <c r="B33188" s="1" t="s">
        <v>14</v>
      </c>
      <c r="C33188">
        <v>8389</v>
      </c>
      <c r="D33188">
        <v>41817</v>
      </c>
      <c r="E33188" s="31">
        <v>6540</v>
      </c>
      <c r="F33188">
        <v>31</v>
      </c>
      <c r="G33188" s="31">
        <v>1818</v>
      </c>
      <c r="H33188" s="31">
        <v>2</v>
      </c>
    </row>
    <row r="33189" spans="1:8">
      <c r="A33189" s="32">
        <v>44614</v>
      </c>
      <c r="B33189" s="1" t="s">
        <v>15</v>
      </c>
      <c r="C33189">
        <v>10514</v>
      </c>
      <c r="D33189">
        <v>148285</v>
      </c>
      <c r="E33189" s="31">
        <v>8307</v>
      </c>
      <c r="F33189">
        <v>63</v>
      </c>
      <c r="G33189" s="31">
        <v>2144</v>
      </c>
      <c r="H33189" s="31">
        <v>0</v>
      </c>
    </row>
    <row r="33190" spans="1:8">
      <c r="A33190" s="32">
        <v>44614</v>
      </c>
      <c r="B33190" s="1" t="s">
        <v>16</v>
      </c>
      <c r="C33190">
        <v>22372</v>
      </c>
      <c r="D33190">
        <v>589786</v>
      </c>
      <c r="E33190" s="31">
        <v>19137</v>
      </c>
      <c r="F33190">
        <v>184</v>
      </c>
      <c r="G33190" s="31">
        <v>3051</v>
      </c>
      <c r="H33190" s="31">
        <v>6</v>
      </c>
    </row>
    <row r="33191" spans="1:8">
      <c r="A33191" s="32">
        <v>44614</v>
      </c>
      <c r="B33191" s="1" t="s">
        <v>17</v>
      </c>
      <c r="C33191">
        <v>65626</v>
      </c>
      <c r="D33191">
        <v>43898</v>
      </c>
      <c r="E33191" s="31">
        <v>56469</v>
      </c>
      <c r="F33191">
        <v>271</v>
      </c>
      <c r="G33191" s="31">
        <v>8886</v>
      </c>
      <c r="H33191" s="31">
        <v>16</v>
      </c>
    </row>
    <row r="33192" spans="1:8">
      <c r="A33192" s="32">
        <v>44614</v>
      </c>
      <c r="B33192" s="1" t="s">
        <v>18</v>
      </c>
      <c r="C33192">
        <v>41443</v>
      </c>
      <c r="D33192">
        <v>611873</v>
      </c>
      <c r="E33192" s="31">
        <v>34343</v>
      </c>
      <c r="F33192">
        <v>167</v>
      </c>
      <c r="G33192" s="31">
        <v>6933</v>
      </c>
      <c r="H33192" s="31">
        <v>9</v>
      </c>
    </row>
    <row r="33193" spans="1:8">
      <c r="A33193" s="32">
        <v>44614</v>
      </c>
      <c r="B33193" s="1" t="s">
        <v>19</v>
      </c>
      <c r="C33193">
        <v>47988</v>
      </c>
      <c r="D33193">
        <v>472495</v>
      </c>
      <c r="E33193" s="31">
        <v>40705</v>
      </c>
      <c r="F33193">
        <v>239</v>
      </c>
      <c r="G33193" s="31">
        <v>7044</v>
      </c>
      <c r="H33193" s="31">
        <v>9</v>
      </c>
    </row>
    <row r="33194" spans="1:8">
      <c r="A33194" s="32">
        <v>44614</v>
      </c>
      <c r="B33194" s="1" t="s">
        <v>20</v>
      </c>
      <c r="C33194">
        <v>286771</v>
      </c>
      <c r="D33194">
        <v>2139346</v>
      </c>
      <c r="E33194" s="31">
        <v>247218</v>
      </c>
      <c r="F33194">
        <v>1146</v>
      </c>
      <c r="G33194" s="31">
        <v>38407</v>
      </c>
      <c r="H33194" s="31">
        <v>57</v>
      </c>
    </row>
    <row r="33195" spans="1:8">
      <c r="A33195" s="32">
        <v>44614</v>
      </c>
      <c r="B33195" s="1" t="s">
        <v>21</v>
      </c>
      <c r="C33195">
        <v>246986</v>
      </c>
      <c r="D33195">
        <v>1583645</v>
      </c>
      <c r="E33195" s="31">
        <v>192145</v>
      </c>
      <c r="F33195">
        <v>1238</v>
      </c>
      <c r="G33195" s="31">
        <v>49530</v>
      </c>
      <c r="H33195" s="31">
        <v>29</v>
      </c>
    </row>
    <row r="33196" spans="1:8">
      <c r="A33196" s="32">
        <v>44614</v>
      </c>
      <c r="B33196" s="1" t="s">
        <v>22</v>
      </c>
      <c r="C33196">
        <v>926812</v>
      </c>
      <c r="D33196">
        <v>5313580</v>
      </c>
      <c r="E33196" s="31">
        <v>751561</v>
      </c>
      <c r="F33196">
        <v>3503</v>
      </c>
      <c r="G33196" s="31">
        <v>171748</v>
      </c>
      <c r="H33196" s="31">
        <v>82</v>
      </c>
    </row>
    <row r="33197" spans="1:8">
      <c r="A33197" s="32">
        <v>44614</v>
      </c>
      <c r="B33197" s="1" t="s">
        <v>23</v>
      </c>
      <c r="C33197">
        <v>414535</v>
      </c>
      <c r="D33197">
        <v>2180686</v>
      </c>
      <c r="E33197" s="31">
        <v>361060</v>
      </c>
      <c r="F33197">
        <v>1564</v>
      </c>
      <c r="G33197" s="31">
        <v>51911</v>
      </c>
      <c r="H33197" s="31">
        <v>100</v>
      </c>
    </row>
    <row r="33198" spans="1:8">
      <c r="A33198" s="32">
        <v>44614</v>
      </c>
      <c r="B33198" s="1" t="s">
        <v>24</v>
      </c>
      <c r="C33198">
        <v>26851</v>
      </c>
      <c r="D33198">
        <v>449750</v>
      </c>
      <c r="E33198" s="31">
        <v>22868</v>
      </c>
      <c r="F33198">
        <v>66</v>
      </c>
      <c r="G33198" s="31">
        <v>3917</v>
      </c>
      <c r="H33198" s="31">
        <v>3</v>
      </c>
    </row>
    <row r="33199" spans="1:8">
      <c r="A33199" s="32">
        <v>44614</v>
      </c>
      <c r="B33199" s="1" t="s">
        <v>25</v>
      </c>
      <c r="C33199">
        <v>14985</v>
      </c>
      <c r="D33199">
        <v>177039</v>
      </c>
      <c r="E33199" s="31">
        <v>9700</v>
      </c>
      <c r="F33199">
        <v>59</v>
      </c>
      <c r="G33199" s="31">
        <v>5226</v>
      </c>
      <c r="H33199" s="31">
        <v>3</v>
      </c>
    </row>
    <row r="33200" spans="1:8">
      <c r="A33200" s="32">
        <v>44614</v>
      </c>
      <c r="B33200" s="1" t="s">
        <v>26</v>
      </c>
      <c r="C33200">
        <v>21990</v>
      </c>
      <c r="D33200">
        <v>279122</v>
      </c>
      <c r="E33200" s="31">
        <v>18321</v>
      </c>
      <c r="F33200">
        <v>159</v>
      </c>
      <c r="G33200" s="31">
        <v>3487</v>
      </c>
      <c r="H33200" s="31">
        <v>2</v>
      </c>
    </row>
    <row r="33201" spans="1:8">
      <c r="A33201" s="32">
        <v>44614</v>
      </c>
      <c r="B33201" s="1" t="s">
        <v>27</v>
      </c>
      <c r="C33201">
        <v>10796</v>
      </c>
      <c r="D33201">
        <v>202629</v>
      </c>
      <c r="E33201" s="31">
        <v>9181</v>
      </c>
      <c r="F33201">
        <v>39</v>
      </c>
      <c r="G33201" s="31">
        <v>1576</v>
      </c>
      <c r="H33201" s="31">
        <v>3</v>
      </c>
    </row>
    <row r="33202" spans="1:8">
      <c r="A33202" s="32">
        <v>44614</v>
      </c>
      <c r="B33202" s="1" t="s">
        <v>28</v>
      </c>
      <c r="C33202">
        <v>15182</v>
      </c>
      <c r="D33202">
        <v>186746</v>
      </c>
      <c r="E33202" s="31">
        <v>12827</v>
      </c>
      <c r="F33202">
        <v>39</v>
      </c>
      <c r="G33202" s="31">
        <v>2329</v>
      </c>
      <c r="H33202" s="31">
        <v>4</v>
      </c>
    </row>
    <row r="33203" spans="1:8">
      <c r="A33203" s="32">
        <v>44614</v>
      </c>
      <c r="B33203" s="1" t="s">
        <v>29</v>
      </c>
      <c r="C33203">
        <v>28878</v>
      </c>
      <c r="D33203">
        <v>495792</v>
      </c>
      <c r="E33203" s="31">
        <v>23705</v>
      </c>
      <c r="F33203">
        <v>140</v>
      </c>
      <c r="G33203" s="31">
        <v>4390</v>
      </c>
      <c r="H33203" s="31">
        <v>2</v>
      </c>
    </row>
    <row r="33204" spans="1:8">
      <c r="A33204" s="32">
        <v>44614</v>
      </c>
      <c r="B33204" s="1" t="s">
        <v>30</v>
      </c>
      <c r="C33204">
        <v>49043</v>
      </c>
      <c r="D33204">
        <v>629164</v>
      </c>
      <c r="E33204" s="31">
        <v>40641</v>
      </c>
      <c r="F33204">
        <v>259</v>
      </c>
      <c r="G33204" s="31">
        <v>7059</v>
      </c>
      <c r="H33204" s="31">
        <v>8</v>
      </c>
    </row>
    <row r="33205" spans="1:8">
      <c r="A33205" s="32">
        <v>44614</v>
      </c>
      <c r="B33205" s="1" t="s">
        <v>31</v>
      </c>
      <c r="C33205">
        <v>79951</v>
      </c>
      <c r="D33205">
        <v>930517</v>
      </c>
      <c r="E33205" s="31">
        <v>66075</v>
      </c>
      <c r="F33205">
        <v>302</v>
      </c>
      <c r="G33205" s="31">
        <v>12615</v>
      </c>
      <c r="H33205" s="31">
        <v>4</v>
      </c>
    </row>
    <row r="33206" spans="1:8">
      <c r="A33206" s="32">
        <v>44614</v>
      </c>
      <c r="B33206" s="1" t="s">
        <v>32</v>
      </c>
      <c r="C33206">
        <v>286937</v>
      </c>
      <c r="D33206">
        <v>1972979</v>
      </c>
      <c r="E33206" s="31">
        <v>245990</v>
      </c>
      <c r="F33206">
        <v>1470</v>
      </c>
      <c r="G33206" s="31">
        <v>39477</v>
      </c>
      <c r="H33206" s="31">
        <v>54</v>
      </c>
    </row>
    <row r="33207" spans="1:8">
      <c r="A33207" s="32">
        <v>44614</v>
      </c>
      <c r="B33207" s="1" t="s">
        <v>33</v>
      </c>
      <c r="C33207">
        <v>37435</v>
      </c>
      <c r="D33207">
        <v>354936</v>
      </c>
      <c r="E33207" s="31">
        <v>32739</v>
      </c>
      <c r="F33207">
        <v>226</v>
      </c>
      <c r="G33207" s="31">
        <v>5544</v>
      </c>
      <c r="H33207" s="31">
        <v>3</v>
      </c>
    </row>
    <row r="33208" spans="1:8">
      <c r="A33208" s="32">
        <v>44614</v>
      </c>
      <c r="B33208" s="1" t="s">
        <v>34</v>
      </c>
      <c r="C33208">
        <v>43502</v>
      </c>
      <c r="D33208">
        <v>408308</v>
      </c>
      <c r="E33208" s="31">
        <v>34772</v>
      </c>
      <c r="F33208">
        <v>129</v>
      </c>
      <c r="G33208" s="31">
        <v>8601</v>
      </c>
      <c r="H33208" s="31">
        <v>1</v>
      </c>
    </row>
    <row r="33209" spans="1:8">
      <c r="A33209" s="32">
        <v>44614</v>
      </c>
      <c r="B33209" s="1" t="s">
        <v>35</v>
      </c>
      <c r="C33209">
        <v>114105</v>
      </c>
      <c r="D33209">
        <v>635176</v>
      </c>
      <c r="E33209" s="31">
        <v>91931</v>
      </c>
      <c r="F33209">
        <v>382</v>
      </c>
      <c r="G33209" s="31">
        <v>20640</v>
      </c>
      <c r="H33209" s="31">
        <v>83</v>
      </c>
    </row>
    <row r="33210" spans="1:8">
      <c r="A33210" s="32">
        <v>44614</v>
      </c>
      <c r="B33210" s="1" t="s">
        <v>36</v>
      </c>
      <c r="C33210">
        <v>599790</v>
      </c>
      <c r="D33210">
        <v>5466061</v>
      </c>
      <c r="E33210" s="31">
        <v>471465</v>
      </c>
      <c r="F33210">
        <v>3690</v>
      </c>
      <c r="G33210" s="31">
        <v>124613</v>
      </c>
      <c r="H33210" s="31">
        <v>788</v>
      </c>
    </row>
    <row r="33211" spans="1:8">
      <c r="A33211" s="32">
        <v>44614</v>
      </c>
      <c r="B33211" s="1" t="s">
        <v>37</v>
      </c>
      <c r="C33211">
        <v>235982</v>
      </c>
      <c r="D33211">
        <v>1195205</v>
      </c>
      <c r="E33211" s="31">
        <v>189470</v>
      </c>
      <c r="F33211">
        <v>1721</v>
      </c>
      <c r="G33211" s="31">
        <v>44822</v>
      </c>
      <c r="H33211" s="31">
        <v>47</v>
      </c>
    </row>
    <row r="33212" spans="1:8">
      <c r="A33212" s="32">
        <v>44614</v>
      </c>
      <c r="B33212" s="1" t="s">
        <v>38</v>
      </c>
      <c r="C33212">
        <v>49758</v>
      </c>
      <c r="D33212">
        <v>387266</v>
      </c>
      <c r="E33212" s="31">
        <v>35059</v>
      </c>
      <c r="F33212">
        <v>233</v>
      </c>
      <c r="G33212" s="31">
        <v>14466</v>
      </c>
      <c r="H33212" s="31">
        <v>26</v>
      </c>
    </row>
    <row r="33213" spans="1:8">
      <c r="A33213" s="32">
        <v>44614</v>
      </c>
      <c r="B33213" s="1" t="s">
        <v>39</v>
      </c>
      <c r="C33213">
        <v>20826</v>
      </c>
      <c r="D33213">
        <v>113068</v>
      </c>
      <c r="E33213" s="31">
        <v>18000</v>
      </c>
      <c r="F33213">
        <v>96</v>
      </c>
      <c r="G33213" s="31">
        <v>2583</v>
      </c>
      <c r="H33213" s="31">
        <v>12</v>
      </c>
    </row>
    <row r="33214" spans="1:8">
      <c r="A33214" s="32">
        <v>44614</v>
      </c>
      <c r="B33214" s="1" t="s">
        <v>40</v>
      </c>
      <c r="C33214">
        <v>5626</v>
      </c>
      <c r="D33214">
        <v>240959</v>
      </c>
      <c r="E33214" s="31">
        <v>4612</v>
      </c>
      <c r="F33214">
        <v>8</v>
      </c>
      <c r="G33214" s="31">
        <v>931</v>
      </c>
      <c r="H33214" s="31">
        <v>0</v>
      </c>
    </row>
    <row r="33215" spans="1:8">
      <c r="A33215" s="32">
        <v>44614</v>
      </c>
      <c r="B33215" s="1" t="s">
        <v>41</v>
      </c>
      <c r="C33215">
        <v>5873</v>
      </c>
      <c r="D33215">
        <v>103516</v>
      </c>
      <c r="E33215" s="31">
        <v>5210</v>
      </c>
      <c r="F33215">
        <v>8</v>
      </c>
      <c r="G33215" s="31">
        <v>655</v>
      </c>
      <c r="H33215" s="31">
        <v>0</v>
      </c>
    </row>
    <row r="33216" spans="1:8">
      <c r="A33216" s="32">
        <v>44614</v>
      </c>
      <c r="B33216" s="1" t="s">
        <v>42</v>
      </c>
      <c r="C33216">
        <v>45042</v>
      </c>
      <c r="D33216">
        <v>413636</v>
      </c>
      <c r="E33216" s="31">
        <v>34676</v>
      </c>
      <c r="F33216">
        <v>180</v>
      </c>
      <c r="G33216" s="31">
        <v>5836</v>
      </c>
      <c r="H33216" s="31">
        <v>14</v>
      </c>
    </row>
    <row r="33217" spans="1:8">
      <c r="A33217" s="32">
        <v>44614</v>
      </c>
      <c r="B33217" s="1" t="s">
        <v>43</v>
      </c>
      <c r="C33217">
        <v>69416</v>
      </c>
      <c r="D33217">
        <v>1355636</v>
      </c>
      <c r="E33217" s="31">
        <v>57780</v>
      </c>
      <c r="F33217">
        <v>354</v>
      </c>
      <c r="G33217" s="31">
        <v>11282</v>
      </c>
      <c r="H33217" s="31">
        <v>14</v>
      </c>
    </row>
    <row r="33218" spans="1:8">
      <c r="A33218" s="32">
        <v>44614</v>
      </c>
      <c r="B33218" s="1" t="s">
        <v>44</v>
      </c>
      <c r="C33218">
        <v>19510</v>
      </c>
      <c r="D33218">
        <v>377372</v>
      </c>
      <c r="E33218" s="31">
        <v>16996</v>
      </c>
      <c r="F33218">
        <v>119</v>
      </c>
      <c r="G33218" s="31">
        <v>2395</v>
      </c>
      <c r="H33218" s="31">
        <v>3</v>
      </c>
    </row>
    <row r="33219" spans="1:8">
      <c r="A33219" s="32">
        <v>44614</v>
      </c>
      <c r="B33219" s="1" t="s">
        <v>45</v>
      </c>
      <c r="C33219">
        <v>9147</v>
      </c>
      <c r="D33219">
        <v>151007</v>
      </c>
      <c r="E33219" s="31">
        <v>7296</v>
      </c>
      <c r="F33219">
        <v>73</v>
      </c>
      <c r="G33219" s="31">
        <v>1791</v>
      </c>
      <c r="H33219" s="31">
        <v>0</v>
      </c>
    </row>
    <row r="33220" spans="1:8">
      <c r="A33220" s="32">
        <v>44614</v>
      </c>
      <c r="B33220" s="1" t="s">
        <v>46</v>
      </c>
      <c r="C33220">
        <v>16275</v>
      </c>
      <c r="D33220">
        <v>190889</v>
      </c>
      <c r="E33220" s="31">
        <v>12908</v>
      </c>
      <c r="F33220">
        <v>64</v>
      </c>
      <c r="G33220" s="31">
        <v>3303</v>
      </c>
      <c r="H33220" s="31">
        <v>3</v>
      </c>
    </row>
    <row r="33221" spans="1:8">
      <c r="A33221" s="32">
        <v>44614</v>
      </c>
      <c r="B33221" s="1" t="s">
        <v>47</v>
      </c>
      <c r="C33221">
        <v>15497</v>
      </c>
      <c r="D33221">
        <v>247365</v>
      </c>
      <c r="E33221" s="31">
        <v>13412</v>
      </c>
      <c r="F33221">
        <v>110</v>
      </c>
      <c r="G33221" s="31">
        <v>1975</v>
      </c>
      <c r="H33221" s="31">
        <v>2</v>
      </c>
    </row>
    <row r="33222" spans="1:8">
      <c r="A33222" s="32">
        <v>44614</v>
      </c>
      <c r="B33222" s="1" t="s">
        <v>48</v>
      </c>
      <c r="C33222">
        <v>10934</v>
      </c>
      <c r="D33222">
        <v>170609</v>
      </c>
      <c r="E33222" s="31">
        <v>8849</v>
      </c>
      <c r="F33222">
        <v>69</v>
      </c>
      <c r="G33222" s="31">
        <v>2016</v>
      </c>
      <c r="H33222" s="31">
        <v>10</v>
      </c>
    </row>
    <row r="33223" spans="1:8">
      <c r="A33223" s="32">
        <v>44614</v>
      </c>
      <c r="B33223" s="1" t="s">
        <v>49</v>
      </c>
      <c r="C33223">
        <v>214856</v>
      </c>
      <c r="D33223">
        <v>1947748</v>
      </c>
      <c r="E33223" s="31">
        <v>167659</v>
      </c>
      <c r="F33223">
        <v>855</v>
      </c>
      <c r="G33223" s="31">
        <v>41098</v>
      </c>
      <c r="H33223" s="31">
        <v>16</v>
      </c>
    </row>
    <row r="33224" spans="1:8">
      <c r="A33224" s="32">
        <v>44614</v>
      </c>
      <c r="B33224" s="1" t="s">
        <v>50</v>
      </c>
      <c r="C33224">
        <v>21150</v>
      </c>
      <c r="D33224">
        <v>181330</v>
      </c>
      <c r="E33224" s="31">
        <v>16230</v>
      </c>
      <c r="F33224">
        <v>59</v>
      </c>
      <c r="G33224" s="31">
        <v>3355</v>
      </c>
      <c r="H33224" s="31">
        <v>4</v>
      </c>
    </row>
    <row r="33225" spans="1:8">
      <c r="A33225" s="32">
        <v>44614</v>
      </c>
      <c r="B33225" s="1" t="s">
        <v>51</v>
      </c>
      <c r="C33225">
        <v>23110</v>
      </c>
      <c r="D33225">
        <v>270053</v>
      </c>
      <c r="E33225" s="31">
        <v>19952</v>
      </c>
      <c r="F33225">
        <v>102</v>
      </c>
      <c r="G33225" s="31">
        <v>3873</v>
      </c>
      <c r="H33225" s="31">
        <v>3</v>
      </c>
    </row>
    <row r="33226" spans="1:8">
      <c r="A33226" s="32">
        <v>44614</v>
      </c>
      <c r="B33226" s="1" t="s">
        <v>52</v>
      </c>
      <c r="C33226">
        <v>45272</v>
      </c>
      <c r="D33226">
        <v>189155</v>
      </c>
      <c r="E33226" s="31">
        <v>37333</v>
      </c>
      <c r="F33226">
        <v>201</v>
      </c>
      <c r="G33226" s="31">
        <v>7738</v>
      </c>
      <c r="H33226" s="31">
        <v>15</v>
      </c>
    </row>
    <row r="33227" spans="1:8">
      <c r="A33227" s="32">
        <v>44614</v>
      </c>
      <c r="B33227" s="1" t="s">
        <v>53</v>
      </c>
      <c r="C33227">
        <v>21826</v>
      </c>
      <c r="D33227">
        <v>410749</v>
      </c>
      <c r="E33227" s="31">
        <v>19344</v>
      </c>
      <c r="F33227">
        <v>94</v>
      </c>
      <c r="G33227" s="31">
        <v>2388</v>
      </c>
      <c r="H33227" s="31">
        <v>0</v>
      </c>
    </row>
    <row r="33228" spans="1:8">
      <c r="A33228" s="32">
        <v>44614</v>
      </c>
      <c r="B33228" s="1" t="s">
        <v>54</v>
      </c>
      <c r="C33228">
        <v>17256</v>
      </c>
      <c r="D33228">
        <v>122543</v>
      </c>
      <c r="E33228" s="31">
        <v>15148</v>
      </c>
      <c r="F33228">
        <v>81</v>
      </c>
      <c r="G33228" s="31">
        <v>2076</v>
      </c>
      <c r="H33228" s="31">
        <v>0</v>
      </c>
    </row>
    <row r="33229" spans="1:8">
      <c r="A33229" s="32">
        <v>44614</v>
      </c>
      <c r="B33229" s="1" t="s">
        <v>55</v>
      </c>
      <c r="C33229">
        <v>28499</v>
      </c>
      <c r="D33229">
        <v>253228</v>
      </c>
      <c r="E33229" s="31">
        <v>24221</v>
      </c>
      <c r="F33229">
        <v>112</v>
      </c>
      <c r="G33229" s="31">
        <v>3666</v>
      </c>
      <c r="H33229" s="31">
        <v>7</v>
      </c>
    </row>
    <row r="33230" spans="1:8">
      <c r="A33230" s="32">
        <v>44614</v>
      </c>
      <c r="B33230" s="1" t="s">
        <v>56</v>
      </c>
      <c r="C33230">
        <v>95939</v>
      </c>
      <c r="D33230">
        <v>578265</v>
      </c>
      <c r="E33230" s="31">
        <v>90286</v>
      </c>
      <c r="F33230">
        <v>423</v>
      </c>
      <c r="G33230" s="31">
        <v>5220</v>
      </c>
      <c r="H33230" s="31">
        <v>26</v>
      </c>
    </row>
    <row r="33231" spans="1:8">
      <c r="A33231" s="32">
        <v>44615</v>
      </c>
      <c r="B33231" s="1" t="s">
        <v>7</v>
      </c>
      <c r="C33231">
        <v>161447</v>
      </c>
      <c r="D33231">
        <v>1621742</v>
      </c>
      <c r="E33231" s="31">
        <v>132802</v>
      </c>
      <c r="F33231">
        <v>1709</v>
      </c>
      <c r="G33231" s="31">
        <v>26397</v>
      </c>
      <c r="H33231" s="31">
        <v>9</v>
      </c>
    </row>
    <row r="33232" spans="1:8">
      <c r="A33232" s="32">
        <v>44615</v>
      </c>
      <c r="B33232" s="1" t="s">
        <v>11</v>
      </c>
      <c r="C33232">
        <v>19158</v>
      </c>
      <c r="D33232">
        <v>155009</v>
      </c>
      <c r="E33232" s="31">
        <v>15703</v>
      </c>
      <c r="F33232">
        <v>54</v>
      </c>
      <c r="G33232" s="31">
        <v>3401</v>
      </c>
      <c r="H33232" s="31">
        <v>0</v>
      </c>
    </row>
    <row r="33233" spans="1:8">
      <c r="A33233" s="32">
        <v>44615</v>
      </c>
      <c r="B33233" s="1" t="s">
        <v>12</v>
      </c>
      <c r="C33233">
        <v>9059</v>
      </c>
      <c r="D33233">
        <v>175117</v>
      </c>
      <c r="E33233" s="31">
        <v>6432</v>
      </c>
      <c r="F33233">
        <v>58</v>
      </c>
      <c r="G33233" s="31">
        <v>2569</v>
      </c>
      <c r="H33233" s="31">
        <v>1</v>
      </c>
    </row>
    <row r="33234" spans="1:8">
      <c r="A33234" s="32">
        <v>44615</v>
      </c>
      <c r="B33234" s="1" t="s">
        <v>13</v>
      </c>
      <c r="C33234">
        <v>37486</v>
      </c>
      <c r="D33234">
        <v>376940</v>
      </c>
      <c r="E33234" s="31">
        <v>29822</v>
      </c>
      <c r="F33234">
        <v>130</v>
      </c>
      <c r="G33234" s="31">
        <v>6693</v>
      </c>
      <c r="H33234" s="31">
        <v>9</v>
      </c>
    </row>
    <row r="33235" spans="1:8">
      <c r="A33235" s="32">
        <v>44615</v>
      </c>
      <c r="B33235" s="1" t="s">
        <v>14</v>
      </c>
      <c r="C33235">
        <v>8614</v>
      </c>
      <c r="D33235">
        <v>42136</v>
      </c>
      <c r="E33235" s="31">
        <v>6652</v>
      </c>
      <c r="F33235">
        <v>31</v>
      </c>
      <c r="G33235" s="31">
        <v>1931</v>
      </c>
      <c r="H33235" s="31">
        <v>2</v>
      </c>
    </row>
    <row r="33236" spans="1:8">
      <c r="A33236" s="32">
        <v>44615</v>
      </c>
      <c r="B33236" s="1" t="s">
        <v>15</v>
      </c>
      <c r="C33236">
        <v>10760</v>
      </c>
      <c r="D33236">
        <v>148382</v>
      </c>
      <c r="E33236" s="31">
        <v>8626</v>
      </c>
      <c r="F33236">
        <v>64</v>
      </c>
      <c r="G33236" s="31">
        <v>2070</v>
      </c>
      <c r="H33236" s="31">
        <v>0</v>
      </c>
    </row>
    <row r="33237" spans="1:8">
      <c r="A33237" s="32">
        <v>44615</v>
      </c>
      <c r="B33237" s="1" t="s">
        <v>16</v>
      </c>
      <c r="C33237">
        <v>22721</v>
      </c>
      <c r="D33237">
        <v>589786</v>
      </c>
      <c r="E33237" s="31">
        <v>19497</v>
      </c>
      <c r="F33237">
        <v>184</v>
      </c>
      <c r="G33237" s="31">
        <v>3040</v>
      </c>
      <c r="H33237" s="31">
        <v>6</v>
      </c>
    </row>
    <row r="33238" spans="1:8">
      <c r="A33238" s="32">
        <v>44615</v>
      </c>
      <c r="B33238" s="1" t="s">
        <v>17</v>
      </c>
      <c r="C33238">
        <v>66845</v>
      </c>
      <c r="D33238">
        <v>43898</v>
      </c>
      <c r="E33238" s="31">
        <v>57947</v>
      </c>
      <c r="F33238">
        <v>271</v>
      </c>
      <c r="G33238" s="31">
        <v>8627</v>
      </c>
      <c r="H33238" s="31">
        <v>18</v>
      </c>
    </row>
    <row r="33239" spans="1:8">
      <c r="A33239" s="32">
        <v>44615</v>
      </c>
      <c r="B33239" s="1" t="s">
        <v>18</v>
      </c>
      <c r="C33239">
        <v>42289</v>
      </c>
      <c r="D33239">
        <v>614249</v>
      </c>
      <c r="E33239" s="31">
        <v>34987</v>
      </c>
      <c r="F33239">
        <v>170</v>
      </c>
      <c r="G33239" s="31">
        <v>7132</v>
      </c>
      <c r="H33239" s="31">
        <v>9</v>
      </c>
    </row>
    <row r="33240" spans="1:8">
      <c r="A33240" s="32">
        <v>44615</v>
      </c>
      <c r="B33240" s="1" t="s">
        <v>19</v>
      </c>
      <c r="C33240">
        <v>48728</v>
      </c>
      <c r="D33240">
        <v>472495</v>
      </c>
      <c r="E33240" s="31">
        <v>41193</v>
      </c>
      <c r="F33240">
        <v>241</v>
      </c>
      <c r="G33240" s="31">
        <v>7294</v>
      </c>
      <c r="H33240" s="31">
        <v>9</v>
      </c>
    </row>
    <row r="33241" spans="1:8">
      <c r="A33241" s="32">
        <v>44615</v>
      </c>
      <c r="B33241" s="1" t="s">
        <v>20</v>
      </c>
      <c r="C33241">
        <v>291233</v>
      </c>
      <c r="D33241">
        <v>2144490</v>
      </c>
      <c r="E33241" s="31">
        <v>251807</v>
      </c>
      <c r="F33241">
        <v>1147</v>
      </c>
      <c r="G33241" s="31">
        <v>38279</v>
      </c>
      <c r="H33241" s="31">
        <v>57</v>
      </c>
    </row>
    <row r="33242" spans="1:8">
      <c r="A33242" s="32">
        <v>44615</v>
      </c>
      <c r="B33242" s="1" t="s">
        <v>21</v>
      </c>
      <c r="C33242">
        <v>250667</v>
      </c>
      <c r="D33242">
        <v>1589617</v>
      </c>
      <c r="E33242" s="31">
        <v>195875</v>
      </c>
      <c r="F33242">
        <v>1263</v>
      </c>
      <c r="G33242" s="31">
        <v>49869</v>
      </c>
      <c r="H33242" s="31">
        <v>28</v>
      </c>
    </row>
    <row r="33243" spans="1:8">
      <c r="A33243" s="32">
        <v>44615</v>
      </c>
      <c r="B33243" s="1" t="s">
        <v>22</v>
      </c>
      <c r="C33243">
        <v>941379</v>
      </c>
      <c r="D33243">
        <v>5313580</v>
      </c>
      <c r="E33243" s="31">
        <v>765668</v>
      </c>
      <c r="F33243">
        <v>3527</v>
      </c>
      <c r="G33243" s="31">
        <v>172184</v>
      </c>
      <c r="H33243" s="31">
        <v>80</v>
      </c>
    </row>
    <row r="33244" spans="1:8">
      <c r="A33244" s="32">
        <v>44615</v>
      </c>
      <c r="B33244" s="1" t="s">
        <v>23</v>
      </c>
      <c r="C33244">
        <v>420530</v>
      </c>
      <c r="D33244">
        <v>2180686</v>
      </c>
      <c r="E33244" s="31">
        <v>365661</v>
      </c>
      <c r="F33244">
        <v>1597</v>
      </c>
      <c r="G33244" s="31">
        <v>53272</v>
      </c>
      <c r="H33244" s="31">
        <v>97</v>
      </c>
    </row>
    <row r="33245" spans="1:8">
      <c r="A33245" s="32">
        <v>44615</v>
      </c>
      <c r="B33245" s="1" t="s">
        <v>24</v>
      </c>
      <c r="C33245">
        <v>27413</v>
      </c>
      <c r="D33245">
        <v>450491</v>
      </c>
      <c r="E33245" s="31">
        <v>23341</v>
      </c>
      <c r="F33245">
        <v>66</v>
      </c>
      <c r="G33245" s="31">
        <v>4006</v>
      </c>
      <c r="H33245" s="31">
        <v>3</v>
      </c>
    </row>
    <row r="33246" spans="1:8">
      <c r="A33246" s="32">
        <v>44615</v>
      </c>
      <c r="B33246" s="1" t="s">
        <v>25</v>
      </c>
      <c r="C33246">
        <v>15587</v>
      </c>
      <c r="D33246">
        <v>177039</v>
      </c>
      <c r="E33246" s="31">
        <v>10112</v>
      </c>
      <c r="F33246">
        <v>59</v>
      </c>
      <c r="G33246" s="31">
        <v>5416</v>
      </c>
      <c r="H33246" s="31">
        <v>3</v>
      </c>
    </row>
    <row r="33247" spans="1:8">
      <c r="A33247" s="32">
        <v>44615</v>
      </c>
      <c r="B33247" s="1" t="s">
        <v>26</v>
      </c>
      <c r="C33247">
        <v>22460</v>
      </c>
      <c r="D33247">
        <v>280271</v>
      </c>
      <c r="E33247" s="31">
        <v>18685</v>
      </c>
      <c r="F33247">
        <v>159</v>
      </c>
      <c r="G33247" s="31">
        <v>3593</v>
      </c>
      <c r="H33247" s="31">
        <v>2</v>
      </c>
    </row>
    <row r="33248" spans="1:8">
      <c r="A33248" s="32">
        <v>44615</v>
      </c>
      <c r="B33248" s="1" t="s">
        <v>27</v>
      </c>
      <c r="C33248">
        <v>11147</v>
      </c>
      <c r="D33248">
        <v>203899</v>
      </c>
      <c r="E33248" s="31">
        <v>9507</v>
      </c>
      <c r="F33248">
        <v>39</v>
      </c>
      <c r="G33248" s="31">
        <v>1601</v>
      </c>
      <c r="H33248" s="31">
        <v>3</v>
      </c>
    </row>
    <row r="33249" spans="1:8">
      <c r="A33249" s="32">
        <v>44615</v>
      </c>
      <c r="B33249" s="1" t="s">
        <v>28</v>
      </c>
      <c r="C33249">
        <v>15182</v>
      </c>
      <c r="D33249">
        <v>186746</v>
      </c>
      <c r="E33249" s="31">
        <v>12827</v>
      </c>
      <c r="F33249">
        <v>39</v>
      </c>
      <c r="G33249" s="31">
        <v>2329</v>
      </c>
      <c r="H33249" s="31">
        <v>4</v>
      </c>
    </row>
    <row r="33250" spans="1:8">
      <c r="A33250" s="32">
        <v>44615</v>
      </c>
      <c r="B33250" s="1" t="s">
        <v>29</v>
      </c>
      <c r="C33250">
        <v>29325</v>
      </c>
      <c r="D33250">
        <v>495792</v>
      </c>
      <c r="E33250" s="31">
        <v>24273</v>
      </c>
      <c r="F33250">
        <v>140</v>
      </c>
      <c r="G33250" s="31">
        <v>4526</v>
      </c>
      <c r="H33250" s="31">
        <v>2</v>
      </c>
    </row>
    <row r="33251" spans="1:8">
      <c r="A33251" s="32">
        <v>44615</v>
      </c>
      <c r="B33251" s="1" t="s">
        <v>30</v>
      </c>
      <c r="C33251">
        <v>49763</v>
      </c>
      <c r="D33251">
        <v>634196</v>
      </c>
      <c r="E33251" s="31">
        <v>41527</v>
      </c>
      <c r="F33251">
        <v>260</v>
      </c>
      <c r="G33251" s="31">
        <v>7256</v>
      </c>
      <c r="H33251" s="31">
        <v>9</v>
      </c>
    </row>
    <row r="33252" spans="1:8">
      <c r="A33252" s="32">
        <v>44615</v>
      </c>
      <c r="B33252" s="1" t="s">
        <v>31</v>
      </c>
      <c r="C33252">
        <v>81635</v>
      </c>
      <c r="D33252">
        <v>937631</v>
      </c>
      <c r="E33252" s="31">
        <v>66075</v>
      </c>
      <c r="F33252">
        <v>305</v>
      </c>
      <c r="G33252" s="31">
        <v>12755</v>
      </c>
      <c r="H33252" s="31">
        <v>6</v>
      </c>
    </row>
    <row r="33253" spans="1:8">
      <c r="A33253" s="32">
        <v>44615</v>
      </c>
      <c r="B33253" s="1" t="s">
        <v>32</v>
      </c>
      <c r="C33253">
        <v>291722</v>
      </c>
      <c r="D33253">
        <v>1972979</v>
      </c>
      <c r="E33253" s="31">
        <v>250366</v>
      </c>
      <c r="F33253">
        <v>1495</v>
      </c>
      <c r="G33253" s="31">
        <v>39861</v>
      </c>
      <c r="H33253" s="31">
        <v>50</v>
      </c>
    </row>
    <row r="33254" spans="1:8">
      <c r="A33254" s="32">
        <v>44615</v>
      </c>
      <c r="B33254" s="1" t="s">
        <v>33</v>
      </c>
      <c r="C33254">
        <v>38190</v>
      </c>
      <c r="D33254">
        <v>354936</v>
      </c>
      <c r="E33254" s="31">
        <v>33262</v>
      </c>
      <c r="F33254">
        <v>228</v>
      </c>
      <c r="G33254" s="31">
        <v>5801</v>
      </c>
      <c r="H33254" s="31">
        <v>3</v>
      </c>
    </row>
    <row r="33255" spans="1:8">
      <c r="A33255" s="32">
        <v>44615</v>
      </c>
      <c r="B33255" s="1" t="s">
        <v>34</v>
      </c>
      <c r="C33255">
        <v>44542</v>
      </c>
      <c r="D33255">
        <v>412159</v>
      </c>
      <c r="E33255" s="31">
        <v>35674</v>
      </c>
      <c r="F33255">
        <v>131</v>
      </c>
      <c r="G33255" s="31">
        <v>8737</v>
      </c>
      <c r="H33255" s="31">
        <v>0</v>
      </c>
    </row>
    <row r="33256" spans="1:8">
      <c r="A33256" s="32">
        <v>44615</v>
      </c>
      <c r="B33256" s="1" t="s">
        <v>35</v>
      </c>
      <c r="C33256">
        <v>116540</v>
      </c>
      <c r="D33256">
        <v>640248</v>
      </c>
      <c r="E33256" s="31">
        <v>92120</v>
      </c>
      <c r="F33256">
        <v>391</v>
      </c>
      <c r="G33256" s="31">
        <v>21603</v>
      </c>
      <c r="H33256" s="31">
        <v>82</v>
      </c>
    </row>
    <row r="33257" spans="1:8">
      <c r="A33257" s="32">
        <v>44615</v>
      </c>
      <c r="B33257" s="1" t="s">
        <v>36</v>
      </c>
      <c r="C33257">
        <v>611261</v>
      </c>
      <c r="D33257">
        <v>5497000</v>
      </c>
      <c r="E33257" s="31">
        <v>483892</v>
      </c>
      <c r="F33257">
        <v>3739</v>
      </c>
      <c r="G33257" s="31">
        <v>123606</v>
      </c>
      <c r="H33257" s="31">
        <v>787</v>
      </c>
    </row>
    <row r="33258" spans="1:8">
      <c r="A33258" s="32">
        <v>44615</v>
      </c>
      <c r="B33258" s="1" t="s">
        <v>37</v>
      </c>
      <c r="C33258">
        <v>239990</v>
      </c>
      <c r="D33258">
        <v>1201539</v>
      </c>
      <c r="E33258" s="31">
        <v>196111</v>
      </c>
      <c r="F33258">
        <v>1730</v>
      </c>
      <c r="G33258" s="31">
        <v>42158</v>
      </c>
      <c r="H33258" s="31">
        <v>49</v>
      </c>
    </row>
    <row r="33259" spans="1:8">
      <c r="A33259" s="32">
        <v>44615</v>
      </c>
      <c r="B33259" s="1" t="s">
        <v>38</v>
      </c>
      <c r="C33259">
        <v>51147</v>
      </c>
      <c r="D33259">
        <v>387266</v>
      </c>
      <c r="E33259" s="31">
        <v>36225</v>
      </c>
      <c r="F33259">
        <v>243</v>
      </c>
      <c r="G33259" s="31">
        <v>14679</v>
      </c>
      <c r="H33259" s="31">
        <v>26</v>
      </c>
    </row>
    <row r="33260" spans="1:8">
      <c r="A33260" s="32">
        <v>44615</v>
      </c>
      <c r="B33260" s="1" t="s">
        <v>39</v>
      </c>
      <c r="C33260">
        <v>21230</v>
      </c>
      <c r="D33260">
        <v>113974</v>
      </c>
      <c r="E33260" s="31">
        <v>18411</v>
      </c>
      <c r="F33260">
        <v>97</v>
      </c>
      <c r="G33260" s="31">
        <v>2573</v>
      </c>
      <c r="H33260" s="31">
        <v>9</v>
      </c>
    </row>
    <row r="33261" spans="1:8">
      <c r="A33261" s="32">
        <v>44615</v>
      </c>
      <c r="B33261" s="1" t="s">
        <v>40</v>
      </c>
      <c r="C33261">
        <v>5804</v>
      </c>
      <c r="D33261">
        <v>248180</v>
      </c>
      <c r="E33261" s="31">
        <v>4707</v>
      </c>
      <c r="F33261">
        <v>8</v>
      </c>
      <c r="G33261" s="31">
        <v>1014</v>
      </c>
      <c r="H33261" s="31">
        <v>0</v>
      </c>
    </row>
    <row r="33262" spans="1:8">
      <c r="A33262" s="32">
        <v>44615</v>
      </c>
      <c r="B33262" s="1" t="s">
        <v>41</v>
      </c>
      <c r="C33262">
        <v>5957</v>
      </c>
      <c r="D33262">
        <v>103516</v>
      </c>
      <c r="E33262" s="31">
        <v>5285</v>
      </c>
      <c r="F33262">
        <v>8</v>
      </c>
      <c r="G33262" s="31">
        <v>664</v>
      </c>
      <c r="H33262" s="31">
        <v>0</v>
      </c>
    </row>
    <row r="33263" spans="1:8">
      <c r="A33263" s="32">
        <v>44615</v>
      </c>
      <c r="B33263" s="1" t="s">
        <v>42</v>
      </c>
      <c r="C33263">
        <v>45752</v>
      </c>
      <c r="D33263">
        <v>413636</v>
      </c>
      <c r="E33263" s="31">
        <v>34676</v>
      </c>
      <c r="F33263">
        <v>183</v>
      </c>
      <c r="G33263" s="31">
        <v>5836</v>
      </c>
      <c r="H33263" s="31">
        <v>14</v>
      </c>
    </row>
    <row r="33264" spans="1:8">
      <c r="A33264" s="32">
        <v>44615</v>
      </c>
      <c r="B33264" s="1" t="s">
        <v>43</v>
      </c>
      <c r="C33264">
        <v>70087</v>
      </c>
      <c r="D33264">
        <v>1355636</v>
      </c>
      <c r="E33264" s="31">
        <v>58210</v>
      </c>
      <c r="F33264">
        <v>364</v>
      </c>
      <c r="G33264" s="31">
        <v>11513</v>
      </c>
      <c r="H33264" s="31">
        <v>11</v>
      </c>
    </row>
    <row r="33265" spans="1:8">
      <c r="A33265" s="32">
        <v>44615</v>
      </c>
      <c r="B33265" s="1" t="s">
        <v>44</v>
      </c>
      <c r="C33265">
        <v>19828</v>
      </c>
      <c r="D33265">
        <v>377372</v>
      </c>
      <c r="E33265" s="31">
        <v>17248</v>
      </c>
      <c r="F33265">
        <v>120</v>
      </c>
      <c r="G33265" s="31">
        <v>2460</v>
      </c>
      <c r="H33265" s="31">
        <v>4</v>
      </c>
    </row>
    <row r="33266" spans="1:8">
      <c r="A33266" s="32">
        <v>44615</v>
      </c>
      <c r="B33266" s="1" t="s">
        <v>45</v>
      </c>
      <c r="C33266">
        <v>9549</v>
      </c>
      <c r="D33266">
        <v>151900</v>
      </c>
      <c r="E33266" s="31">
        <v>7476</v>
      </c>
      <c r="F33266">
        <v>73</v>
      </c>
      <c r="G33266" s="31">
        <v>2013</v>
      </c>
      <c r="H33266" s="31">
        <v>0</v>
      </c>
    </row>
    <row r="33267" spans="1:8">
      <c r="A33267" s="32">
        <v>44615</v>
      </c>
      <c r="B33267" s="1" t="s">
        <v>46</v>
      </c>
      <c r="C33267">
        <v>16764</v>
      </c>
      <c r="D33267">
        <v>192693</v>
      </c>
      <c r="E33267" s="31">
        <v>13232</v>
      </c>
      <c r="F33267">
        <v>66</v>
      </c>
      <c r="G33267" s="31">
        <v>3466</v>
      </c>
      <c r="H33267" s="31">
        <v>3</v>
      </c>
    </row>
    <row r="33268" spans="1:8">
      <c r="A33268" s="32">
        <v>44615</v>
      </c>
      <c r="B33268" s="1" t="s">
        <v>47</v>
      </c>
      <c r="C33268">
        <v>15773</v>
      </c>
      <c r="D33268">
        <v>248026</v>
      </c>
      <c r="E33268" s="31">
        <v>13647</v>
      </c>
      <c r="F33268">
        <v>111</v>
      </c>
      <c r="G33268" s="31">
        <v>2015</v>
      </c>
      <c r="H33268" s="31">
        <v>1</v>
      </c>
    </row>
    <row r="33269" spans="1:8">
      <c r="A33269" s="32">
        <v>44615</v>
      </c>
      <c r="B33269" s="1" t="s">
        <v>48</v>
      </c>
      <c r="C33269">
        <v>11159</v>
      </c>
      <c r="D33269">
        <v>170993</v>
      </c>
      <c r="E33269" s="31">
        <v>9073</v>
      </c>
      <c r="F33269">
        <v>71</v>
      </c>
      <c r="G33269" s="31">
        <v>2015</v>
      </c>
      <c r="H33269" s="31">
        <v>10</v>
      </c>
    </row>
    <row r="33270" spans="1:8">
      <c r="A33270" s="32">
        <v>44615</v>
      </c>
      <c r="B33270" s="1" t="s">
        <v>49</v>
      </c>
      <c r="C33270">
        <v>218369</v>
      </c>
      <c r="D33270">
        <v>1955242</v>
      </c>
      <c r="E33270" s="31">
        <v>171786</v>
      </c>
      <c r="F33270">
        <v>869</v>
      </c>
      <c r="G33270" s="31">
        <v>39915</v>
      </c>
      <c r="H33270" s="31">
        <v>19</v>
      </c>
    </row>
    <row r="33271" spans="1:8">
      <c r="A33271" s="32">
        <v>44615</v>
      </c>
      <c r="B33271" s="1" t="s">
        <v>50</v>
      </c>
      <c r="C33271">
        <v>21529</v>
      </c>
      <c r="D33271">
        <v>182332</v>
      </c>
      <c r="E33271" s="31">
        <v>16608</v>
      </c>
      <c r="F33271">
        <v>60</v>
      </c>
      <c r="G33271" s="31">
        <v>3299</v>
      </c>
      <c r="H33271" s="31">
        <v>3</v>
      </c>
    </row>
    <row r="33272" spans="1:8">
      <c r="A33272" s="32">
        <v>44615</v>
      </c>
      <c r="B33272" s="1" t="s">
        <v>51</v>
      </c>
      <c r="C33272">
        <v>23550</v>
      </c>
      <c r="D33272">
        <v>271579</v>
      </c>
      <c r="E33272" s="31">
        <v>20211</v>
      </c>
      <c r="F33272">
        <v>103</v>
      </c>
      <c r="G33272" s="31">
        <v>4086</v>
      </c>
      <c r="H33272" s="31">
        <v>3</v>
      </c>
    </row>
    <row r="33273" spans="1:8">
      <c r="A33273" s="32">
        <v>44615</v>
      </c>
      <c r="B33273" s="1" t="s">
        <v>52</v>
      </c>
      <c r="C33273">
        <v>45968</v>
      </c>
      <c r="D33273">
        <v>190409</v>
      </c>
      <c r="E33273" s="31">
        <v>37741</v>
      </c>
      <c r="F33273">
        <v>205</v>
      </c>
      <c r="G33273" s="31">
        <v>8022</v>
      </c>
      <c r="H33273" s="31">
        <v>14</v>
      </c>
    </row>
    <row r="33274" spans="1:8">
      <c r="A33274" s="32">
        <v>44615</v>
      </c>
      <c r="B33274" s="1" t="s">
        <v>53</v>
      </c>
      <c r="C33274">
        <v>22155</v>
      </c>
      <c r="D33274">
        <v>413391</v>
      </c>
      <c r="E33274" s="31">
        <v>19618</v>
      </c>
      <c r="F33274">
        <v>94</v>
      </c>
      <c r="G33274" s="31">
        <v>2443</v>
      </c>
      <c r="H33274" s="31">
        <v>0</v>
      </c>
    </row>
    <row r="33275" spans="1:8">
      <c r="A33275" s="32">
        <v>44615</v>
      </c>
      <c r="B33275" s="1" t="s">
        <v>54</v>
      </c>
      <c r="C33275">
        <v>17510</v>
      </c>
      <c r="D33275">
        <v>123575</v>
      </c>
      <c r="E33275" s="31">
        <v>15411</v>
      </c>
      <c r="F33275">
        <v>82</v>
      </c>
      <c r="G33275" s="31">
        <v>2067</v>
      </c>
      <c r="H33275" s="31">
        <v>0</v>
      </c>
    </row>
    <row r="33276" spans="1:8">
      <c r="A33276" s="32">
        <v>44615</v>
      </c>
      <c r="B33276" s="1" t="s">
        <v>55</v>
      </c>
      <c r="C33276">
        <v>29028</v>
      </c>
      <c r="D33276">
        <v>255144</v>
      </c>
      <c r="E33276" s="31">
        <v>24697</v>
      </c>
      <c r="F33276">
        <v>114</v>
      </c>
      <c r="G33276" s="31">
        <v>3688</v>
      </c>
      <c r="H33276" s="31">
        <v>5</v>
      </c>
    </row>
    <row r="33277" spans="1:8">
      <c r="A33277" s="32">
        <v>44615</v>
      </c>
      <c r="B33277" s="1" t="s">
        <v>56</v>
      </c>
      <c r="C33277">
        <v>96676</v>
      </c>
      <c r="D33277">
        <v>579672</v>
      </c>
      <c r="E33277" s="31">
        <v>90862</v>
      </c>
      <c r="F33277">
        <v>423</v>
      </c>
      <c r="G33277" s="31">
        <v>5377</v>
      </c>
      <c r="H33277" s="31">
        <v>24</v>
      </c>
    </row>
    <row r="33278" spans="1:8">
      <c r="A33278" s="32">
        <v>44616</v>
      </c>
      <c r="B33278" s="1" t="s">
        <v>7</v>
      </c>
      <c r="C33278">
        <v>164068</v>
      </c>
      <c r="D33278">
        <v>1628726</v>
      </c>
      <c r="E33278" s="31">
        <v>135405</v>
      </c>
      <c r="F33278">
        <v>1722</v>
      </c>
      <c r="G33278" s="31">
        <v>26936</v>
      </c>
      <c r="H33278" s="31">
        <v>6</v>
      </c>
    </row>
    <row r="33279" spans="1:8">
      <c r="A33279" s="32">
        <v>44616</v>
      </c>
      <c r="B33279" s="1" t="s">
        <v>11</v>
      </c>
      <c r="C33279">
        <v>19481</v>
      </c>
      <c r="D33279">
        <v>156562</v>
      </c>
      <c r="E33279" s="31">
        <v>16124</v>
      </c>
      <c r="F33279">
        <v>56</v>
      </c>
      <c r="G33279" s="31">
        <v>3301</v>
      </c>
      <c r="H33279" s="31">
        <v>0</v>
      </c>
    </row>
    <row r="33280" spans="1:8">
      <c r="A33280" s="32">
        <v>44616</v>
      </c>
      <c r="B33280" s="1" t="s">
        <v>12</v>
      </c>
      <c r="C33280">
        <v>9364</v>
      </c>
      <c r="D33280">
        <v>176108</v>
      </c>
      <c r="E33280" s="31">
        <v>6798</v>
      </c>
      <c r="F33280">
        <v>58</v>
      </c>
      <c r="G33280" s="31">
        <v>2508</v>
      </c>
      <c r="H33280" s="31">
        <v>1</v>
      </c>
    </row>
    <row r="33281" spans="1:8">
      <c r="A33281" s="32">
        <v>44616</v>
      </c>
      <c r="B33281" s="1" t="s">
        <v>13</v>
      </c>
      <c r="C33281">
        <v>37957</v>
      </c>
      <c r="D33281">
        <v>378419</v>
      </c>
      <c r="E33281" s="31">
        <v>30260</v>
      </c>
      <c r="F33281">
        <v>135</v>
      </c>
      <c r="G33281" s="31">
        <v>7105</v>
      </c>
      <c r="H33281" s="31">
        <v>10</v>
      </c>
    </row>
    <row r="33282" spans="1:8">
      <c r="A33282" s="32">
        <v>44616</v>
      </c>
      <c r="B33282" s="1" t="s">
        <v>14</v>
      </c>
      <c r="C33282">
        <v>8736</v>
      </c>
      <c r="D33282">
        <v>42387</v>
      </c>
      <c r="E33282" s="31">
        <v>7014</v>
      </c>
      <c r="F33282">
        <v>31</v>
      </c>
      <c r="G33282" s="31">
        <v>1691</v>
      </c>
      <c r="H33282" s="31">
        <v>3</v>
      </c>
    </row>
    <row r="33283" spans="1:8">
      <c r="A33283" s="32">
        <v>44616</v>
      </c>
      <c r="B33283" s="1" t="s">
        <v>15</v>
      </c>
      <c r="C33283">
        <v>10918</v>
      </c>
      <c r="D33283">
        <v>149210</v>
      </c>
      <c r="E33283" s="31">
        <v>8692</v>
      </c>
      <c r="F33283">
        <v>64</v>
      </c>
      <c r="G33283" s="31">
        <v>2162</v>
      </c>
      <c r="H33283" s="31">
        <v>0</v>
      </c>
    </row>
    <row r="33284" spans="1:8">
      <c r="A33284" s="32">
        <v>44616</v>
      </c>
      <c r="B33284" s="1" t="s">
        <v>16</v>
      </c>
      <c r="C33284">
        <v>23002</v>
      </c>
      <c r="D33284">
        <v>595713</v>
      </c>
      <c r="E33284" s="31">
        <v>19872</v>
      </c>
      <c r="F33284">
        <v>184</v>
      </c>
      <c r="G33284" s="31">
        <v>2946</v>
      </c>
      <c r="H33284" s="31">
        <v>9</v>
      </c>
    </row>
    <row r="33285" spans="1:8">
      <c r="A33285" s="32">
        <v>44616</v>
      </c>
      <c r="B33285" s="1" t="s">
        <v>17</v>
      </c>
      <c r="C33285">
        <v>68118</v>
      </c>
      <c r="D33285">
        <v>43898</v>
      </c>
      <c r="E33285" s="31">
        <v>59311</v>
      </c>
      <c r="F33285">
        <v>273</v>
      </c>
      <c r="G33285" s="31">
        <v>8534</v>
      </c>
      <c r="H33285" s="31">
        <v>20</v>
      </c>
    </row>
    <row r="33286" spans="1:8">
      <c r="A33286" s="32">
        <v>44616</v>
      </c>
      <c r="B33286" s="1" t="s">
        <v>18</v>
      </c>
      <c r="C33286">
        <v>42712</v>
      </c>
      <c r="D33286">
        <v>616252</v>
      </c>
      <c r="E33286" s="31">
        <v>35466</v>
      </c>
      <c r="F33286">
        <v>173</v>
      </c>
      <c r="G33286" s="31">
        <v>7073</v>
      </c>
      <c r="H33286" s="31">
        <v>9</v>
      </c>
    </row>
    <row r="33287" spans="1:8">
      <c r="A33287" s="32">
        <v>44616</v>
      </c>
      <c r="B33287" s="1" t="s">
        <v>19</v>
      </c>
      <c r="C33287">
        <v>49232</v>
      </c>
      <c r="D33287">
        <v>474577</v>
      </c>
      <c r="E33287" s="31">
        <v>41943</v>
      </c>
      <c r="F33287">
        <v>242</v>
      </c>
      <c r="G33287" s="31">
        <v>7047</v>
      </c>
      <c r="H33287" s="31">
        <v>10</v>
      </c>
    </row>
    <row r="33288" spans="1:8">
      <c r="A33288" s="32">
        <v>44616</v>
      </c>
      <c r="B33288" s="1" t="s">
        <v>20</v>
      </c>
      <c r="C33288">
        <v>296942</v>
      </c>
      <c r="D33288">
        <v>2152250</v>
      </c>
      <c r="E33288" s="31">
        <v>259430</v>
      </c>
      <c r="F33288">
        <v>1152</v>
      </c>
      <c r="G33288" s="31">
        <v>36360</v>
      </c>
      <c r="H33288" s="31">
        <v>56</v>
      </c>
    </row>
    <row r="33289" spans="1:8">
      <c r="A33289" s="32">
        <v>44616</v>
      </c>
      <c r="B33289" s="1" t="s">
        <v>21</v>
      </c>
      <c r="C33289">
        <v>254725</v>
      </c>
      <c r="D33289">
        <v>1591480</v>
      </c>
      <c r="E33289" s="31">
        <v>215272</v>
      </c>
      <c r="F33289">
        <v>1277</v>
      </c>
      <c r="G33289" s="31">
        <v>34132</v>
      </c>
      <c r="H33289" s="31">
        <v>27</v>
      </c>
    </row>
    <row r="33290" spans="1:8">
      <c r="A33290" s="32">
        <v>44616</v>
      </c>
      <c r="B33290" s="1" t="s">
        <v>22</v>
      </c>
      <c r="C33290">
        <v>951548</v>
      </c>
      <c r="D33290">
        <v>5348595</v>
      </c>
      <c r="E33290" s="31">
        <v>775025</v>
      </c>
      <c r="F33290">
        <v>3541</v>
      </c>
      <c r="G33290" s="31">
        <v>172982</v>
      </c>
      <c r="H33290" s="31">
        <v>81</v>
      </c>
    </row>
    <row r="33291" spans="1:8">
      <c r="A33291" s="32">
        <v>44616</v>
      </c>
      <c r="B33291" s="1" t="s">
        <v>23</v>
      </c>
      <c r="C33291">
        <v>426987</v>
      </c>
      <c r="D33291">
        <v>2180686</v>
      </c>
      <c r="E33291" s="31">
        <v>372126</v>
      </c>
      <c r="F33291">
        <v>1610</v>
      </c>
      <c r="G33291" s="31">
        <v>53251</v>
      </c>
      <c r="H33291" s="31">
        <v>102</v>
      </c>
    </row>
    <row r="33292" spans="1:8">
      <c r="A33292" s="32">
        <v>44616</v>
      </c>
      <c r="B33292" s="1" t="s">
        <v>24</v>
      </c>
      <c r="C33292">
        <v>27869</v>
      </c>
      <c r="D33292">
        <v>453693</v>
      </c>
      <c r="E33292" s="31">
        <v>23852</v>
      </c>
      <c r="F33292">
        <v>68</v>
      </c>
      <c r="G33292" s="31">
        <v>3949</v>
      </c>
      <c r="H33292" s="31">
        <v>3</v>
      </c>
    </row>
    <row r="33293" spans="1:8">
      <c r="A33293" s="32">
        <v>44616</v>
      </c>
      <c r="B33293" s="1" t="s">
        <v>25</v>
      </c>
      <c r="C33293">
        <v>15934</v>
      </c>
      <c r="D33293">
        <v>178876</v>
      </c>
      <c r="E33293" s="31">
        <v>10804</v>
      </c>
      <c r="F33293">
        <v>59</v>
      </c>
      <c r="G33293" s="31">
        <v>5071</v>
      </c>
      <c r="H33293" s="31">
        <v>4</v>
      </c>
    </row>
    <row r="33294" spans="1:8">
      <c r="A33294" s="32">
        <v>44616</v>
      </c>
      <c r="B33294" s="1" t="s">
        <v>26</v>
      </c>
      <c r="C33294">
        <v>22999</v>
      </c>
      <c r="D33294">
        <v>281064</v>
      </c>
      <c r="E33294" s="31">
        <v>19029</v>
      </c>
      <c r="F33294">
        <v>160</v>
      </c>
      <c r="G33294" s="31">
        <v>3787</v>
      </c>
      <c r="H33294" s="31">
        <v>3</v>
      </c>
    </row>
    <row r="33295" spans="1:8">
      <c r="A33295" s="32">
        <v>44616</v>
      </c>
      <c r="B33295" s="1" t="s">
        <v>27</v>
      </c>
      <c r="C33295">
        <v>11428</v>
      </c>
      <c r="D33295">
        <v>205507</v>
      </c>
      <c r="E33295" s="31">
        <v>9738</v>
      </c>
      <c r="F33295">
        <v>39</v>
      </c>
      <c r="G33295" s="31">
        <v>1651</v>
      </c>
      <c r="H33295" s="31">
        <v>3</v>
      </c>
    </row>
    <row r="33296" spans="1:8">
      <c r="A33296" s="32">
        <v>44616</v>
      </c>
      <c r="B33296" s="1" t="s">
        <v>28</v>
      </c>
      <c r="C33296">
        <v>15818</v>
      </c>
      <c r="D33296">
        <v>186746</v>
      </c>
      <c r="E33296" s="31">
        <v>13355</v>
      </c>
      <c r="F33296">
        <v>42</v>
      </c>
      <c r="G33296" s="31">
        <v>2434</v>
      </c>
      <c r="H33296" s="31">
        <v>4</v>
      </c>
    </row>
    <row r="33297" spans="1:8">
      <c r="A33297" s="32">
        <v>44616</v>
      </c>
      <c r="B33297" s="1" t="s">
        <v>29</v>
      </c>
      <c r="C33297">
        <v>29658</v>
      </c>
      <c r="D33297">
        <v>498757</v>
      </c>
      <c r="E33297" s="31">
        <v>24699</v>
      </c>
      <c r="F33297">
        <v>140</v>
      </c>
      <c r="G33297" s="31">
        <v>4580</v>
      </c>
      <c r="H33297" s="31">
        <v>3</v>
      </c>
    </row>
    <row r="33298" spans="1:8">
      <c r="A33298" s="32">
        <v>44616</v>
      </c>
      <c r="B33298" s="1" t="s">
        <v>30</v>
      </c>
      <c r="C33298">
        <v>50352</v>
      </c>
      <c r="D33298">
        <v>635391</v>
      </c>
      <c r="E33298" s="31">
        <v>42462</v>
      </c>
      <c r="F33298">
        <v>265</v>
      </c>
      <c r="G33298" s="31">
        <v>7036</v>
      </c>
      <c r="H33298" s="31">
        <v>10</v>
      </c>
    </row>
    <row r="33299" spans="1:8">
      <c r="A33299" s="32">
        <v>44616</v>
      </c>
      <c r="B33299" s="1" t="s">
        <v>31</v>
      </c>
      <c r="C33299">
        <v>82983</v>
      </c>
      <c r="D33299">
        <v>937631</v>
      </c>
      <c r="E33299" s="31">
        <v>69375</v>
      </c>
      <c r="F33299">
        <v>311</v>
      </c>
      <c r="G33299" s="31">
        <v>12562</v>
      </c>
      <c r="H33299" s="31">
        <v>6</v>
      </c>
    </row>
    <row r="33300" spans="1:8">
      <c r="A33300" s="32">
        <v>44616</v>
      </c>
      <c r="B33300" s="1" t="s">
        <v>32</v>
      </c>
      <c r="C33300">
        <v>297764</v>
      </c>
      <c r="D33300">
        <v>1997877</v>
      </c>
      <c r="E33300" s="31">
        <v>255570</v>
      </c>
      <c r="F33300">
        <v>1525</v>
      </c>
      <c r="G33300" s="31">
        <v>40669</v>
      </c>
      <c r="H33300" s="31">
        <v>55</v>
      </c>
    </row>
    <row r="33301" spans="1:8">
      <c r="A33301" s="32">
        <v>44616</v>
      </c>
      <c r="B33301" s="1" t="s">
        <v>33</v>
      </c>
      <c r="C33301">
        <v>38722</v>
      </c>
      <c r="D33301">
        <v>354936</v>
      </c>
      <c r="E33301" s="31">
        <v>34152</v>
      </c>
      <c r="F33301">
        <v>232</v>
      </c>
      <c r="G33301" s="31">
        <v>5454</v>
      </c>
      <c r="H33301" s="31">
        <v>4</v>
      </c>
    </row>
    <row r="33302" spans="1:8">
      <c r="A33302" s="32">
        <v>44616</v>
      </c>
      <c r="B33302" s="1" t="s">
        <v>34</v>
      </c>
      <c r="C33302">
        <v>45348</v>
      </c>
      <c r="D33302">
        <v>420924</v>
      </c>
      <c r="E33302" s="31">
        <v>36450</v>
      </c>
      <c r="F33302">
        <v>131</v>
      </c>
      <c r="G33302" s="31">
        <v>8767</v>
      </c>
      <c r="H33302" s="31">
        <v>0</v>
      </c>
    </row>
    <row r="33303" spans="1:8">
      <c r="A33303" s="32">
        <v>44616</v>
      </c>
      <c r="B33303" s="1" t="s">
        <v>35</v>
      </c>
      <c r="C33303">
        <v>118266</v>
      </c>
      <c r="D33303">
        <v>641784</v>
      </c>
      <c r="E33303" s="31">
        <v>96047</v>
      </c>
      <c r="F33303">
        <v>398</v>
      </c>
      <c r="G33303" s="31">
        <v>20102</v>
      </c>
      <c r="H33303" s="31">
        <v>86</v>
      </c>
    </row>
    <row r="33304" spans="1:8">
      <c r="A33304" s="32">
        <v>44616</v>
      </c>
      <c r="B33304" s="1" t="s">
        <v>36</v>
      </c>
      <c r="C33304">
        <v>616918</v>
      </c>
      <c r="D33304">
        <v>5525352</v>
      </c>
      <c r="E33304" s="31">
        <v>494702</v>
      </c>
      <c r="F33304">
        <v>3767</v>
      </c>
      <c r="G33304" s="31">
        <v>118422</v>
      </c>
      <c r="H33304" s="31">
        <v>798</v>
      </c>
    </row>
    <row r="33305" spans="1:8">
      <c r="A33305" s="32">
        <v>44616</v>
      </c>
      <c r="B33305" s="1" t="s">
        <v>37</v>
      </c>
      <c r="C33305">
        <v>244735</v>
      </c>
      <c r="D33305">
        <v>1208739</v>
      </c>
      <c r="E33305" s="31">
        <v>199498</v>
      </c>
      <c r="F33305">
        <v>1750</v>
      </c>
      <c r="G33305" s="31">
        <v>43507</v>
      </c>
      <c r="H33305" s="31">
        <v>46</v>
      </c>
    </row>
    <row r="33306" spans="1:8">
      <c r="A33306" s="32">
        <v>44616</v>
      </c>
      <c r="B33306" s="1" t="s">
        <v>38</v>
      </c>
      <c r="C33306">
        <v>52210</v>
      </c>
      <c r="D33306">
        <v>391798</v>
      </c>
      <c r="E33306" s="31">
        <v>37321</v>
      </c>
      <c r="F33306">
        <v>247</v>
      </c>
      <c r="G33306" s="31">
        <v>14642</v>
      </c>
      <c r="H33306" s="31">
        <v>26</v>
      </c>
    </row>
    <row r="33307" spans="1:8">
      <c r="A33307" s="32">
        <v>44616</v>
      </c>
      <c r="B33307" s="1" t="s">
        <v>39</v>
      </c>
      <c r="C33307">
        <v>21456</v>
      </c>
      <c r="D33307">
        <v>114971</v>
      </c>
      <c r="E33307" s="31">
        <v>18801</v>
      </c>
      <c r="F33307">
        <v>98</v>
      </c>
      <c r="G33307" s="31">
        <v>2408</v>
      </c>
      <c r="H33307" s="31">
        <v>8</v>
      </c>
    </row>
    <row r="33308" spans="1:8">
      <c r="A33308" s="32">
        <v>44616</v>
      </c>
      <c r="B33308" s="1" t="s">
        <v>40</v>
      </c>
      <c r="C33308">
        <v>6015</v>
      </c>
      <c r="D33308">
        <v>249267</v>
      </c>
      <c r="E33308" s="31">
        <v>4783</v>
      </c>
      <c r="F33308">
        <v>8</v>
      </c>
      <c r="G33308" s="31">
        <v>1146</v>
      </c>
      <c r="H33308" s="31">
        <v>0</v>
      </c>
    </row>
    <row r="33309" spans="1:8">
      <c r="A33309" s="32">
        <v>44616</v>
      </c>
      <c r="B33309" s="1" t="s">
        <v>41</v>
      </c>
      <c r="C33309">
        <v>6023</v>
      </c>
      <c r="D33309">
        <v>109739</v>
      </c>
      <c r="E33309" s="31">
        <v>5359</v>
      </c>
      <c r="F33309">
        <v>8</v>
      </c>
      <c r="G33309" s="31">
        <v>656</v>
      </c>
      <c r="H33309" s="31">
        <v>0</v>
      </c>
    </row>
    <row r="33310" spans="1:8">
      <c r="A33310" s="32">
        <v>44616</v>
      </c>
      <c r="B33310" s="1" t="s">
        <v>42</v>
      </c>
      <c r="C33310">
        <v>46294</v>
      </c>
      <c r="D33310">
        <v>413636</v>
      </c>
      <c r="E33310" s="31">
        <v>34676</v>
      </c>
      <c r="F33310">
        <v>183</v>
      </c>
      <c r="G33310" s="31">
        <v>5836</v>
      </c>
      <c r="H33310" s="31">
        <v>14</v>
      </c>
    </row>
    <row r="33311" spans="1:8">
      <c r="A33311" s="32">
        <v>44616</v>
      </c>
      <c r="B33311" s="1" t="s">
        <v>43</v>
      </c>
      <c r="C33311">
        <v>70888</v>
      </c>
      <c r="D33311">
        <v>1360944</v>
      </c>
      <c r="E33311" s="31">
        <v>58542</v>
      </c>
      <c r="F33311">
        <v>374</v>
      </c>
      <c r="G33311" s="31">
        <v>11972</v>
      </c>
      <c r="H33311" s="31">
        <v>11</v>
      </c>
    </row>
    <row r="33312" spans="1:8">
      <c r="A33312" s="32">
        <v>44616</v>
      </c>
      <c r="B33312" s="1" t="s">
        <v>44</v>
      </c>
      <c r="C33312">
        <v>20060</v>
      </c>
      <c r="D33312">
        <v>377372</v>
      </c>
      <c r="E33312" s="31">
        <v>17503</v>
      </c>
      <c r="F33312">
        <v>121</v>
      </c>
      <c r="G33312" s="31">
        <v>2436</v>
      </c>
      <c r="H33312" s="31">
        <v>4</v>
      </c>
    </row>
    <row r="33313" spans="1:8">
      <c r="A33313" s="32">
        <v>44616</v>
      </c>
      <c r="B33313" s="1" t="s">
        <v>45</v>
      </c>
      <c r="C33313">
        <v>9744</v>
      </c>
      <c r="D33313">
        <v>152287</v>
      </c>
      <c r="E33313" s="31">
        <v>7668</v>
      </c>
      <c r="F33313">
        <v>73</v>
      </c>
      <c r="G33313" s="31">
        <v>2015</v>
      </c>
      <c r="H33313" s="31">
        <v>0</v>
      </c>
    </row>
    <row r="33314" spans="1:8">
      <c r="A33314" s="32">
        <v>44616</v>
      </c>
      <c r="B33314" s="1" t="s">
        <v>46</v>
      </c>
      <c r="C33314">
        <v>17023</v>
      </c>
      <c r="D33314">
        <v>193268</v>
      </c>
      <c r="E33314" s="31">
        <v>13614</v>
      </c>
      <c r="F33314">
        <v>69</v>
      </c>
      <c r="G33314" s="31">
        <v>3340</v>
      </c>
      <c r="H33314" s="31">
        <v>3</v>
      </c>
    </row>
    <row r="33315" spans="1:8">
      <c r="A33315" s="32">
        <v>44616</v>
      </c>
      <c r="B33315" s="1" t="s">
        <v>47</v>
      </c>
      <c r="C33315">
        <v>15923</v>
      </c>
      <c r="D33315">
        <v>248541</v>
      </c>
      <c r="E33315" s="31">
        <v>13857</v>
      </c>
      <c r="F33315">
        <v>112</v>
      </c>
      <c r="G33315" s="31">
        <v>1954</v>
      </c>
      <c r="H33315" s="31">
        <v>1</v>
      </c>
    </row>
    <row r="33316" spans="1:8">
      <c r="A33316" s="32">
        <v>44616</v>
      </c>
      <c r="B33316" s="1" t="s">
        <v>48</v>
      </c>
      <c r="C33316">
        <v>11293</v>
      </c>
      <c r="D33316">
        <v>171309</v>
      </c>
      <c r="E33316" s="31">
        <v>9299</v>
      </c>
      <c r="F33316">
        <v>72</v>
      </c>
      <c r="G33316" s="31">
        <v>1922</v>
      </c>
      <c r="H33316" s="31">
        <v>9</v>
      </c>
    </row>
    <row r="33317" spans="1:8">
      <c r="A33317" s="32">
        <v>44616</v>
      </c>
      <c r="B33317" s="1" t="s">
        <v>49</v>
      </c>
      <c r="C33317">
        <v>221035</v>
      </c>
      <c r="D33317">
        <v>1962747</v>
      </c>
      <c r="E33317" s="31">
        <v>174047</v>
      </c>
      <c r="F33317">
        <v>878</v>
      </c>
      <c r="G33317" s="31">
        <v>41069</v>
      </c>
      <c r="H33317" s="31">
        <v>19</v>
      </c>
    </row>
    <row r="33318" spans="1:8">
      <c r="A33318" s="32">
        <v>44616</v>
      </c>
      <c r="B33318" s="1" t="s">
        <v>50</v>
      </c>
      <c r="C33318">
        <v>21812</v>
      </c>
      <c r="D33318">
        <v>183023</v>
      </c>
      <c r="E33318" s="31">
        <v>16614</v>
      </c>
      <c r="F33318">
        <v>60</v>
      </c>
      <c r="G33318" s="31">
        <v>3404</v>
      </c>
      <c r="H33318" s="31">
        <v>3</v>
      </c>
    </row>
    <row r="33319" spans="1:8">
      <c r="A33319" s="32">
        <v>44616</v>
      </c>
      <c r="B33319" s="1" t="s">
        <v>51</v>
      </c>
      <c r="C33319">
        <v>23755</v>
      </c>
      <c r="D33319">
        <v>272272</v>
      </c>
      <c r="E33319" s="31">
        <v>20581</v>
      </c>
      <c r="F33319">
        <v>105</v>
      </c>
      <c r="G33319" s="31">
        <v>3934</v>
      </c>
      <c r="H33319" s="31">
        <v>2</v>
      </c>
    </row>
    <row r="33320" spans="1:8">
      <c r="A33320" s="32">
        <v>44616</v>
      </c>
      <c r="B33320" s="1" t="s">
        <v>52</v>
      </c>
      <c r="C33320">
        <v>46471</v>
      </c>
      <c r="D33320">
        <v>191394</v>
      </c>
      <c r="E33320" s="31">
        <v>38160</v>
      </c>
      <c r="F33320">
        <v>212</v>
      </c>
      <c r="G33320" s="31">
        <v>8099</v>
      </c>
      <c r="H33320" s="31">
        <v>14</v>
      </c>
    </row>
    <row r="33321" spans="1:8">
      <c r="A33321" s="32">
        <v>44616</v>
      </c>
      <c r="B33321" s="1" t="s">
        <v>53</v>
      </c>
      <c r="C33321">
        <v>22468</v>
      </c>
      <c r="D33321">
        <v>414439</v>
      </c>
      <c r="E33321" s="31">
        <v>19939</v>
      </c>
      <c r="F33321">
        <v>97</v>
      </c>
      <c r="G33321" s="31">
        <v>2432</v>
      </c>
      <c r="H33321" s="31">
        <v>0</v>
      </c>
    </row>
    <row r="33322" spans="1:8">
      <c r="A33322" s="32">
        <v>44616</v>
      </c>
      <c r="B33322" s="1" t="s">
        <v>54</v>
      </c>
      <c r="C33322">
        <v>17674</v>
      </c>
      <c r="D33322">
        <v>124604</v>
      </c>
      <c r="E33322" s="31">
        <v>15721</v>
      </c>
      <c r="F33322">
        <v>84</v>
      </c>
      <c r="G33322" s="31">
        <v>1921</v>
      </c>
      <c r="H33322" s="31">
        <v>0</v>
      </c>
    </row>
    <row r="33323" spans="1:8">
      <c r="A33323" s="32">
        <v>44616</v>
      </c>
      <c r="B33323" s="1" t="s">
        <v>55</v>
      </c>
      <c r="C33323">
        <v>29322</v>
      </c>
      <c r="D33323">
        <v>256881</v>
      </c>
      <c r="E33323" s="31">
        <v>25255</v>
      </c>
      <c r="F33323">
        <v>115</v>
      </c>
      <c r="G33323" s="31">
        <v>3658</v>
      </c>
      <c r="H33323" s="31">
        <v>6</v>
      </c>
    </row>
    <row r="33324" spans="1:8">
      <c r="A33324" s="32">
        <v>44616</v>
      </c>
      <c r="B33324" s="1" t="s">
        <v>56</v>
      </c>
      <c r="C33324">
        <v>97045</v>
      </c>
      <c r="D33324">
        <v>581671</v>
      </c>
      <c r="E33324" s="31">
        <v>91414</v>
      </c>
      <c r="F33324">
        <v>426</v>
      </c>
      <c r="G33324" s="31">
        <v>5203</v>
      </c>
      <c r="H33324" s="31">
        <v>24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30" t="s">
        <v>146</v>
      </c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361</v>
      </c>
    </row>
    <row r="3" spans="1:17">
      <c r="A3" s="36">
        <f>DATE($A$8, $B$8, $C$8)</f>
        <v>44617</v>
      </c>
      <c r="B3" s="25" t="s">
        <v>153</v>
      </c>
      <c r="C3" s="25">
        <f>IF(D21="", "", D21)</f>
        <v>4739244</v>
      </c>
      <c r="D3" s="25">
        <f>IF(C21="", "", C21)</f>
        <v>36832303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762066</v>
      </c>
      <c r="I3" s="25" t="str">
        <f t="shared" si="1"/>
        <v/>
      </c>
      <c r="J3" s="25">
        <f t="shared" si="1"/>
        <v>1503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3935774</v>
      </c>
      <c r="N3" s="25">
        <f t="shared" si="2"/>
        <v>22747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44617</v>
      </c>
      <c r="B4" s="25" t="s">
        <v>154</v>
      </c>
      <c r="C4" s="25">
        <f>IF(D22="", "", D22)</f>
        <v>11237</v>
      </c>
      <c r="D4" s="25">
        <f>IF(C22="", "", C22)</f>
        <v>1492662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993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10236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44617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30" t="s">
        <v>156</v>
      </c>
      <c r="B7" s="130"/>
      <c r="C7" s="130"/>
      <c r="D7" s="130"/>
      <c r="E7" s="130"/>
      <c r="F7" s="130"/>
      <c r="G7" s="130"/>
      <c r="H7" s="130"/>
      <c r="I7" s="130"/>
      <c r="M7" s="47"/>
      <c r="O7" s="26"/>
      <c r="P7" s="26"/>
    </row>
    <row r="8" spans="1:17">
      <c r="A8" s="4">
        <v>2022</v>
      </c>
      <c r="B8" s="4">
        <v>2</v>
      </c>
      <c r="C8" s="4">
        <v>25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30" t="s">
        <v>366</v>
      </c>
      <c r="B9" s="130"/>
      <c r="C9" s="130"/>
      <c r="D9" s="130"/>
      <c r="E9" s="130"/>
      <c r="F9" s="130"/>
      <c r="G9" s="130"/>
      <c r="H9" s="130"/>
      <c r="I9" s="130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30" t="s">
        <v>157</v>
      </c>
      <c r="D10" s="130"/>
      <c r="E10" s="130" t="s">
        <v>158</v>
      </c>
      <c r="F10" s="130"/>
      <c r="G10" s="130" t="s">
        <v>159</v>
      </c>
      <c r="H10" s="130" t="s">
        <v>160</v>
      </c>
      <c r="I10" s="130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30"/>
      <c r="H11" s="130"/>
      <c r="I11" s="131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36832303</v>
      </c>
      <c r="D12" s="45">
        <v>4739244</v>
      </c>
      <c r="E12" s="45">
        <v>762066</v>
      </c>
      <c r="F12" s="45">
        <v>1503</v>
      </c>
      <c r="G12" s="45">
        <v>3935774</v>
      </c>
      <c r="H12" s="45">
        <v>22747</v>
      </c>
      <c r="I12" s="3"/>
      <c r="J12" s="54"/>
      <c r="K12" s="133" t="s">
        <v>349</v>
      </c>
      <c r="L12" s="133"/>
      <c r="M12" s="59"/>
      <c r="N12" s="57"/>
      <c r="O12" s="57"/>
      <c r="P12" s="58"/>
      <c r="Q12" s="59"/>
    </row>
    <row r="13" spans="1:17">
      <c r="B13" s="26" t="s">
        <v>326</v>
      </c>
      <c r="C13" s="45">
        <v>1492662</v>
      </c>
      <c r="D13" s="45">
        <v>11237</v>
      </c>
      <c r="E13" s="45">
        <v>993</v>
      </c>
      <c r="F13" s="45">
        <v>0</v>
      </c>
      <c r="G13" s="45">
        <v>10236</v>
      </c>
      <c r="H13" s="45">
        <v>8</v>
      </c>
      <c r="I13" s="3"/>
      <c r="J13" s="54"/>
      <c r="K13" s="96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38325794</v>
      </c>
      <c r="D15" s="44">
        <f t="shared" si="3"/>
        <v>4750496</v>
      </c>
      <c r="E15" s="44">
        <f t="shared" si="3"/>
        <v>763059</v>
      </c>
      <c r="F15" s="44">
        <f t="shared" si="3"/>
        <v>1503</v>
      </c>
      <c r="G15" s="44">
        <f t="shared" si="3"/>
        <v>3946025</v>
      </c>
      <c r="H15" s="44">
        <f t="shared" si="3"/>
        <v>22755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30" t="s">
        <v>157</v>
      </c>
      <c r="D18" s="131"/>
      <c r="E18" s="130" t="s">
        <v>169</v>
      </c>
      <c r="F18" s="131"/>
      <c r="G18" s="131"/>
      <c r="H18" s="130" t="s">
        <v>170</v>
      </c>
      <c r="I18" s="131"/>
      <c r="J18" s="131"/>
      <c r="K18" s="131"/>
      <c r="L18" s="131"/>
      <c r="M18" s="131"/>
      <c r="N18" s="131"/>
      <c r="O18" s="131"/>
      <c r="P18" s="131"/>
    </row>
    <row r="19" spans="1:16">
      <c r="C19" s="131"/>
      <c r="D19" s="131"/>
      <c r="E19" s="131"/>
      <c r="F19" s="131"/>
      <c r="G19" s="131"/>
      <c r="H19" s="130" t="s">
        <v>158</v>
      </c>
      <c r="I19" s="131"/>
      <c r="J19" s="131"/>
      <c r="K19" s="131"/>
      <c r="L19" s="131"/>
      <c r="M19" s="131"/>
      <c r="N19" s="131"/>
      <c r="O19" s="130" t="s">
        <v>159</v>
      </c>
      <c r="P19" s="130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31"/>
      <c r="P20" s="131"/>
    </row>
    <row r="21" spans="1:16">
      <c r="B21" s="25" t="s">
        <v>166</v>
      </c>
      <c r="C21" s="27">
        <f t="shared" ref="C21:D23" si="4">C12</f>
        <v>36832303</v>
      </c>
      <c r="D21" s="27">
        <f t="shared" si="4"/>
        <v>4739244</v>
      </c>
      <c r="E21" s="3"/>
      <c r="F21" s="3"/>
      <c r="G21" s="3"/>
      <c r="H21" s="3"/>
      <c r="I21" s="27">
        <f>E12</f>
        <v>762066</v>
      </c>
      <c r="J21" s="3"/>
      <c r="K21" s="27">
        <f>F12</f>
        <v>1503</v>
      </c>
      <c r="L21" s="3"/>
      <c r="M21" s="3"/>
      <c r="N21" s="16">
        <f>G21</f>
        <v>0</v>
      </c>
      <c r="O21" s="27">
        <f t="shared" ref="O21:P23" si="5">G12</f>
        <v>3935774</v>
      </c>
      <c r="P21" s="27">
        <f t="shared" si="5"/>
        <v>22747</v>
      </c>
    </row>
    <row r="22" spans="1:16">
      <c r="B22" s="25" t="s">
        <v>167</v>
      </c>
      <c r="C22" s="27">
        <f t="shared" si="4"/>
        <v>1492662</v>
      </c>
      <c r="D22" s="27">
        <f t="shared" si="4"/>
        <v>11237</v>
      </c>
      <c r="E22" s="3"/>
      <c r="F22" s="3"/>
      <c r="G22" s="3"/>
      <c r="H22" s="3"/>
      <c r="I22" s="27">
        <f>E13</f>
        <v>993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10236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38325794</v>
      </c>
      <c r="D24" s="25">
        <f t="shared" si="6"/>
        <v>4750496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763059</v>
      </c>
      <c r="J24" s="25">
        <f t="shared" si="6"/>
        <v>0</v>
      </c>
      <c r="K24" s="25">
        <f t="shared" si="6"/>
        <v>1503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3946025</v>
      </c>
      <c r="P24" s="25">
        <f t="shared" si="6"/>
        <v>22755</v>
      </c>
    </row>
    <row r="26" spans="1:16">
      <c r="F26" s="130" t="s">
        <v>277</v>
      </c>
      <c r="G26" s="131"/>
      <c r="H26" s="131"/>
      <c r="I26" s="131"/>
      <c r="J26" s="131"/>
      <c r="K26" s="131"/>
    </row>
    <row r="27" spans="1:16">
      <c r="E27" s="25" t="s">
        <v>290</v>
      </c>
      <c r="F27" s="132" t="s">
        <v>279</v>
      </c>
      <c r="G27" s="132"/>
      <c r="H27" s="132"/>
      <c r="I27" s="132"/>
      <c r="J27" s="132"/>
      <c r="K27" s="132"/>
      <c r="L27" s="132"/>
    </row>
    <row r="29" spans="1:16">
      <c r="F29" s="130" t="s">
        <v>285</v>
      </c>
      <c r="G29" s="130"/>
      <c r="H29" s="130"/>
      <c r="I29" s="130"/>
      <c r="J29" s="130"/>
      <c r="K29" s="130"/>
      <c r="L29" s="130"/>
    </row>
    <row r="30" spans="1:16">
      <c r="F30" s="132" t="s">
        <v>280</v>
      </c>
      <c r="G30" s="132"/>
      <c r="H30" s="132"/>
      <c r="I30" s="132"/>
      <c r="J30" s="132"/>
      <c r="K30" s="132"/>
      <c r="L30" s="132"/>
      <c r="M30" s="132"/>
      <c r="N30" s="132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30" t="s">
        <v>292</v>
      </c>
      <c r="H32" s="130"/>
      <c r="I32" s="130"/>
      <c r="J32" s="130"/>
      <c r="K32" s="130"/>
      <c r="L32" s="130"/>
    </row>
    <row r="33" spans="6:14">
      <c r="F33" s="130" t="s">
        <v>287</v>
      </c>
      <c r="G33" s="130"/>
      <c r="H33" s="130"/>
      <c r="I33" s="130"/>
      <c r="J33" s="130"/>
      <c r="K33" s="130"/>
      <c r="L33" s="130"/>
      <c r="M33" s="130"/>
      <c r="N33" s="130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48" t="s">
        <v>362</v>
      </c>
      <c r="C1" s="148"/>
      <c r="D1" s="148"/>
      <c r="E1" s="148"/>
      <c r="F1" s="148"/>
      <c r="G1" s="148"/>
      <c r="H1" s="148"/>
      <c r="I1" s="148"/>
    </row>
    <row r="2" spans="1:10" ht="28.5" customHeight="1">
      <c r="B2" s="148"/>
      <c r="C2" s="148"/>
      <c r="D2" s="148"/>
      <c r="E2" s="148"/>
      <c r="F2" s="148"/>
      <c r="G2" s="148"/>
      <c r="H2" s="148"/>
      <c r="I2" s="148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49" t="s">
        <v>180</v>
      </c>
      <c r="C4" s="142" t="s">
        <v>350</v>
      </c>
      <c r="D4" s="143"/>
      <c r="E4" s="146" t="s">
        <v>351</v>
      </c>
      <c r="F4" s="153" t="s">
        <v>354</v>
      </c>
      <c r="G4" s="154"/>
      <c r="H4" s="151" t="s">
        <v>355</v>
      </c>
      <c r="I4" s="151" t="s">
        <v>352</v>
      </c>
      <c r="J4" s="19"/>
    </row>
    <row r="5" spans="1:10" ht="13.2" customHeight="1">
      <c r="B5" s="150"/>
      <c r="C5" s="144"/>
      <c r="D5" s="145"/>
      <c r="E5" s="147"/>
      <c r="F5" s="101" t="s">
        <v>356</v>
      </c>
      <c r="G5" s="98" t="s">
        <v>353</v>
      </c>
      <c r="H5" s="152"/>
      <c r="I5" s="152"/>
      <c r="J5" s="19"/>
    </row>
    <row r="6" spans="1:10" ht="12" customHeight="1">
      <c r="A6" s="15" t="s">
        <v>181</v>
      </c>
      <c r="B6" s="20" t="s">
        <v>228</v>
      </c>
      <c r="C6" s="138">
        <v>164068</v>
      </c>
      <c r="D6" s="139"/>
      <c r="E6" s="99">
        <v>1628726</v>
      </c>
      <c r="F6" s="99">
        <v>26936</v>
      </c>
      <c r="G6" s="100">
        <v>6</v>
      </c>
      <c r="H6" s="99">
        <v>135405</v>
      </c>
      <c r="I6" s="99">
        <v>1722</v>
      </c>
      <c r="J6" s="116"/>
    </row>
    <row r="7" spans="1:10" ht="12" customHeight="1">
      <c r="A7" s="15" t="s">
        <v>182</v>
      </c>
      <c r="B7" s="21" t="s">
        <v>229</v>
      </c>
      <c r="C7" s="136">
        <v>19481</v>
      </c>
      <c r="D7" s="137"/>
      <c r="E7" s="99">
        <v>156562</v>
      </c>
      <c r="F7" s="99">
        <v>3301</v>
      </c>
      <c r="G7" s="100">
        <v>0</v>
      </c>
      <c r="H7" s="99">
        <v>16124</v>
      </c>
      <c r="I7" s="100">
        <v>56</v>
      </c>
      <c r="J7" s="116"/>
    </row>
    <row r="8" spans="1:10" ht="12" customHeight="1">
      <c r="A8" s="15" t="s">
        <v>183</v>
      </c>
      <c r="B8" s="21" t="s">
        <v>230</v>
      </c>
      <c r="C8" s="136">
        <v>9364</v>
      </c>
      <c r="D8" s="137"/>
      <c r="E8" s="99">
        <v>176108</v>
      </c>
      <c r="F8" s="99">
        <v>2508</v>
      </c>
      <c r="G8" s="100">
        <v>1</v>
      </c>
      <c r="H8" s="99">
        <v>6798</v>
      </c>
      <c r="I8" s="100">
        <v>58</v>
      </c>
      <c r="J8" s="116"/>
    </row>
    <row r="9" spans="1:10" ht="12" customHeight="1">
      <c r="A9" s="15" t="s">
        <v>184</v>
      </c>
      <c r="B9" s="21" t="s">
        <v>231</v>
      </c>
      <c r="C9" s="136">
        <v>37957</v>
      </c>
      <c r="D9" s="137"/>
      <c r="E9" s="99">
        <v>378419</v>
      </c>
      <c r="F9" s="99">
        <v>7105</v>
      </c>
      <c r="G9" s="100">
        <v>10</v>
      </c>
      <c r="H9" s="99">
        <v>30260</v>
      </c>
      <c r="I9" s="100">
        <v>135</v>
      </c>
      <c r="J9" s="116"/>
    </row>
    <row r="10" spans="1:10" ht="12" customHeight="1">
      <c r="A10" s="15" t="s">
        <v>185</v>
      </c>
      <c r="B10" s="21" t="s">
        <v>232</v>
      </c>
      <c r="C10" s="136">
        <v>8736</v>
      </c>
      <c r="D10" s="137"/>
      <c r="E10" s="99">
        <v>42387</v>
      </c>
      <c r="F10" s="99">
        <v>1691</v>
      </c>
      <c r="G10" s="100">
        <v>3</v>
      </c>
      <c r="H10" s="99">
        <v>7014</v>
      </c>
      <c r="I10" s="100">
        <v>31</v>
      </c>
      <c r="J10" s="116"/>
    </row>
    <row r="11" spans="1:10" ht="12" customHeight="1">
      <c r="A11" s="15" t="s">
        <v>186</v>
      </c>
      <c r="B11" s="21" t="s">
        <v>233</v>
      </c>
      <c r="C11" s="136">
        <v>10918</v>
      </c>
      <c r="D11" s="137"/>
      <c r="E11" s="99">
        <v>149210</v>
      </c>
      <c r="F11" s="99">
        <v>2162</v>
      </c>
      <c r="G11" s="100">
        <v>0</v>
      </c>
      <c r="H11" s="99">
        <v>8692</v>
      </c>
      <c r="I11" s="100">
        <v>64</v>
      </c>
      <c r="J11" s="116"/>
    </row>
    <row r="12" spans="1:10" ht="12" customHeight="1">
      <c r="A12" s="15" t="s">
        <v>187</v>
      </c>
      <c r="B12" s="21" t="s">
        <v>234</v>
      </c>
      <c r="C12" s="136">
        <v>23002</v>
      </c>
      <c r="D12" s="137"/>
      <c r="E12" s="99">
        <v>595713</v>
      </c>
      <c r="F12" s="99">
        <v>2946</v>
      </c>
      <c r="G12" s="100">
        <v>9</v>
      </c>
      <c r="H12" s="99">
        <v>19872</v>
      </c>
      <c r="I12" s="100">
        <v>184</v>
      </c>
      <c r="J12" s="116"/>
    </row>
    <row r="13" spans="1:10" ht="12" customHeight="1">
      <c r="A13" s="15" t="s">
        <v>188</v>
      </c>
      <c r="B13" s="21" t="s">
        <v>235</v>
      </c>
      <c r="C13" s="136">
        <v>68118</v>
      </c>
      <c r="D13" s="137"/>
      <c r="E13" s="99">
        <v>43898</v>
      </c>
      <c r="F13" s="99">
        <v>8534</v>
      </c>
      <c r="G13" s="100">
        <v>20</v>
      </c>
      <c r="H13" s="99">
        <v>59311</v>
      </c>
      <c r="I13" s="100">
        <v>273</v>
      </c>
      <c r="J13" s="116"/>
    </row>
    <row r="14" spans="1:10" ht="12" customHeight="1">
      <c r="A14" s="15" t="s">
        <v>189</v>
      </c>
      <c r="B14" s="21" t="s">
        <v>236</v>
      </c>
      <c r="C14" s="136">
        <v>42712</v>
      </c>
      <c r="D14" s="137"/>
      <c r="E14" s="99">
        <v>616252</v>
      </c>
      <c r="F14" s="99">
        <v>7073</v>
      </c>
      <c r="G14" s="100">
        <v>9</v>
      </c>
      <c r="H14" s="99">
        <v>35466</v>
      </c>
      <c r="I14" s="100">
        <v>173</v>
      </c>
      <c r="J14" s="116"/>
    </row>
    <row r="15" spans="1:10" ht="12" customHeight="1">
      <c r="A15" s="15" t="s">
        <v>190</v>
      </c>
      <c r="B15" s="21" t="s">
        <v>237</v>
      </c>
      <c r="C15" s="136">
        <v>49232</v>
      </c>
      <c r="D15" s="137"/>
      <c r="E15" s="99">
        <v>474577</v>
      </c>
      <c r="F15" s="99">
        <v>7047</v>
      </c>
      <c r="G15" s="100">
        <v>10</v>
      </c>
      <c r="H15" s="99">
        <v>41943</v>
      </c>
      <c r="I15" s="100">
        <v>242</v>
      </c>
      <c r="J15" s="116"/>
    </row>
    <row r="16" spans="1:10" ht="12" customHeight="1">
      <c r="A16" s="15" t="s">
        <v>191</v>
      </c>
      <c r="B16" s="21" t="s">
        <v>238</v>
      </c>
      <c r="C16" s="138">
        <v>296942</v>
      </c>
      <c r="D16" s="139"/>
      <c r="E16" s="99">
        <v>2152250</v>
      </c>
      <c r="F16" s="99">
        <v>36360</v>
      </c>
      <c r="G16" s="100">
        <v>56</v>
      </c>
      <c r="H16" s="99">
        <v>259430</v>
      </c>
      <c r="I16" s="99">
        <v>1152</v>
      </c>
      <c r="J16" s="116"/>
    </row>
    <row r="17" spans="1:10" ht="12" customHeight="1">
      <c r="A17" s="15" t="s">
        <v>192</v>
      </c>
      <c r="B17" s="21" t="s">
        <v>239</v>
      </c>
      <c r="C17" s="138">
        <v>254725</v>
      </c>
      <c r="D17" s="139"/>
      <c r="E17" s="99">
        <v>1591480</v>
      </c>
      <c r="F17" s="99">
        <v>34132</v>
      </c>
      <c r="G17" s="100">
        <v>27</v>
      </c>
      <c r="H17" s="99">
        <v>215272</v>
      </c>
      <c r="I17" s="99">
        <v>1277</v>
      </c>
      <c r="J17" s="116"/>
    </row>
    <row r="18" spans="1:10" ht="12" customHeight="1">
      <c r="A18" s="15" t="s">
        <v>193</v>
      </c>
      <c r="B18" s="21" t="s">
        <v>240</v>
      </c>
      <c r="C18" s="138">
        <v>951548</v>
      </c>
      <c r="D18" s="139"/>
      <c r="E18" s="99">
        <v>5348595</v>
      </c>
      <c r="F18" s="99">
        <v>172982</v>
      </c>
      <c r="G18" s="100">
        <v>81</v>
      </c>
      <c r="H18" s="99">
        <v>775025</v>
      </c>
      <c r="I18" s="99">
        <v>3541</v>
      </c>
      <c r="J18" s="116"/>
    </row>
    <row r="19" spans="1:10" ht="12" customHeight="1">
      <c r="A19" s="15" t="s">
        <v>194</v>
      </c>
      <c r="B19" s="20" t="s">
        <v>241</v>
      </c>
      <c r="C19" s="138">
        <v>426987</v>
      </c>
      <c r="D19" s="139"/>
      <c r="E19" s="99">
        <v>2180686</v>
      </c>
      <c r="F19" s="99">
        <v>53251</v>
      </c>
      <c r="G19" s="100">
        <v>102</v>
      </c>
      <c r="H19" s="99">
        <v>372126</v>
      </c>
      <c r="I19" s="99">
        <v>1610</v>
      </c>
      <c r="J19" s="116"/>
    </row>
    <row r="20" spans="1:10" ht="12" customHeight="1">
      <c r="A20" s="15" t="s">
        <v>195</v>
      </c>
      <c r="B20" s="21" t="s">
        <v>242</v>
      </c>
      <c r="C20" s="136">
        <v>27869</v>
      </c>
      <c r="D20" s="137"/>
      <c r="E20" s="99">
        <v>453693</v>
      </c>
      <c r="F20" s="99">
        <v>3949</v>
      </c>
      <c r="G20" s="100">
        <v>3</v>
      </c>
      <c r="H20" s="99">
        <v>23852</v>
      </c>
      <c r="I20" s="100">
        <v>68</v>
      </c>
      <c r="J20" s="116"/>
    </row>
    <row r="21" spans="1:10" ht="12" customHeight="1">
      <c r="A21" s="15" t="s">
        <v>196</v>
      </c>
      <c r="B21" s="21" t="s">
        <v>243</v>
      </c>
      <c r="C21" s="136">
        <v>15934</v>
      </c>
      <c r="D21" s="137"/>
      <c r="E21" s="99">
        <v>178876</v>
      </c>
      <c r="F21" s="99">
        <v>5071</v>
      </c>
      <c r="G21" s="100">
        <v>4</v>
      </c>
      <c r="H21" s="99">
        <v>10804</v>
      </c>
      <c r="I21" s="100">
        <v>59</v>
      </c>
      <c r="J21" s="116"/>
    </row>
    <row r="22" spans="1:10" ht="12" customHeight="1">
      <c r="A22" s="15" t="s">
        <v>197</v>
      </c>
      <c r="B22" s="21" t="s">
        <v>244</v>
      </c>
      <c r="C22" s="136">
        <v>22999</v>
      </c>
      <c r="D22" s="137"/>
      <c r="E22" s="99">
        <v>281064</v>
      </c>
      <c r="F22" s="99">
        <v>3787</v>
      </c>
      <c r="G22" s="100">
        <v>3</v>
      </c>
      <c r="H22" s="99">
        <v>19029</v>
      </c>
      <c r="I22" s="100">
        <v>160</v>
      </c>
      <c r="J22" s="116"/>
    </row>
    <row r="23" spans="1:10" ht="12" customHeight="1">
      <c r="A23" s="15" t="s">
        <v>198</v>
      </c>
      <c r="B23" s="21" t="s">
        <v>245</v>
      </c>
      <c r="C23" s="136">
        <v>11428</v>
      </c>
      <c r="D23" s="137"/>
      <c r="E23" s="99">
        <v>205507</v>
      </c>
      <c r="F23" s="99">
        <v>1651</v>
      </c>
      <c r="G23" s="100">
        <v>3</v>
      </c>
      <c r="H23" s="99">
        <v>9738</v>
      </c>
      <c r="I23" s="100">
        <v>39</v>
      </c>
      <c r="J23" s="116"/>
    </row>
    <row r="24" spans="1:10" ht="12" customHeight="1">
      <c r="A24" s="15" t="s">
        <v>199</v>
      </c>
      <c r="B24" s="21" t="s">
        <v>246</v>
      </c>
      <c r="C24" s="136">
        <v>15818</v>
      </c>
      <c r="D24" s="137"/>
      <c r="E24" s="99">
        <v>186746</v>
      </c>
      <c r="F24" s="99">
        <v>2434</v>
      </c>
      <c r="G24" s="100">
        <v>4</v>
      </c>
      <c r="H24" s="99">
        <v>13355</v>
      </c>
      <c r="I24" s="100">
        <v>42</v>
      </c>
      <c r="J24" s="116"/>
    </row>
    <row r="25" spans="1:10" ht="12" customHeight="1">
      <c r="A25" s="15" t="s">
        <v>200</v>
      </c>
      <c r="B25" s="21" t="s">
        <v>247</v>
      </c>
      <c r="C25" s="136">
        <v>29658</v>
      </c>
      <c r="D25" s="137"/>
      <c r="E25" s="99">
        <v>498757</v>
      </c>
      <c r="F25" s="99">
        <v>4580</v>
      </c>
      <c r="G25" s="100">
        <v>3</v>
      </c>
      <c r="H25" s="99">
        <v>24699</v>
      </c>
      <c r="I25" s="100">
        <v>140</v>
      </c>
      <c r="J25" s="116"/>
    </row>
    <row r="26" spans="1:10" ht="12" customHeight="1">
      <c r="A26" s="15" t="s">
        <v>201</v>
      </c>
      <c r="B26" s="21" t="s">
        <v>248</v>
      </c>
      <c r="C26" s="136">
        <v>50352</v>
      </c>
      <c r="D26" s="137"/>
      <c r="E26" s="99">
        <v>635391</v>
      </c>
      <c r="F26" s="99">
        <v>7036</v>
      </c>
      <c r="G26" s="100">
        <v>10</v>
      </c>
      <c r="H26" s="99">
        <v>42462</v>
      </c>
      <c r="I26" s="100">
        <v>265</v>
      </c>
      <c r="J26" s="116"/>
    </row>
    <row r="27" spans="1:10" ht="12" customHeight="1">
      <c r="A27" s="15" t="s">
        <v>202</v>
      </c>
      <c r="B27" s="21" t="s">
        <v>249</v>
      </c>
      <c r="C27" s="136">
        <v>82983</v>
      </c>
      <c r="D27" s="137"/>
      <c r="E27" s="99">
        <v>937631</v>
      </c>
      <c r="F27" s="99">
        <v>12562</v>
      </c>
      <c r="G27" s="100">
        <v>6</v>
      </c>
      <c r="H27" s="99">
        <v>69375</v>
      </c>
      <c r="I27" s="100">
        <v>311</v>
      </c>
      <c r="J27" s="116"/>
    </row>
    <row r="28" spans="1:10" ht="12" customHeight="1">
      <c r="A28" s="15" t="s">
        <v>203</v>
      </c>
      <c r="B28" s="21" t="s">
        <v>250</v>
      </c>
      <c r="C28" s="138">
        <v>297764</v>
      </c>
      <c r="D28" s="139"/>
      <c r="E28" s="99">
        <v>1997877</v>
      </c>
      <c r="F28" s="99">
        <v>40669</v>
      </c>
      <c r="G28" s="100">
        <v>55</v>
      </c>
      <c r="H28" s="99">
        <v>255570</v>
      </c>
      <c r="I28" s="99">
        <v>1525</v>
      </c>
      <c r="J28" s="116"/>
    </row>
    <row r="29" spans="1:10" ht="12" customHeight="1">
      <c r="A29" s="15" t="s">
        <v>204</v>
      </c>
      <c r="B29" s="21" t="s">
        <v>251</v>
      </c>
      <c r="C29" s="136">
        <v>38722</v>
      </c>
      <c r="D29" s="137"/>
      <c r="E29" s="99">
        <v>354936</v>
      </c>
      <c r="F29" s="99">
        <v>5454</v>
      </c>
      <c r="G29" s="100">
        <v>4</v>
      </c>
      <c r="H29" s="99">
        <v>34152</v>
      </c>
      <c r="I29" s="100">
        <v>232</v>
      </c>
      <c r="J29" s="116"/>
    </row>
    <row r="30" spans="1:10" ht="12" customHeight="1">
      <c r="A30" s="15" t="s">
        <v>205</v>
      </c>
      <c r="B30" s="21" t="s">
        <v>252</v>
      </c>
      <c r="C30" s="136">
        <v>45348</v>
      </c>
      <c r="D30" s="137"/>
      <c r="E30" s="99">
        <v>420924</v>
      </c>
      <c r="F30" s="99">
        <v>8767</v>
      </c>
      <c r="G30" s="100">
        <v>0</v>
      </c>
      <c r="H30" s="99">
        <v>36450</v>
      </c>
      <c r="I30" s="100">
        <v>131</v>
      </c>
      <c r="J30" s="116"/>
    </row>
    <row r="31" spans="1:10" ht="12" customHeight="1">
      <c r="A31" s="15" t="s">
        <v>206</v>
      </c>
      <c r="B31" s="21" t="s">
        <v>253</v>
      </c>
      <c r="C31" s="138">
        <v>118266</v>
      </c>
      <c r="D31" s="139"/>
      <c r="E31" s="99">
        <v>641784</v>
      </c>
      <c r="F31" s="99">
        <v>20102</v>
      </c>
      <c r="G31" s="100">
        <v>86</v>
      </c>
      <c r="H31" s="99">
        <v>96047</v>
      </c>
      <c r="I31" s="100">
        <v>398</v>
      </c>
      <c r="J31" s="116"/>
    </row>
    <row r="32" spans="1:10" ht="12" customHeight="1">
      <c r="A32" s="15" t="s">
        <v>207</v>
      </c>
      <c r="B32" s="21" t="s">
        <v>254</v>
      </c>
      <c r="C32" s="138">
        <v>616918</v>
      </c>
      <c r="D32" s="139"/>
      <c r="E32" s="99">
        <v>5525352</v>
      </c>
      <c r="F32" s="99">
        <v>118422</v>
      </c>
      <c r="G32" s="100">
        <v>798</v>
      </c>
      <c r="H32" s="99">
        <v>494702</v>
      </c>
      <c r="I32" s="99">
        <v>3767</v>
      </c>
      <c r="J32" s="116"/>
    </row>
    <row r="33" spans="1:10" ht="12" customHeight="1">
      <c r="A33" s="15" t="s">
        <v>208</v>
      </c>
      <c r="B33" s="21" t="s">
        <v>255</v>
      </c>
      <c r="C33" s="138">
        <v>244735</v>
      </c>
      <c r="D33" s="139"/>
      <c r="E33" s="99">
        <v>1208739</v>
      </c>
      <c r="F33" s="99">
        <v>43507</v>
      </c>
      <c r="G33" s="100">
        <v>46</v>
      </c>
      <c r="H33" s="99">
        <v>199498</v>
      </c>
      <c r="I33" s="99">
        <v>1750</v>
      </c>
      <c r="J33" s="116"/>
    </row>
    <row r="34" spans="1:10" ht="12" customHeight="1">
      <c r="A34" s="15" t="s">
        <v>209</v>
      </c>
      <c r="B34" s="21" t="s">
        <v>256</v>
      </c>
      <c r="C34" s="136">
        <v>52210</v>
      </c>
      <c r="D34" s="137"/>
      <c r="E34" s="99">
        <v>391798</v>
      </c>
      <c r="F34" s="99">
        <v>14642</v>
      </c>
      <c r="G34" s="100">
        <v>26</v>
      </c>
      <c r="H34" s="99">
        <v>37321</v>
      </c>
      <c r="I34" s="100">
        <v>247</v>
      </c>
      <c r="J34" s="116"/>
    </row>
    <row r="35" spans="1:10" ht="12" customHeight="1">
      <c r="A35" s="15" t="s">
        <v>210</v>
      </c>
      <c r="B35" s="20" t="s">
        <v>257</v>
      </c>
      <c r="C35" s="136">
        <v>21456</v>
      </c>
      <c r="D35" s="137"/>
      <c r="E35" s="99">
        <v>114971</v>
      </c>
      <c r="F35" s="99">
        <v>2408</v>
      </c>
      <c r="G35" s="100">
        <v>8</v>
      </c>
      <c r="H35" s="99">
        <v>18801</v>
      </c>
      <c r="I35" s="100">
        <v>98</v>
      </c>
      <c r="J35" s="116"/>
    </row>
    <row r="36" spans="1:10" ht="12" customHeight="1">
      <c r="A36" s="15" t="s">
        <v>211</v>
      </c>
      <c r="B36" s="21" t="s">
        <v>258</v>
      </c>
      <c r="C36" s="136">
        <v>6015</v>
      </c>
      <c r="D36" s="137"/>
      <c r="E36" s="99">
        <v>249267</v>
      </c>
      <c r="F36" s="99">
        <v>1146</v>
      </c>
      <c r="G36" s="100">
        <v>0</v>
      </c>
      <c r="H36" s="99">
        <v>4783</v>
      </c>
      <c r="I36" s="100">
        <v>8</v>
      </c>
      <c r="J36" s="116"/>
    </row>
    <row r="37" spans="1:10" ht="12" customHeight="1">
      <c r="A37" s="15" t="s">
        <v>212</v>
      </c>
      <c r="B37" s="21" t="s">
        <v>259</v>
      </c>
      <c r="C37" s="136">
        <v>6023</v>
      </c>
      <c r="D37" s="137"/>
      <c r="E37" s="99">
        <v>109739</v>
      </c>
      <c r="F37" s="100">
        <v>656</v>
      </c>
      <c r="G37" s="100">
        <v>0</v>
      </c>
      <c r="H37" s="99">
        <v>5359</v>
      </c>
      <c r="I37" s="100">
        <v>8</v>
      </c>
      <c r="J37" s="116"/>
    </row>
    <row r="38" spans="1:10" ht="12" customHeight="1">
      <c r="A38" s="15" t="s">
        <v>213</v>
      </c>
      <c r="B38" s="21" t="s">
        <v>260</v>
      </c>
      <c r="C38" s="136">
        <v>46294</v>
      </c>
      <c r="D38" s="137"/>
      <c r="E38" s="99">
        <v>413636</v>
      </c>
      <c r="F38" s="99">
        <v>5836</v>
      </c>
      <c r="G38" s="100">
        <v>14</v>
      </c>
      <c r="H38" s="99">
        <v>34676</v>
      </c>
      <c r="I38" s="100">
        <v>183</v>
      </c>
      <c r="J38" s="116"/>
    </row>
    <row r="39" spans="1:10" ht="12" customHeight="1">
      <c r="A39" s="15" t="s">
        <v>214</v>
      </c>
      <c r="B39" s="21" t="s">
        <v>261</v>
      </c>
      <c r="C39" s="136">
        <v>70888</v>
      </c>
      <c r="D39" s="137"/>
      <c r="E39" s="99">
        <v>1360944</v>
      </c>
      <c r="F39" s="99">
        <v>11972</v>
      </c>
      <c r="G39" s="100">
        <v>11</v>
      </c>
      <c r="H39" s="99">
        <v>58542</v>
      </c>
      <c r="I39" s="100">
        <v>374</v>
      </c>
      <c r="J39" s="116"/>
    </row>
    <row r="40" spans="1:10" ht="12" customHeight="1">
      <c r="A40" s="15" t="s">
        <v>215</v>
      </c>
      <c r="B40" s="21" t="s">
        <v>262</v>
      </c>
      <c r="C40" s="136">
        <v>20060</v>
      </c>
      <c r="D40" s="137"/>
      <c r="E40" s="99">
        <v>377372</v>
      </c>
      <c r="F40" s="99">
        <v>2436</v>
      </c>
      <c r="G40" s="100">
        <v>4</v>
      </c>
      <c r="H40" s="99">
        <v>17503</v>
      </c>
      <c r="I40" s="100">
        <v>121</v>
      </c>
      <c r="J40" s="116"/>
    </row>
    <row r="41" spans="1:10" ht="12" customHeight="1">
      <c r="A41" s="15" t="s">
        <v>216</v>
      </c>
      <c r="B41" s="21" t="s">
        <v>263</v>
      </c>
      <c r="C41" s="136">
        <v>9744</v>
      </c>
      <c r="D41" s="137"/>
      <c r="E41" s="99">
        <v>152287</v>
      </c>
      <c r="F41" s="99">
        <v>2015</v>
      </c>
      <c r="G41" s="100">
        <v>0</v>
      </c>
      <c r="H41" s="99">
        <v>7668</v>
      </c>
      <c r="I41" s="100">
        <v>73</v>
      </c>
      <c r="J41" s="116"/>
    </row>
    <row r="42" spans="1:10" ht="12" customHeight="1">
      <c r="A42" s="15" t="s">
        <v>217</v>
      </c>
      <c r="B42" s="21" t="s">
        <v>264</v>
      </c>
      <c r="C42" s="136">
        <v>17023</v>
      </c>
      <c r="D42" s="137"/>
      <c r="E42" s="99">
        <v>193268</v>
      </c>
      <c r="F42" s="99">
        <v>3340</v>
      </c>
      <c r="G42" s="100">
        <v>3</v>
      </c>
      <c r="H42" s="99">
        <v>13614</v>
      </c>
      <c r="I42" s="100">
        <v>69</v>
      </c>
      <c r="J42" s="116"/>
    </row>
    <row r="43" spans="1:10" ht="12" customHeight="1">
      <c r="A43" s="15" t="s">
        <v>218</v>
      </c>
      <c r="B43" s="21" t="s">
        <v>265</v>
      </c>
      <c r="C43" s="136">
        <v>15923</v>
      </c>
      <c r="D43" s="137"/>
      <c r="E43" s="99">
        <v>248541</v>
      </c>
      <c r="F43" s="99">
        <v>1954</v>
      </c>
      <c r="G43" s="100">
        <v>1</v>
      </c>
      <c r="H43" s="99">
        <v>13857</v>
      </c>
      <c r="I43" s="100">
        <v>112</v>
      </c>
      <c r="J43" s="116"/>
    </row>
    <row r="44" spans="1:10" ht="12" customHeight="1">
      <c r="A44" s="15" t="s">
        <v>219</v>
      </c>
      <c r="B44" s="21" t="s">
        <v>266</v>
      </c>
      <c r="C44" s="136">
        <v>11293</v>
      </c>
      <c r="D44" s="137"/>
      <c r="E44" s="99">
        <v>171309</v>
      </c>
      <c r="F44" s="99">
        <v>1922</v>
      </c>
      <c r="G44" s="100">
        <v>9</v>
      </c>
      <c r="H44" s="99">
        <v>9299</v>
      </c>
      <c r="I44" s="100">
        <v>72</v>
      </c>
      <c r="J44" s="116"/>
    </row>
    <row r="45" spans="1:10" ht="12" customHeight="1">
      <c r="A45" s="15" t="s">
        <v>220</v>
      </c>
      <c r="B45" s="21" t="s">
        <v>267</v>
      </c>
      <c r="C45" s="138">
        <v>221035</v>
      </c>
      <c r="D45" s="139"/>
      <c r="E45" s="99">
        <v>1962747</v>
      </c>
      <c r="F45" s="99">
        <v>41069</v>
      </c>
      <c r="G45" s="100">
        <v>19</v>
      </c>
      <c r="H45" s="99">
        <v>174047</v>
      </c>
      <c r="I45" s="100">
        <v>878</v>
      </c>
      <c r="J45" s="116"/>
    </row>
    <row r="46" spans="1:10" ht="12" customHeight="1">
      <c r="A46" s="15" t="s">
        <v>221</v>
      </c>
      <c r="B46" s="21" t="s">
        <v>268</v>
      </c>
      <c r="C46" s="136">
        <v>21812</v>
      </c>
      <c r="D46" s="137"/>
      <c r="E46" s="99">
        <v>183023</v>
      </c>
      <c r="F46" s="99">
        <v>3404</v>
      </c>
      <c r="G46" s="100">
        <v>3</v>
      </c>
      <c r="H46" s="99">
        <v>16614</v>
      </c>
      <c r="I46" s="100">
        <v>60</v>
      </c>
      <c r="J46" s="116"/>
    </row>
    <row r="47" spans="1:10" ht="12" customHeight="1">
      <c r="A47" s="15" t="s">
        <v>222</v>
      </c>
      <c r="B47" s="21" t="s">
        <v>269</v>
      </c>
      <c r="C47" s="136">
        <v>23755</v>
      </c>
      <c r="D47" s="137"/>
      <c r="E47" s="99">
        <v>272272</v>
      </c>
      <c r="F47" s="99">
        <v>3934</v>
      </c>
      <c r="G47" s="100">
        <v>2</v>
      </c>
      <c r="H47" s="99">
        <v>20581</v>
      </c>
      <c r="I47" s="100">
        <v>105</v>
      </c>
      <c r="J47" s="116"/>
    </row>
    <row r="48" spans="1:10" ht="12" customHeight="1">
      <c r="A48" s="15" t="s">
        <v>223</v>
      </c>
      <c r="B48" s="21" t="s">
        <v>270</v>
      </c>
      <c r="C48" s="136">
        <v>46471</v>
      </c>
      <c r="D48" s="137"/>
      <c r="E48" s="99">
        <v>191394</v>
      </c>
      <c r="F48" s="99">
        <v>8099</v>
      </c>
      <c r="G48" s="100">
        <v>14</v>
      </c>
      <c r="H48" s="99">
        <v>38160</v>
      </c>
      <c r="I48" s="100">
        <v>212</v>
      </c>
      <c r="J48" s="116"/>
    </row>
    <row r="49" spans="1:10" ht="12" customHeight="1">
      <c r="A49" s="15" t="s">
        <v>224</v>
      </c>
      <c r="B49" s="21" t="s">
        <v>271</v>
      </c>
      <c r="C49" s="136">
        <v>22468</v>
      </c>
      <c r="D49" s="137"/>
      <c r="E49" s="99">
        <v>414439</v>
      </c>
      <c r="F49" s="99">
        <v>2432</v>
      </c>
      <c r="G49" s="100">
        <v>0</v>
      </c>
      <c r="H49" s="99">
        <v>19939</v>
      </c>
      <c r="I49" s="100">
        <v>97</v>
      </c>
      <c r="J49" s="116"/>
    </row>
    <row r="50" spans="1:10" ht="12" customHeight="1">
      <c r="A50" s="15" t="s">
        <v>225</v>
      </c>
      <c r="B50" s="21" t="s">
        <v>272</v>
      </c>
      <c r="C50" s="136">
        <v>17674</v>
      </c>
      <c r="D50" s="137"/>
      <c r="E50" s="99">
        <v>124604</v>
      </c>
      <c r="F50" s="99">
        <v>1921</v>
      </c>
      <c r="G50" s="100">
        <v>0</v>
      </c>
      <c r="H50" s="99">
        <v>15721</v>
      </c>
      <c r="I50" s="100">
        <v>84</v>
      </c>
      <c r="J50" s="116"/>
    </row>
    <row r="51" spans="1:10" ht="12" customHeight="1">
      <c r="A51" s="15" t="s">
        <v>226</v>
      </c>
      <c r="B51" s="20" t="s">
        <v>273</v>
      </c>
      <c r="C51" s="136">
        <v>29322</v>
      </c>
      <c r="D51" s="137"/>
      <c r="E51" s="99">
        <v>256881</v>
      </c>
      <c r="F51" s="99">
        <v>3658</v>
      </c>
      <c r="G51" s="100">
        <v>6</v>
      </c>
      <c r="H51" s="99">
        <v>25255</v>
      </c>
      <c r="I51" s="100">
        <v>115</v>
      </c>
      <c r="J51" s="116"/>
    </row>
    <row r="52" spans="1:10" ht="12" customHeight="1">
      <c r="A52" s="15" t="s">
        <v>227</v>
      </c>
      <c r="B52" s="21" t="s">
        <v>274</v>
      </c>
      <c r="C52" s="136">
        <v>97045</v>
      </c>
      <c r="D52" s="137"/>
      <c r="E52" s="99">
        <v>581671</v>
      </c>
      <c r="F52" s="99">
        <v>5203</v>
      </c>
      <c r="G52" s="100">
        <v>24</v>
      </c>
      <c r="H52" s="99">
        <v>91414</v>
      </c>
      <c r="I52" s="100">
        <v>426</v>
      </c>
      <c r="J52" s="116"/>
    </row>
    <row r="53" spans="1:10" ht="12" customHeight="1">
      <c r="B53" s="22" t="s">
        <v>275</v>
      </c>
      <c r="C53" s="140">
        <v>149</v>
      </c>
      <c r="D53" s="141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16"/>
    </row>
    <row r="54" spans="1:10" ht="12" customHeight="1">
      <c r="B54" s="21" t="s">
        <v>164</v>
      </c>
      <c r="C54" s="134">
        <v>4739244</v>
      </c>
      <c r="D54" s="135"/>
      <c r="E54" s="99">
        <v>36832303</v>
      </c>
      <c r="F54" s="99">
        <v>762066</v>
      </c>
      <c r="G54" s="99">
        <v>1503</v>
      </c>
      <c r="H54" s="99">
        <v>3935774</v>
      </c>
      <c r="I54" s="99">
        <v>22747</v>
      </c>
      <c r="J54" s="116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B1:I2"/>
    <mergeCell ref="B4:B5"/>
    <mergeCell ref="C9:D9"/>
    <mergeCell ref="H4:H5"/>
    <mergeCell ref="F4:G4"/>
    <mergeCell ref="C7:D7"/>
    <mergeCell ref="C8:D8"/>
    <mergeCell ref="C6:D6"/>
    <mergeCell ref="I4:I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17:D17"/>
    <mergeCell ref="C18:D18"/>
    <mergeCell ref="C19:D19"/>
    <mergeCell ref="C20:D20"/>
    <mergeCell ref="C22:D2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54:D54"/>
    <mergeCell ref="C42:D42"/>
    <mergeCell ref="C43:D43"/>
    <mergeCell ref="C44:D44"/>
    <mergeCell ref="C45:D45"/>
    <mergeCell ref="C52:D52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30" t="s">
        <v>177</v>
      </c>
      <c r="B1" s="130"/>
      <c r="C1" s="130"/>
      <c r="D1" s="156"/>
      <c r="E1" s="156"/>
      <c r="F1" s="156"/>
      <c r="G1" s="156"/>
      <c r="H1" s="156"/>
      <c r="I1" s="156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2</v>
      </c>
      <c r="C2" s="37">
        <f>DAY(DATE('Conv-total'!$A$8, 'Conv-total'!$B$8, 'Conv-total'!$C$8) -1)</f>
        <v>24</v>
      </c>
      <c r="D2" s="155" t="s">
        <v>178</v>
      </c>
      <c r="E2" s="156"/>
      <c r="F2" s="156"/>
      <c r="G2" s="156"/>
      <c r="H2" s="156"/>
      <c r="I2" s="156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44616</v>
      </c>
      <c r="C5" s="29" t="s">
        <v>7</v>
      </c>
      <c r="D5" s="39">
        <f>IFERROR(INT(TRIM(SUBSTITUTE(VLOOKUP($A5&amp;"*",各都道府県の状況!$A:$I,D$3,FALSE), "※5", ""))), "")</f>
        <v>164068</v>
      </c>
      <c r="E5" s="39">
        <f>IFERROR(INT(TRIM(SUBSTITUTE(VLOOKUP($A5&amp;"*",各都道府県の状況!$A:$I,E$3,FALSE), "※5", ""))), "")</f>
        <v>1628726</v>
      </c>
      <c r="F5" s="39">
        <f>IFERROR(INT(TRIM(SUBSTITUTE(VLOOKUP($A5&amp;"*",各都道府県の状況!$A:$I,F$3,FALSE), "※5", ""))), "")</f>
        <v>135405</v>
      </c>
      <c r="G5" s="39">
        <f>IFERROR(INT(TRIM(SUBSTITUTE(VLOOKUP($A5&amp;"*",各都道府県の状況!$A:$I,G$3,FALSE), "※5", ""))), "")</f>
        <v>1722</v>
      </c>
      <c r="H5" s="39">
        <f>IFERROR(INT(TRIM(SUBSTITUTE(VLOOKUP($A5&amp;"*",各都道府県の状況!$A:$I,H$3,FALSE), "※5", ""))), "")</f>
        <v>26936</v>
      </c>
      <c r="I5" s="39">
        <f>IFERROR(INT(TRIM(SUBSTITUTE(VLOOKUP($A5&amp;"*",各都道府県の状況!$A:$I,I$3,FALSE), "※5", ""))), "")</f>
        <v>6</v>
      </c>
      <c r="J5" s="2"/>
    </row>
    <row r="6" spans="1:10">
      <c r="A6" s="12" t="s">
        <v>182</v>
      </c>
      <c r="B6" s="13">
        <f t="shared" si="0"/>
        <v>44616</v>
      </c>
      <c r="C6" s="29" t="s">
        <v>11</v>
      </c>
      <c r="D6" s="39">
        <f>IFERROR(INT(TRIM(SUBSTITUTE(VLOOKUP($A6&amp;"*",各都道府県の状況!$A:$I,D$3,FALSE), "※5", ""))), "")</f>
        <v>19481</v>
      </c>
      <c r="E6" s="39">
        <f>IFERROR(INT(TRIM(SUBSTITUTE(VLOOKUP($A6&amp;"*",各都道府県の状況!$A:$I,E$3,FALSE), "※5", ""))), "")</f>
        <v>156562</v>
      </c>
      <c r="F6" s="39">
        <f>IFERROR(INT(TRIM(SUBSTITUTE(VLOOKUP($A6&amp;"*",各都道府県の状況!$A:$I,F$3,FALSE), "※5", ""))), "")</f>
        <v>16124</v>
      </c>
      <c r="G6" s="39">
        <f>IFERROR(INT(TRIM(SUBSTITUTE(VLOOKUP($A6&amp;"*",各都道府県の状況!$A:$I,G$3,FALSE), "※5", ""))), "")</f>
        <v>56</v>
      </c>
      <c r="H6" s="39">
        <f>IFERROR(INT(TRIM(SUBSTITUTE(VLOOKUP($A6&amp;"*",各都道府県の状況!$A:$I,H$3,FALSE), "※5", ""))), "")</f>
        <v>3301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44616</v>
      </c>
      <c r="C7" s="29" t="s">
        <v>12</v>
      </c>
      <c r="D7" s="39">
        <f>IFERROR(INT(TRIM(SUBSTITUTE(VLOOKUP($A7&amp;"*",各都道府県の状況!$A:$I,D$3,FALSE), "※5", ""))), "")</f>
        <v>9364</v>
      </c>
      <c r="E7" s="39">
        <f>IFERROR(INT(TRIM(SUBSTITUTE(VLOOKUP($A7&amp;"*",各都道府県の状況!$A:$I,E$3,FALSE), "※5", ""))), "")</f>
        <v>176108</v>
      </c>
      <c r="F7" s="39">
        <f>IFERROR(INT(TRIM(SUBSTITUTE(VLOOKUP($A7&amp;"*",各都道府県の状況!$A:$I,F$3,FALSE), "※5", ""))), "")</f>
        <v>6798</v>
      </c>
      <c r="G7" s="39">
        <f>IFERROR(INT(TRIM(SUBSTITUTE(VLOOKUP($A7&amp;"*",各都道府県の状況!$A:$I,G$3,FALSE), "※5", ""))), "")</f>
        <v>58</v>
      </c>
      <c r="H7" s="39">
        <f>IFERROR(INT(TRIM(SUBSTITUTE(VLOOKUP($A7&amp;"*",各都道府県の状況!$A:$I,H$3,FALSE), "※5", ""))), "")</f>
        <v>2508</v>
      </c>
      <c r="I7" s="39">
        <f>IFERROR(INT(TRIM(SUBSTITUTE(VLOOKUP($A7&amp;"*",各都道府県の状況!$A:$I,I$3,FALSE), "※5", ""))), "")</f>
        <v>1</v>
      </c>
    </row>
    <row r="8" spans="1:10">
      <c r="A8" s="12" t="s">
        <v>184</v>
      </c>
      <c r="B8" s="13">
        <f t="shared" si="0"/>
        <v>44616</v>
      </c>
      <c r="C8" s="29" t="s">
        <v>13</v>
      </c>
      <c r="D8" s="39">
        <f>IFERROR(INT(TRIM(SUBSTITUTE(VLOOKUP($A8&amp;"*",各都道府県の状況!$A:$I,D$3,FALSE), "※5", ""))), "")</f>
        <v>37957</v>
      </c>
      <c r="E8" s="39">
        <f>IFERROR(INT(TRIM(SUBSTITUTE(VLOOKUP($A8&amp;"*",各都道府県の状況!$A:$I,E$3,FALSE), "※5", ""))), "")</f>
        <v>378419</v>
      </c>
      <c r="F8" s="39">
        <f>IFERROR(INT(TRIM(SUBSTITUTE(VLOOKUP($A8&amp;"*",各都道府県の状況!$A:$I,F$3,FALSE), "※5", ""))), "")</f>
        <v>30260</v>
      </c>
      <c r="G8" s="39">
        <f>IFERROR(INT(TRIM(SUBSTITUTE(VLOOKUP($A8&amp;"*",各都道府県の状況!$A:$I,G$3,FALSE), "※5", ""))), "")</f>
        <v>135</v>
      </c>
      <c r="H8" s="39">
        <f>IFERROR(INT(TRIM(SUBSTITUTE(VLOOKUP($A8&amp;"*",各都道府県の状況!$A:$I,H$3,FALSE), "※5", ""))), "")</f>
        <v>7105</v>
      </c>
      <c r="I8" s="39">
        <f>IFERROR(INT(TRIM(SUBSTITUTE(VLOOKUP($A8&amp;"*",各都道府県の状況!$A:$I,I$3,FALSE), "※5", ""))), "")</f>
        <v>10</v>
      </c>
    </row>
    <row r="9" spans="1:10" ht="21" customHeight="1">
      <c r="A9" s="12" t="s">
        <v>185</v>
      </c>
      <c r="B9" s="13">
        <f t="shared" si="0"/>
        <v>44616</v>
      </c>
      <c r="C9" s="29" t="s">
        <v>14</v>
      </c>
      <c r="D9" s="39">
        <f>IFERROR(INT(TRIM(SUBSTITUTE(VLOOKUP($A9&amp;"*",各都道府県の状況!$A:$I,D$3,FALSE), "※5", ""))), "")</f>
        <v>8736</v>
      </c>
      <c r="E9" s="39">
        <f>IFERROR(INT(TRIM(SUBSTITUTE(VLOOKUP($A9&amp;"*",各都道府県の状況!$A:$I,E$3,FALSE), "※5", ""))), "")</f>
        <v>42387</v>
      </c>
      <c r="F9" s="39">
        <f>IFERROR(INT(TRIM(SUBSTITUTE(VLOOKUP($A9&amp;"*",各都道府県の状況!$A:$I,F$3,FALSE), "※5", ""))), "")</f>
        <v>7014</v>
      </c>
      <c r="G9" s="39">
        <f>IFERROR(INT(TRIM(SUBSTITUTE(VLOOKUP($A9&amp;"*",各都道府県の状況!$A:$I,G$3,FALSE), "※5", ""))), "")</f>
        <v>31</v>
      </c>
      <c r="H9" s="39">
        <f>IFERROR(INT(TRIM(SUBSTITUTE(VLOOKUP($A9&amp;"*",各都道府県の状況!$A:$I,H$3,FALSE), "※5", ""))), "")</f>
        <v>1691</v>
      </c>
      <c r="I9" s="39">
        <f>IFERROR(INT(TRIM(SUBSTITUTE(VLOOKUP($A9&amp;"*",各都道府県の状況!$A:$I,I$3,FALSE), "※5", ""))), "")</f>
        <v>3</v>
      </c>
    </row>
    <row r="10" spans="1:10" ht="21" customHeight="1">
      <c r="A10" s="12" t="s">
        <v>186</v>
      </c>
      <c r="B10" s="13">
        <f t="shared" si="0"/>
        <v>44616</v>
      </c>
      <c r="C10" s="29" t="s">
        <v>15</v>
      </c>
      <c r="D10" s="39">
        <f>IFERROR(INT(TRIM(SUBSTITUTE(VLOOKUP($A10&amp;"*",各都道府県の状況!$A:$I,D$3,FALSE), "※5", ""))), "")</f>
        <v>10918</v>
      </c>
      <c r="E10" s="39">
        <f>IFERROR(INT(TRIM(SUBSTITUTE(VLOOKUP($A10&amp;"*",各都道府県の状況!$A:$I,E$3,FALSE), "※5", ""))), "")</f>
        <v>149210</v>
      </c>
      <c r="F10" s="39">
        <f>IFERROR(INT(TRIM(SUBSTITUTE(VLOOKUP($A10&amp;"*",各都道府県の状況!$A:$I,F$3,FALSE), "※5", ""))), "")</f>
        <v>8692</v>
      </c>
      <c r="G10" s="39">
        <f>IFERROR(INT(TRIM(SUBSTITUTE(VLOOKUP($A10&amp;"*",各都道府県の状況!$A:$I,G$3,FALSE), "※5", ""))), "")</f>
        <v>64</v>
      </c>
      <c r="H10" s="39">
        <f>IFERROR(INT(TRIM(SUBSTITUTE(VLOOKUP($A10&amp;"*",各都道府県の状況!$A:$I,H$3,FALSE), "※5", ""))), "")</f>
        <v>2162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44616</v>
      </c>
      <c r="C11" s="29" t="s">
        <v>16</v>
      </c>
      <c r="D11" s="39">
        <f>IFERROR(INT(TRIM(SUBSTITUTE(VLOOKUP($A11&amp;"*",各都道府県の状況!$A:$I,D$3,FALSE), "※5", ""))), "")</f>
        <v>23002</v>
      </c>
      <c r="E11" s="39">
        <f>IFERROR(INT(TRIM(SUBSTITUTE(VLOOKUP($A11&amp;"*",各都道府県の状況!$A:$I,E$3,FALSE), "※5", ""))), "")</f>
        <v>595713</v>
      </c>
      <c r="F11" s="39">
        <f>IFERROR(INT(TRIM(SUBSTITUTE(VLOOKUP($A11&amp;"*",各都道府県の状況!$A:$I,F$3,FALSE), "※5", ""))), "")</f>
        <v>19872</v>
      </c>
      <c r="G11" s="39">
        <f>IFERROR(INT(TRIM(SUBSTITUTE(VLOOKUP($A11&amp;"*",各都道府県の状況!$A:$I,G$3,FALSE), "※5", ""))), "")</f>
        <v>184</v>
      </c>
      <c r="H11" s="39">
        <f>IFERROR(INT(TRIM(SUBSTITUTE(VLOOKUP($A11&amp;"*",各都道府県の状況!$A:$I,H$3,FALSE), "※5", ""))), "")</f>
        <v>2946</v>
      </c>
      <c r="I11" s="39">
        <f>IFERROR(INT(TRIM(SUBSTITUTE(VLOOKUP($A11&amp;"*",各都道府県の状況!$A:$I,I$3,FALSE), "※5", ""))), "")</f>
        <v>9</v>
      </c>
    </row>
    <row r="12" spans="1:10">
      <c r="A12" s="12" t="s">
        <v>188</v>
      </c>
      <c r="B12" s="13">
        <f t="shared" si="0"/>
        <v>44616</v>
      </c>
      <c r="C12" s="29" t="s">
        <v>17</v>
      </c>
      <c r="D12" s="39">
        <f>IFERROR(INT(TRIM(SUBSTITUTE(VLOOKUP($A12&amp;"*",各都道府県の状況!$A:$I,D$3,FALSE), "※5", ""))), "")</f>
        <v>68118</v>
      </c>
      <c r="E12" s="39">
        <f>IFERROR(INT(TRIM(SUBSTITUTE(VLOOKUP($A12&amp;"*",各都道府県の状況!$A:$I,E$3,FALSE), "※5", ""))), "")</f>
        <v>43898</v>
      </c>
      <c r="F12" s="39">
        <f>IFERROR(INT(TRIM(SUBSTITUTE(VLOOKUP($A12&amp;"*",各都道府県の状況!$A:$I,F$3,FALSE), "※5", ""))), "")</f>
        <v>59311</v>
      </c>
      <c r="G12" s="39">
        <f>IFERROR(INT(TRIM(SUBSTITUTE(VLOOKUP($A12&amp;"*",各都道府県の状況!$A:$I,G$3,FALSE), "※5", ""))), "")</f>
        <v>273</v>
      </c>
      <c r="H12" s="39">
        <f>IFERROR(INT(TRIM(SUBSTITUTE(VLOOKUP($A12&amp;"*",各都道府県の状況!$A:$I,H$3,FALSE), "※5", ""))), "")</f>
        <v>8534</v>
      </c>
      <c r="I12" s="39">
        <f>IFERROR(INT(TRIM(SUBSTITUTE(VLOOKUP($A12&amp;"*",各都道府県の状況!$A:$I,I$3,FALSE), "※5", ""))), "")</f>
        <v>20</v>
      </c>
    </row>
    <row r="13" spans="1:10">
      <c r="A13" s="12" t="s">
        <v>189</v>
      </c>
      <c r="B13" s="13">
        <f t="shared" si="0"/>
        <v>44616</v>
      </c>
      <c r="C13" s="29" t="s">
        <v>18</v>
      </c>
      <c r="D13" s="39">
        <f>IFERROR(INT(TRIM(SUBSTITUTE(VLOOKUP($A13&amp;"*",各都道府県の状況!$A:$I,D$3,FALSE), "※5", ""))), "")</f>
        <v>42712</v>
      </c>
      <c r="E13" s="39">
        <f>IFERROR(INT(TRIM(SUBSTITUTE(VLOOKUP($A13&amp;"*",各都道府県の状況!$A:$I,E$3,FALSE), "※5", ""))), "")</f>
        <v>616252</v>
      </c>
      <c r="F13" s="39">
        <f>IFERROR(INT(TRIM(SUBSTITUTE(VLOOKUP($A13&amp;"*",各都道府県の状況!$A:$I,F$3,FALSE), "※5", ""))), "")</f>
        <v>35466</v>
      </c>
      <c r="G13" s="39">
        <f>IFERROR(INT(TRIM(SUBSTITUTE(VLOOKUP($A13&amp;"*",各都道府県の状況!$A:$I,G$3,FALSE), "※5", ""))), "")</f>
        <v>173</v>
      </c>
      <c r="H13" s="39">
        <f>IFERROR(INT(TRIM(SUBSTITUTE(VLOOKUP($A13&amp;"*",各都道府県の状況!$A:$I,H$3,FALSE), "※5", ""))), "")</f>
        <v>7073</v>
      </c>
      <c r="I13" s="39">
        <f>IFERROR(INT(TRIM(SUBSTITUTE(VLOOKUP($A13&amp;"*",各都道府県の状況!$A:$I,I$3,FALSE), "※5", ""))), "")</f>
        <v>9</v>
      </c>
    </row>
    <row r="14" spans="1:10">
      <c r="A14" s="12" t="s">
        <v>190</v>
      </c>
      <c r="B14" s="13">
        <f t="shared" si="0"/>
        <v>44616</v>
      </c>
      <c r="C14" s="29" t="s">
        <v>19</v>
      </c>
      <c r="D14" s="39">
        <f>IFERROR(INT(TRIM(SUBSTITUTE(VLOOKUP($A14&amp;"*",各都道府県の状況!$A:$I,D$3,FALSE), "※5", ""))), "")</f>
        <v>49232</v>
      </c>
      <c r="E14" s="39">
        <f>IFERROR(INT(TRIM(SUBSTITUTE(VLOOKUP($A14&amp;"*",各都道府県の状況!$A:$I,E$3,FALSE), "※5", ""))), "")</f>
        <v>474577</v>
      </c>
      <c r="F14" s="39">
        <f>IFERROR(INT(TRIM(SUBSTITUTE(VLOOKUP($A14&amp;"*",各都道府県の状況!$A:$I,F$3,FALSE), "※5", ""))), "")</f>
        <v>41943</v>
      </c>
      <c r="G14" s="39">
        <f>IFERROR(INT(TRIM(SUBSTITUTE(VLOOKUP($A14&amp;"*",各都道府県の状況!$A:$I,G$3,FALSE), "※5", ""))), "")</f>
        <v>242</v>
      </c>
      <c r="H14" s="39">
        <f>IFERROR(INT(TRIM(SUBSTITUTE(VLOOKUP($A14&amp;"*",各都道府県の状況!$A:$I,H$3,FALSE), "※5", ""))), "")</f>
        <v>7047</v>
      </c>
      <c r="I14" s="39">
        <f>IFERROR(INT(TRIM(SUBSTITUTE(VLOOKUP($A14&amp;"*",各都道府県の状況!$A:$I,I$3,FALSE), "※5", ""))), "")</f>
        <v>10</v>
      </c>
    </row>
    <row r="15" spans="1:10">
      <c r="A15" s="12" t="s">
        <v>191</v>
      </c>
      <c r="B15" s="13">
        <f t="shared" si="0"/>
        <v>44616</v>
      </c>
      <c r="C15" s="29" t="s">
        <v>20</v>
      </c>
      <c r="D15" s="39">
        <f>IFERROR(INT(TRIM(SUBSTITUTE(VLOOKUP($A15&amp;"*",各都道府県の状況!$A:$I,D$3,FALSE), "※5", ""))), "")</f>
        <v>296942</v>
      </c>
      <c r="E15" s="39">
        <f>IFERROR(INT(TRIM(SUBSTITUTE(VLOOKUP($A15&amp;"*",各都道府県の状況!$A:$I,E$3,FALSE), "※5", ""))), "")</f>
        <v>2152250</v>
      </c>
      <c r="F15" s="39">
        <f>IFERROR(INT(TRIM(SUBSTITUTE(VLOOKUP($A15&amp;"*",各都道府県の状況!$A:$I,F$3,FALSE), "※5", ""))), "")</f>
        <v>259430</v>
      </c>
      <c r="G15" s="39">
        <f>IFERROR(INT(TRIM(SUBSTITUTE(VLOOKUP($A15&amp;"*",各都道府県の状況!$A:$I,G$3,FALSE), "※5", ""))), "")</f>
        <v>1152</v>
      </c>
      <c r="H15" s="39">
        <f>IFERROR(INT(TRIM(SUBSTITUTE(VLOOKUP($A15&amp;"*",各都道府県の状況!$A:$I,H$3,FALSE), "※5", ""))), "")</f>
        <v>36360</v>
      </c>
      <c r="I15" s="39">
        <f>IFERROR(INT(TRIM(SUBSTITUTE(VLOOKUP($A15&amp;"*",各都道府県の状況!$A:$I,I$3,FALSE), "※5", ""))), "")</f>
        <v>56</v>
      </c>
    </row>
    <row r="16" spans="1:10">
      <c r="A16" s="12" t="s">
        <v>192</v>
      </c>
      <c r="B16" s="13">
        <f t="shared" si="0"/>
        <v>44616</v>
      </c>
      <c r="C16" s="29" t="s">
        <v>21</v>
      </c>
      <c r="D16" s="39">
        <f>IFERROR(INT(TRIM(SUBSTITUTE(VLOOKUP($A16&amp;"*",各都道府県の状況!$A:$I,D$3,FALSE), "※5", ""))), "")</f>
        <v>254725</v>
      </c>
      <c r="E16" s="39">
        <f>IFERROR(INT(TRIM(SUBSTITUTE(VLOOKUP($A16&amp;"*",各都道府県の状況!$A:$I,E$3,FALSE), "※5", ""))), "")</f>
        <v>1591480</v>
      </c>
      <c r="F16" s="39">
        <f>IFERROR(INT(TRIM(SUBSTITUTE(VLOOKUP($A16&amp;"*",各都道府県の状況!$A:$I,F$3,FALSE), "※5", ""))), "")</f>
        <v>215272</v>
      </c>
      <c r="G16" s="39">
        <f>IFERROR(INT(TRIM(SUBSTITUTE(VLOOKUP($A16&amp;"*",各都道府県の状況!$A:$I,G$3,FALSE), "※5", ""))), "")</f>
        <v>1277</v>
      </c>
      <c r="H16" s="39">
        <f>IFERROR(INT(TRIM(SUBSTITUTE(VLOOKUP($A16&amp;"*",各都道府県の状況!$A:$I,H$3,FALSE), "※5", ""))), "")</f>
        <v>34132</v>
      </c>
      <c r="I16" s="39">
        <f>IFERROR(INT(TRIM(SUBSTITUTE(VLOOKUP($A16&amp;"*",各都道府県の状況!$A:$I,I$3,FALSE), "※5", ""))), "")</f>
        <v>27</v>
      </c>
    </row>
    <row r="17" spans="1:9">
      <c r="A17" s="12" t="s">
        <v>193</v>
      </c>
      <c r="B17" s="13">
        <f t="shared" si="0"/>
        <v>44616</v>
      </c>
      <c r="C17" s="29" t="s">
        <v>22</v>
      </c>
      <c r="D17" s="39">
        <f>IFERROR(INT(TRIM(SUBSTITUTE(VLOOKUP($A17&amp;"*",各都道府県の状況!$A:$I,D$3,FALSE), "※5", ""))), "")</f>
        <v>951548</v>
      </c>
      <c r="E17" s="39">
        <f>IFERROR(INT(TRIM(SUBSTITUTE(VLOOKUP($A17&amp;"*",各都道府県の状況!$A:$I,E$3,FALSE), "※5", ""))), "")</f>
        <v>5348595</v>
      </c>
      <c r="F17" s="39">
        <f>IFERROR(INT(TRIM(SUBSTITUTE(VLOOKUP($A17&amp;"*",各都道府県の状況!$A:$I,F$3,FALSE), "※5", ""))), "")</f>
        <v>775025</v>
      </c>
      <c r="G17" s="39">
        <f>IFERROR(INT(TRIM(SUBSTITUTE(VLOOKUP($A17&amp;"*",各都道府県の状況!$A:$I,G$3,FALSE), "※5", ""))), "")</f>
        <v>3541</v>
      </c>
      <c r="H17" s="39">
        <f>IFERROR(INT(TRIM(SUBSTITUTE(VLOOKUP($A17&amp;"*",各都道府県の状況!$A:$I,H$3,FALSE), "※5", ""))), "")</f>
        <v>172982</v>
      </c>
      <c r="I17" s="39">
        <f>IFERROR(INT(TRIM(SUBSTITUTE(VLOOKUP($A17&amp;"*",各都道府県の状況!$A:$I,I$3,FALSE), "※5", ""))), "")</f>
        <v>81</v>
      </c>
    </row>
    <row r="18" spans="1:9">
      <c r="A18" s="12" t="s">
        <v>194</v>
      </c>
      <c r="B18" s="13">
        <f t="shared" si="0"/>
        <v>44616</v>
      </c>
      <c r="C18" s="29" t="s">
        <v>23</v>
      </c>
      <c r="D18" s="39">
        <f>IFERROR(INT(TRIM(SUBSTITUTE(VLOOKUP($A18&amp;"*",各都道府県の状況!$A:$I,D$3,FALSE), "※5", ""))), "")</f>
        <v>426987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372126</v>
      </c>
      <c r="G18" s="39">
        <f>IFERROR(INT(TRIM(SUBSTITUTE(VLOOKUP($A18&amp;"*",各都道府県の状況!$A:$I,G$3,FALSE), "※5", ""))), "")</f>
        <v>1610</v>
      </c>
      <c r="H18" s="39">
        <f>IFERROR(INT(TRIM(SUBSTITUTE(VLOOKUP($A18&amp;"*",各都道府県の状況!$A:$I,H$3,FALSE), "※5", ""))), "")</f>
        <v>53251</v>
      </c>
      <c r="I18" s="39">
        <f>IFERROR(INT(TRIM(SUBSTITUTE(VLOOKUP($A18&amp;"*",各都道府県の状況!$A:$I,I$3,FALSE), "※5", ""))), "")</f>
        <v>102</v>
      </c>
    </row>
    <row r="19" spans="1:9">
      <c r="A19" s="12" t="s">
        <v>195</v>
      </c>
      <c r="B19" s="13">
        <f t="shared" si="0"/>
        <v>44616</v>
      </c>
      <c r="C19" s="29" t="s">
        <v>24</v>
      </c>
      <c r="D19" s="39">
        <f>IFERROR(INT(TRIM(SUBSTITUTE(VLOOKUP($A19&amp;"*",各都道府県の状況!$A:$I,D$3,FALSE), "※5", ""))), "")</f>
        <v>27869</v>
      </c>
      <c r="E19" s="39">
        <f>IFERROR(INT(TRIM(SUBSTITUTE(VLOOKUP($A19&amp;"*",各都道府県の状況!$A:$I,E$3,FALSE), "※5", ""))), "")</f>
        <v>453693</v>
      </c>
      <c r="F19" s="39">
        <f>IFERROR(INT(TRIM(SUBSTITUTE(VLOOKUP($A19&amp;"*",各都道府県の状況!$A:$I,F$3,FALSE), "※5", ""))), "")</f>
        <v>23852</v>
      </c>
      <c r="G19" s="39">
        <f>IFERROR(INT(TRIM(SUBSTITUTE(VLOOKUP($A19&amp;"*",各都道府県の状況!$A:$I,G$3,FALSE), "※5", ""))), "")</f>
        <v>68</v>
      </c>
      <c r="H19" s="39">
        <f>IFERROR(INT(TRIM(SUBSTITUTE(VLOOKUP($A19&amp;"*",各都道府県の状況!$A:$I,H$3,FALSE), "※5", ""))), "")</f>
        <v>3949</v>
      </c>
      <c r="I19" s="39">
        <f>IFERROR(INT(TRIM(SUBSTITUTE(VLOOKUP($A19&amp;"*",各都道府県の状況!$A:$I,I$3,FALSE), "※5", ""))), "")</f>
        <v>3</v>
      </c>
    </row>
    <row r="20" spans="1:9">
      <c r="A20" s="12" t="s">
        <v>196</v>
      </c>
      <c r="B20" s="13">
        <f t="shared" si="0"/>
        <v>44616</v>
      </c>
      <c r="C20" s="29" t="s">
        <v>25</v>
      </c>
      <c r="D20" s="39">
        <f>IFERROR(INT(TRIM(SUBSTITUTE(VLOOKUP($A20&amp;"*",各都道府県の状況!$A:$I,D$3,FALSE), "※5", ""))), "")</f>
        <v>15934</v>
      </c>
      <c r="E20" s="39">
        <f>IFERROR(INT(TRIM(SUBSTITUTE(VLOOKUP($A20&amp;"*",各都道府県の状況!$A:$I,E$3,FALSE), "※5", ""))), "")</f>
        <v>178876</v>
      </c>
      <c r="F20" s="39">
        <f>IFERROR(INT(TRIM(SUBSTITUTE(VLOOKUP($A20&amp;"*",各都道府県の状況!$A:$I,F$3,FALSE), "※5", ""))), "")</f>
        <v>10804</v>
      </c>
      <c r="G20" s="39">
        <f>IFERROR(INT(TRIM(SUBSTITUTE(VLOOKUP($A20&amp;"*",各都道府県の状況!$A:$I,G$3,FALSE), "※5", ""))), "")</f>
        <v>59</v>
      </c>
      <c r="H20" s="39">
        <f>IFERROR(INT(TRIM(SUBSTITUTE(VLOOKUP($A20&amp;"*",各都道府県の状況!$A:$I,H$3,FALSE), "※5", ""))), "")</f>
        <v>5071</v>
      </c>
      <c r="I20" s="39">
        <f>IFERROR(INT(TRIM(SUBSTITUTE(VLOOKUP($A20&amp;"*",各都道府県の状況!$A:$I,I$3,FALSE), "※5", ""))), "")</f>
        <v>4</v>
      </c>
    </row>
    <row r="21" spans="1:9">
      <c r="A21" s="12" t="s">
        <v>197</v>
      </c>
      <c r="B21" s="13">
        <f t="shared" si="0"/>
        <v>44616</v>
      </c>
      <c r="C21" s="29" t="s">
        <v>26</v>
      </c>
      <c r="D21" s="39">
        <f>IFERROR(INT(TRIM(SUBSTITUTE(VLOOKUP($A21&amp;"*",各都道府県の状況!$A:$I,D$3,FALSE), "※5", ""))), "")</f>
        <v>22999</v>
      </c>
      <c r="E21" s="39">
        <f>IFERROR(INT(TRIM(SUBSTITUTE(VLOOKUP($A21&amp;"*",各都道府県の状況!$A:$I,E$3,FALSE), "※5", ""))), "")</f>
        <v>281064</v>
      </c>
      <c r="F21" s="39">
        <f>IFERROR(INT(TRIM(SUBSTITUTE(VLOOKUP($A21&amp;"*",各都道府県の状況!$A:$I,F$3,FALSE), "※5", ""))), "")</f>
        <v>19029</v>
      </c>
      <c r="G21" s="39">
        <f>IFERROR(INT(TRIM(SUBSTITUTE(VLOOKUP($A21&amp;"*",各都道府県の状況!$A:$I,G$3,FALSE), "※5", ""))), "")</f>
        <v>160</v>
      </c>
      <c r="H21" s="39">
        <f>IFERROR(INT(TRIM(SUBSTITUTE(VLOOKUP($A21&amp;"*",各都道府県の状況!$A:$I,H$3,FALSE), "※5", ""))), "")</f>
        <v>3787</v>
      </c>
      <c r="I21" s="39">
        <f>IFERROR(INT(TRIM(SUBSTITUTE(VLOOKUP($A21&amp;"*",各都道府県の状況!$A:$I,I$3,FALSE), "※5", ""))), "")</f>
        <v>3</v>
      </c>
    </row>
    <row r="22" spans="1:9">
      <c r="A22" s="12" t="s">
        <v>198</v>
      </c>
      <c r="B22" s="13">
        <f t="shared" si="0"/>
        <v>44616</v>
      </c>
      <c r="C22" s="29" t="s">
        <v>27</v>
      </c>
      <c r="D22" s="39">
        <f>IFERROR(INT(TRIM(SUBSTITUTE(VLOOKUP($A22&amp;"*",各都道府県の状況!$A:$I,D$3,FALSE), "※5", ""))), "")</f>
        <v>11428</v>
      </c>
      <c r="E22" s="39">
        <f>IFERROR(INT(TRIM(SUBSTITUTE(VLOOKUP($A22&amp;"*",各都道府県の状況!$A:$I,E$3,FALSE), "※5", ""))), "")</f>
        <v>205507</v>
      </c>
      <c r="F22" s="39">
        <f>IFERROR(INT(TRIM(SUBSTITUTE(VLOOKUP($A22&amp;"*",各都道府県の状況!$A:$I,F$3,FALSE), "※5", ""))), "")</f>
        <v>9738</v>
      </c>
      <c r="G22" s="39">
        <f>IFERROR(INT(TRIM(SUBSTITUTE(VLOOKUP($A22&amp;"*",各都道府県の状況!$A:$I,G$3,FALSE), "※5", ""))), "")</f>
        <v>39</v>
      </c>
      <c r="H22" s="39">
        <f>IFERROR(INT(TRIM(SUBSTITUTE(VLOOKUP($A22&amp;"*",各都道府県の状況!$A:$I,H$3,FALSE), "※5", ""))), "")</f>
        <v>1651</v>
      </c>
      <c r="I22" s="39">
        <f>IFERROR(INT(TRIM(SUBSTITUTE(VLOOKUP($A22&amp;"*",各都道府県の状況!$A:$I,I$3,FALSE), "※5", ""))), "")</f>
        <v>3</v>
      </c>
    </row>
    <row r="23" spans="1:9" ht="21" customHeight="1">
      <c r="A23" s="12" t="s">
        <v>199</v>
      </c>
      <c r="B23" s="13">
        <f t="shared" si="0"/>
        <v>44616</v>
      </c>
      <c r="C23" s="29" t="s">
        <v>28</v>
      </c>
      <c r="D23" s="39">
        <f>IFERROR(INT(TRIM(SUBSTITUTE(VLOOKUP($A23&amp;"*",各都道府県の状況!$A:$I,D$3,FALSE), "※5", ""))), "")</f>
        <v>15818</v>
      </c>
      <c r="E23" s="39">
        <f>IFERROR(INT(TRIM(SUBSTITUTE(VLOOKUP($A23&amp;"*",各都道府県の状況!$A:$I,E$3,FALSE), "※5", ""))), "")</f>
        <v>186746</v>
      </c>
      <c r="F23" s="39">
        <f>IFERROR(INT(TRIM(SUBSTITUTE(VLOOKUP($A23&amp;"*",各都道府県の状況!$A:$I,F$3,FALSE), "※5", ""))), "")</f>
        <v>13355</v>
      </c>
      <c r="G23" s="39">
        <f>IFERROR(INT(TRIM(SUBSTITUTE(VLOOKUP($A23&amp;"*",各都道府県の状況!$A:$I,G$3,FALSE), "※5", ""))), "")</f>
        <v>42</v>
      </c>
      <c r="H23" s="39">
        <f>IFERROR(INT(TRIM(SUBSTITUTE(VLOOKUP($A23&amp;"*",各都道府県の状況!$A:$I,H$3,FALSE), "※5", ""))), "")</f>
        <v>2434</v>
      </c>
      <c r="I23" s="39">
        <f>IFERROR(INT(TRIM(SUBSTITUTE(VLOOKUP($A23&amp;"*",各都道府県の状況!$A:$I,I$3,FALSE), "※5", ""))), "")</f>
        <v>4</v>
      </c>
    </row>
    <row r="24" spans="1:9">
      <c r="A24" s="12" t="s">
        <v>200</v>
      </c>
      <c r="B24" s="13">
        <f t="shared" si="0"/>
        <v>44616</v>
      </c>
      <c r="C24" s="29" t="s">
        <v>29</v>
      </c>
      <c r="D24" s="39">
        <f>IFERROR(INT(TRIM(SUBSTITUTE(VLOOKUP($A24&amp;"*",各都道府県の状況!$A:$I,D$3,FALSE), "※5", ""))), "")</f>
        <v>29658</v>
      </c>
      <c r="E24" s="39">
        <f>IFERROR(INT(TRIM(SUBSTITUTE(VLOOKUP($A24&amp;"*",各都道府県の状況!$A:$I,E$3,FALSE), "※5", ""))), "")</f>
        <v>498757</v>
      </c>
      <c r="F24" s="39">
        <f>IFERROR(INT(TRIM(SUBSTITUTE(VLOOKUP($A24&amp;"*",各都道府県の状況!$A:$I,F$3,FALSE), "※5", ""))), "")</f>
        <v>24699</v>
      </c>
      <c r="G24" s="39">
        <f>IFERROR(INT(TRIM(SUBSTITUTE(VLOOKUP($A24&amp;"*",各都道府県の状況!$A:$I,G$3,FALSE), "※5", ""))), "")</f>
        <v>140</v>
      </c>
      <c r="H24" s="39">
        <f>IFERROR(INT(TRIM(SUBSTITUTE(VLOOKUP($A24&amp;"*",各都道府県の状況!$A:$I,H$3,FALSE), "※5", ""))), "")</f>
        <v>4580</v>
      </c>
      <c r="I24" s="39">
        <f>IFERROR(INT(TRIM(SUBSTITUTE(VLOOKUP($A24&amp;"*",各都道府県の状況!$A:$I,I$3,FALSE), "※5", ""))), "")</f>
        <v>3</v>
      </c>
    </row>
    <row r="25" spans="1:9">
      <c r="A25" s="12" t="s">
        <v>201</v>
      </c>
      <c r="B25" s="13">
        <f t="shared" si="0"/>
        <v>44616</v>
      </c>
      <c r="C25" s="29" t="s">
        <v>30</v>
      </c>
      <c r="D25" s="39">
        <f>IFERROR(INT(TRIM(SUBSTITUTE(VLOOKUP($A25&amp;"*",各都道府県の状況!$A:$I,D$3,FALSE), "※5", ""))), "")</f>
        <v>50352</v>
      </c>
      <c r="E25" s="39">
        <f>IFERROR(INT(TRIM(SUBSTITUTE(VLOOKUP($A25&amp;"*",各都道府県の状況!$A:$I,E$3,FALSE), "※5", ""))), "")</f>
        <v>635391</v>
      </c>
      <c r="F25" s="39">
        <f>IFERROR(INT(TRIM(SUBSTITUTE(VLOOKUP($A25&amp;"*",各都道府県の状況!$A:$I,F$3,FALSE), "※5", ""))), "")</f>
        <v>42462</v>
      </c>
      <c r="G25" s="39">
        <f>IFERROR(INT(TRIM(SUBSTITUTE(VLOOKUP($A25&amp;"*",各都道府県の状況!$A:$I,G$3,FALSE), "※5", ""))), "")</f>
        <v>265</v>
      </c>
      <c r="H25" s="39">
        <f>IFERROR(INT(TRIM(SUBSTITUTE(VLOOKUP($A25&amp;"*",各都道府県の状況!$A:$I,H$3,FALSE), "※5", ""))), "")</f>
        <v>7036</v>
      </c>
      <c r="I25" s="39">
        <f>IFERROR(INT(TRIM(SUBSTITUTE(VLOOKUP($A25&amp;"*",各都道府県の状況!$A:$I,I$3,FALSE), "※5", ""))), "")</f>
        <v>10</v>
      </c>
    </row>
    <row r="26" spans="1:9">
      <c r="A26" s="12" t="s">
        <v>202</v>
      </c>
      <c r="B26" s="13">
        <f t="shared" si="0"/>
        <v>44616</v>
      </c>
      <c r="C26" s="29" t="s">
        <v>31</v>
      </c>
      <c r="D26" s="39">
        <f>IFERROR(INT(TRIM(SUBSTITUTE(VLOOKUP($A26&amp;"*",各都道府県の状況!$A:$I,D$3,FALSE), "※5", ""))), "")</f>
        <v>82983</v>
      </c>
      <c r="E26" s="39">
        <f>IFERROR(INT(TRIM(SUBSTITUTE(VLOOKUP($A26&amp;"*",各都道府県の状況!$A:$I,E$3,FALSE), "※5", ""))), "")</f>
        <v>937631</v>
      </c>
      <c r="F26" s="39">
        <f>IFERROR(INT(TRIM(SUBSTITUTE(VLOOKUP($A26&amp;"*",各都道府県の状況!$A:$I,F$3,FALSE), "※5", ""))), "")</f>
        <v>69375</v>
      </c>
      <c r="G26" s="39">
        <f>IFERROR(INT(TRIM(SUBSTITUTE(VLOOKUP($A26&amp;"*",各都道府県の状況!$A:$I,G$3,FALSE), "※5", ""))), "")</f>
        <v>311</v>
      </c>
      <c r="H26" s="39">
        <f>IFERROR(INT(TRIM(SUBSTITUTE(VLOOKUP($A26&amp;"*",各都道府県の状況!$A:$I,H$3,FALSE), "※5", ""))), "")</f>
        <v>12562</v>
      </c>
      <c r="I26" s="39">
        <f>IFERROR(INT(TRIM(SUBSTITUTE(VLOOKUP($A26&amp;"*",各都道府県の状況!$A:$I,I$3,FALSE), "※5", ""))), "")</f>
        <v>6</v>
      </c>
    </row>
    <row r="27" spans="1:9">
      <c r="A27" s="12" t="s">
        <v>203</v>
      </c>
      <c r="B27" s="13">
        <f t="shared" si="0"/>
        <v>44616</v>
      </c>
      <c r="C27" s="29" t="s">
        <v>32</v>
      </c>
      <c r="D27" s="39">
        <f>IFERROR(INT(TRIM(SUBSTITUTE(VLOOKUP($A27&amp;"*",各都道府県の状況!$A:$I,D$3,FALSE), "※5", ""))), "")</f>
        <v>297764</v>
      </c>
      <c r="E27" s="39">
        <f>IFERROR(INT(TRIM(SUBSTITUTE(VLOOKUP($A27&amp;"*",各都道府県の状況!$A:$I,E$3,FALSE), "※5", ""))), "")</f>
        <v>1997877</v>
      </c>
      <c r="F27" s="39">
        <f>IFERROR(INT(TRIM(SUBSTITUTE(VLOOKUP($A27&amp;"*",各都道府県の状況!$A:$I,F$3,FALSE), "※5", ""))), "")</f>
        <v>255570</v>
      </c>
      <c r="G27" s="39">
        <f>IFERROR(INT(TRIM(SUBSTITUTE(VLOOKUP($A27&amp;"*",各都道府県の状況!$A:$I,G$3,FALSE), "※5", ""))), "")</f>
        <v>1525</v>
      </c>
      <c r="H27" s="39">
        <f>IFERROR(INT(TRIM(SUBSTITUTE(VLOOKUP($A27&amp;"*",各都道府県の状況!$A:$I,H$3,FALSE), "※5", ""))), "")</f>
        <v>40669</v>
      </c>
      <c r="I27" s="39">
        <f>IFERROR(INT(TRIM(SUBSTITUTE(VLOOKUP($A27&amp;"*",各都道府県の状況!$A:$I,I$3,FALSE), "※5", ""))), "")</f>
        <v>55</v>
      </c>
    </row>
    <row r="28" spans="1:9">
      <c r="A28" s="12" t="s">
        <v>204</v>
      </c>
      <c r="B28" s="13">
        <f t="shared" si="0"/>
        <v>44616</v>
      </c>
      <c r="C28" s="29" t="s">
        <v>33</v>
      </c>
      <c r="D28" s="39">
        <f>IFERROR(INT(TRIM(SUBSTITUTE(VLOOKUP($A28&amp;"*",各都道府県の状況!$A:$I,D$3,FALSE), "※5", ""))), "")</f>
        <v>38722</v>
      </c>
      <c r="E28" s="39">
        <f>IFERROR(INT(TRIM(SUBSTITUTE(VLOOKUP($A28&amp;"*",各都道府県の状況!$A:$I,E$3,FALSE), "※5", ""))), "")</f>
        <v>354936</v>
      </c>
      <c r="F28" s="39">
        <f>IFERROR(INT(TRIM(SUBSTITUTE(VLOOKUP($A28&amp;"*",各都道府県の状況!$A:$I,F$3,FALSE), "※5", ""))), "")</f>
        <v>34152</v>
      </c>
      <c r="G28" s="39">
        <f>IFERROR(INT(TRIM(SUBSTITUTE(VLOOKUP($A28&amp;"*",各都道府県の状況!$A:$I,G$3,FALSE), "※5", ""))), "")</f>
        <v>232</v>
      </c>
      <c r="H28" s="39">
        <f>IFERROR(INT(TRIM(SUBSTITUTE(VLOOKUP($A28&amp;"*",各都道府県の状況!$A:$I,H$3,FALSE), "※5", ""))), "")</f>
        <v>5454</v>
      </c>
      <c r="I28" s="39">
        <f>IFERROR(INT(TRIM(SUBSTITUTE(VLOOKUP($A28&amp;"*",各都道府県の状況!$A:$I,I$3,FALSE), "※5", ""))), "")</f>
        <v>4</v>
      </c>
    </row>
    <row r="29" spans="1:9">
      <c r="A29" s="12" t="s">
        <v>205</v>
      </c>
      <c r="B29" s="13">
        <f t="shared" si="0"/>
        <v>44616</v>
      </c>
      <c r="C29" s="29" t="s">
        <v>34</v>
      </c>
      <c r="D29" s="39">
        <f>IFERROR(INT(TRIM(SUBSTITUTE(VLOOKUP($A29&amp;"*",各都道府県の状況!$A:$I,D$3,FALSE), "※5", ""))), "")</f>
        <v>45348</v>
      </c>
      <c r="E29" s="39">
        <f>IFERROR(INT(TRIM(SUBSTITUTE(VLOOKUP($A29&amp;"*",各都道府県の状況!$A:$I,E$3,FALSE), "※5", ""))), "")</f>
        <v>420924</v>
      </c>
      <c r="F29" s="39">
        <f>IFERROR(INT(TRIM(SUBSTITUTE(VLOOKUP($A29&amp;"*",各都道府県の状況!$A:$I,F$3,FALSE), "※5", ""))), "")</f>
        <v>36450</v>
      </c>
      <c r="G29" s="39">
        <f>IFERROR(INT(TRIM(SUBSTITUTE(VLOOKUP($A29&amp;"*",各都道府県の状況!$A:$I,G$3,FALSE), "※5", ""))), "")</f>
        <v>131</v>
      </c>
      <c r="H29" s="39">
        <f>IFERROR(INT(TRIM(SUBSTITUTE(VLOOKUP($A29&amp;"*",各都道府県の状況!$A:$I,H$3,FALSE), "※5", ""))), "")</f>
        <v>8767</v>
      </c>
      <c r="I29" s="39">
        <f>IFERROR(INT(TRIM(SUBSTITUTE(VLOOKUP($A29&amp;"*",各都道府県の状況!$A:$I,I$3,FALSE), "※5", ""))), "")</f>
        <v>0</v>
      </c>
    </row>
    <row r="30" spans="1:9">
      <c r="A30" s="12" t="s">
        <v>206</v>
      </c>
      <c r="B30" s="13">
        <f t="shared" si="0"/>
        <v>44616</v>
      </c>
      <c r="C30" s="29" t="s">
        <v>35</v>
      </c>
      <c r="D30" s="39">
        <f>IFERROR(INT(TRIM(SUBSTITUTE(VLOOKUP($A30&amp;"*",各都道府県の状況!$A:$I,D$3,FALSE), "※5", ""))), "")</f>
        <v>118266</v>
      </c>
      <c r="E30" s="39">
        <f>IFERROR(INT(TRIM(SUBSTITUTE(VLOOKUP($A30&amp;"*",各都道府県の状況!$A:$I,E$3,FALSE), "※5", ""))), "")</f>
        <v>641784</v>
      </c>
      <c r="F30" s="39">
        <f>IFERROR(INT(TRIM(SUBSTITUTE(VLOOKUP($A30&amp;"*",各都道府県の状況!$A:$I,F$3,FALSE), "※5", ""))), "")</f>
        <v>96047</v>
      </c>
      <c r="G30" s="39">
        <f>IFERROR(INT(TRIM(SUBSTITUTE(VLOOKUP($A30&amp;"*",各都道府県の状況!$A:$I,G$3,FALSE), "※5", ""))), "")</f>
        <v>398</v>
      </c>
      <c r="H30" s="39">
        <f>IFERROR(INT(TRIM(SUBSTITUTE(VLOOKUP($A30&amp;"*",各都道府県の状況!$A:$I,H$3,FALSE), "※5", ""))), "")</f>
        <v>20102</v>
      </c>
      <c r="I30" s="39">
        <f>IFERROR(INT(TRIM(SUBSTITUTE(VLOOKUP($A30&amp;"*",各都道府県の状況!$A:$I,I$3,FALSE), "※5", ""))), "")</f>
        <v>86</v>
      </c>
    </row>
    <row r="31" spans="1:9">
      <c r="A31" s="12" t="s">
        <v>207</v>
      </c>
      <c r="B31" s="13">
        <f t="shared" si="0"/>
        <v>44616</v>
      </c>
      <c r="C31" s="29" t="s">
        <v>36</v>
      </c>
      <c r="D31" s="39">
        <f>IFERROR(INT(TRIM(SUBSTITUTE(VLOOKUP($A31&amp;"*",各都道府県の状況!$A:$I,D$3,FALSE), "※5", ""))), "")</f>
        <v>616918</v>
      </c>
      <c r="E31" s="39">
        <f>IFERROR(INT(TRIM(SUBSTITUTE(VLOOKUP($A31&amp;"*",各都道府県の状況!$A:$I,E$3,FALSE), "※5", ""))), "")</f>
        <v>5525352</v>
      </c>
      <c r="F31" s="39">
        <f>IFERROR(INT(TRIM(SUBSTITUTE(VLOOKUP($A31&amp;"*",各都道府県の状況!$A:$I,F$3,FALSE), "※5", ""))), "")</f>
        <v>494702</v>
      </c>
      <c r="G31" s="39">
        <f>IFERROR(INT(TRIM(SUBSTITUTE(VLOOKUP($A31&amp;"*",各都道府県の状況!$A:$I,G$3,FALSE), "※5", ""))), "")</f>
        <v>3767</v>
      </c>
      <c r="H31" s="39">
        <f>IFERROR(INT(TRIM(SUBSTITUTE(VLOOKUP($A31&amp;"*",各都道府県の状況!$A:$I,H$3,FALSE), "※5", ""))), "")</f>
        <v>118422</v>
      </c>
      <c r="I31" s="39">
        <f>IFERROR(INT(TRIM(SUBSTITUTE(VLOOKUP($A31&amp;"*",各都道府県の状況!$A:$I,I$3,FALSE), "※5", ""))), "")</f>
        <v>798</v>
      </c>
    </row>
    <row r="32" spans="1:9">
      <c r="A32" s="12" t="s">
        <v>208</v>
      </c>
      <c r="B32" s="13">
        <f t="shared" si="0"/>
        <v>44616</v>
      </c>
      <c r="C32" s="29" t="s">
        <v>37</v>
      </c>
      <c r="D32" s="39">
        <f>IFERROR(INT(TRIM(SUBSTITUTE(VLOOKUP($A32&amp;"*",各都道府県の状況!$A:$I,D$3,FALSE), "※5", ""))), "")</f>
        <v>244735</v>
      </c>
      <c r="E32" s="39">
        <f>IFERROR(INT(TRIM(SUBSTITUTE(VLOOKUP($A32&amp;"*",各都道府県の状況!$A:$I,E$3,FALSE), "※5", ""))), "")</f>
        <v>1208739</v>
      </c>
      <c r="F32" s="39">
        <f>IFERROR(INT(TRIM(SUBSTITUTE(VLOOKUP($A32&amp;"*",各都道府県の状況!$A:$I,F$3,FALSE), "※5", ""))), "")</f>
        <v>199498</v>
      </c>
      <c r="G32" s="39">
        <f>IFERROR(INT(TRIM(SUBSTITUTE(VLOOKUP($A32&amp;"*",各都道府県の状況!$A:$I,G$3,FALSE), "※5", ""))), "")</f>
        <v>1750</v>
      </c>
      <c r="H32" s="39">
        <f>IFERROR(INT(TRIM(SUBSTITUTE(VLOOKUP($A32&amp;"*",各都道府県の状況!$A:$I,H$3,FALSE), "※5", ""))), "")</f>
        <v>43507</v>
      </c>
      <c r="I32" s="39">
        <f>IFERROR(INT(TRIM(SUBSTITUTE(VLOOKUP($A32&amp;"*",各都道府県の状況!$A:$I,I$3,FALSE), "※5", ""))), "")</f>
        <v>46</v>
      </c>
    </row>
    <row r="33" spans="1:9">
      <c r="A33" s="12" t="s">
        <v>209</v>
      </c>
      <c r="B33" s="13">
        <f t="shared" si="0"/>
        <v>44616</v>
      </c>
      <c r="C33" s="29" t="s">
        <v>38</v>
      </c>
      <c r="D33" s="39">
        <f>IFERROR(INT(TRIM(SUBSTITUTE(VLOOKUP($A33&amp;"*",各都道府県の状況!$A:$I,D$3,FALSE), "※5", ""))), "")</f>
        <v>52210</v>
      </c>
      <c r="E33" s="39">
        <f>IFERROR(INT(TRIM(SUBSTITUTE(VLOOKUP($A33&amp;"*",各都道府県の状況!$A:$I,E$3,FALSE), "※5", ""))), "")</f>
        <v>391798</v>
      </c>
      <c r="F33" s="39">
        <f>IFERROR(INT(TRIM(SUBSTITUTE(VLOOKUP($A33&amp;"*",各都道府県の状況!$A:$I,F$3,FALSE), "※5", ""))), "")</f>
        <v>37321</v>
      </c>
      <c r="G33" s="39">
        <f>IFERROR(INT(TRIM(SUBSTITUTE(VLOOKUP($A33&amp;"*",各都道府県の状況!$A:$I,G$3,FALSE), "※5", ""))), "")</f>
        <v>247</v>
      </c>
      <c r="H33" s="39">
        <f>IFERROR(INT(TRIM(SUBSTITUTE(VLOOKUP($A33&amp;"*",各都道府県の状況!$A:$I,H$3,FALSE), "※5", ""))), "")</f>
        <v>14642</v>
      </c>
      <c r="I33" s="39">
        <f>IFERROR(INT(TRIM(SUBSTITUTE(VLOOKUP($A33&amp;"*",各都道府県の状況!$A:$I,I$3,FALSE), "※5", ""))), "")</f>
        <v>26</v>
      </c>
    </row>
    <row r="34" spans="1:9">
      <c r="A34" s="12" t="s">
        <v>210</v>
      </c>
      <c r="B34" s="13">
        <f t="shared" si="0"/>
        <v>44616</v>
      </c>
      <c r="C34" s="29" t="s">
        <v>39</v>
      </c>
      <c r="D34" s="39">
        <f>IFERROR(INT(TRIM(SUBSTITUTE(VLOOKUP($A34&amp;"*",各都道府県の状況!$A:$I,D$3,FALSE), "※5", ""))), "")</f>
        <v>21456</v>
      </c>
      <c r="E34" s="39">
        <f>IFERROR(INT(TRIM(SUBSTITUTE(VLOOKUP($A34&amp;"*",各都道府県の状況!$A:$I,E$3,FALSE), "※5", ""))), "")</f>
        <v>114971</v>
      </c>
      <c r="F34" s="39">
        <f>IFERROR(INT(TRIM(SUBSTITUTE(VLOOKUP($A34&amp;"*",各都道府県の状況!$A:$I,F$3,FALSE), "※5", ""))), "")</f>
        <v>18801</v>
      </c>
      <c r="G34" s="39">
        <f>IFERROR(INT(TRIM(SUBSTITUTE(VLOOKUP($A34&amp;"*",各都道府県の状況!$A:$I,G$3,FALSE), "※5", ""))), "")</f>
        <v>98</v>
      </c>
      <c r="H34" s="39">
        <f>IFERROR(INT(TRIM(SUBSTITUTE(VLOOKUP($A34&amp;"*",各都道府県の状況!$A:$I,H$3,FALSE), "※5", ""))), "")</f>
        <v>2408</v>
      </c>
      <c r="I34" s="39">
        <f>IFERROR(INT(TRIM(SUBSTITUTE(VLOOKUP($A34&amp;"*",各都道府県の状況!$A:$I,I$3,FALSE), "※5", ""))), "")</f>
        <v>8</v>
      </c>
    </row>
    <row r="35" spans="1:9">
      <c r="A35" s="12" t="s">
        <v>211</v>
      </c>
      <c r="B35" s="13">
        <f t="shared" si="0"/>
        <v>44616</v>
      </c>
      <c r="C35" s="29" t="s">
        <v>40</v>
      </c>
      <c r="D35" s="39">
        <f>IFERROR(INT(TRIM(SUBSTITUTE(VLOOKUP($A35&amp;"*",各都道府県の状況!$A:$I,D$3,FALSE), "※5", ""))), "")</f>
        <v>6015</v>
      </c>
      <c r="E35" s="39">
        <f>IFERROR(INT(TRIM(SUBSTITUTE(VLOOKUP($A35&amp;"*",各都道府県の状況!$A:$I,E$3,FALSE), "※5", ""))), "")</f>
        <v>249267</v>
      </c>
      <c r="F35" s="39">
        <f>IFERROR(INT(TRIM(SUBSTITUTE(VLOOKUP($A35&amp;"*",各都道府県の状況!$A:$I,F$3,FALSE), "※5", ""))), "")</f>
        <v>4783</v>
      </c>
      <c r="G35" s="39">
        <f>IFERROR(INT(TRIM(SUBSTITUTE(VLOOKUP($A35&amp;"*",各都道府県の状況!$A:$I,G$3,FALSE), "※5", ""))), "")</f>
        <v>8</v>
      </c>
      <c r="H35" s="39">
        <f>IFERROR(INT(TRIM(SUBSTITUTE(VLOOKUP($A35&amp;"*",各都道府県の状況!$A:$I,H$3,FALSE), "※5", ""))), "")</f>
        <v>1146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44616</v>
      </c>
      <c r="C36" s="29" t="s">
        <v>41</v>
      </c>
      <c r="D36" s="39">
        <f>IFERROR(INT(TRIM(SUBSTITUTE(VLOOKUP($A36&amp;"*",各都道府県の状況!$A:$I,D$3,FALSE), "※5", ""))), "")</f>
        <v>6023</v>
      </c>
      <c r="E36" s="39">
        <f>IFERROR(INT(TRIM(SUBSTITUTE(VLOOKUP($A36&amp;"*",各都道府県の状況!$A:$I,E$3,FALSE), "※5", ""))), "")</f>
        <v>109739</v>
      </c>
      <c r="F36" s="39">
        <f>IFERROR(INT(TRIM(SUBSTITUTE(VLOOKUP($A36&amp;"*",各都道府県の状況!$A:$I,F$3,FALSE), "※5", ""))), "")</f>
        <v>5359</v>
      </c>
      <c r="G36" s="39">
        <f>IFERROR(INT(TRIM(SUBSTITUTE(VLOOKUP($A36&amp;"*",各都道府県の状況!$A:$I,G$3,FALSE), "※5", ""))), "")</f>
        <v>8</v>
      </c>
      <c r="H36" s="39">
        <f>IFERROR(INT(TRIM(SUBSTITUTE(VLOOKUP($A36&amp;"*",各都道府県の状況!$A:$I,H$3,FALSE), "※5", ""))), "")</f>
        <v>656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44616</v>
      </c>
      <c r="C37" s="29" t="s">
        <v>42</v>
      </c>
      <c r="D37" s="39">
        <f>IFERROR(INT(TRIM(SUBSTITUTE(VLOOKUP($A37&amp;"*",各都道府県の状況!$A:$I,D$3,FALSE), "※5", ""))), "")</f>
        <v>46294</v>
      </c>
      <c r="E37" s="39">
        <f>IFERROR(INT(TRIM(SUBSTITUTE(VLOOKUP($A37&amp;"*",各都道府県の状況!$A:$I,E$3,FALSE), "※5", ""))), "")</f>
        <v>413636</v>
      </c>
      <c r="F37" s="39">
        <f>IFERROR(INT(TRIM(SUBSTITUTE(VLOOKUP($A37&amp;"*",各都道府県の状況!$A:$I,F$3,FALSE), "※5", ""))), "")</f>
        <v>34676</v>
      </c>
      <c r="G37" s="39">
        <f>IFERROR(INT(TRIM(SUBSTITUTE(VLOOKUP($A37&amp;"*",各都道府県の状況!$A:$I,G$3,FALSE), "※5", ""))), "")</f>
        <v>183</v>
      </c>
      <c r="H37" s="39">
        <f>IFERROR(INT(TRIM(SUBSTITUTE(VLOOKUP($A37&amp;"*",各都道府県の状況!$A:$I,H$3,FALSE), "※5", ""))), "")</f>
        <v>5836</v>
      </c>
      <c r="I37" s="39">
        <f>IFERROR(INT(TRIM(SUBSTITUTE(VLOOKUP($A37&amp;"*",各都道府県の状況!$A:$I,I$3,FALSE), "※5", ""))), "")</f>
        <v>14</v>
      </c>
    </row>
    <row r="38" spans="1:9">
      <c r="A38" s="12" t="s">
        <v>214</v>
      </c>
      <c r="B38" s="13">
        <f t="shared" si="0"/>
        <v>44616</v>
      </c>
      <c r="C38" s="29" t="s">
        <v>43</v>
      </c>
      <c r="D38" s="39">
        <f>IFERROR(INT(TRIM(SUBSTITUTE(VLOOKUP($A38&amp;"*",各都道府県の状況!$A:$I,D$3,FALSE), "※5", ""))), "")</f>
        <v>70888</v>
      </c>
      <c r="E38" s="39">
        <f>IFERROR(INT(TRIM(SUBSTITUTE(VLOOKUP($A38&amp;"*",各都道府県の状況!$A:$I,E$3,FALSE), "※5", ""))), "")</f>
        <v>1360944</v>
      </c>
      <c r="F38" s="39">
        <f>IFERROR(INT(TRIM(SUBSTITUTE(VLOOKUP($A38&amp;"*",各都道府県の状況!$A:$I,F$3,FALSE), "※5", ""))), "")</f>
        <v>58542</v>
      </c>
      <c r="G38" s="39">
        <f>IFERROR(INT(TRIM(SUBSTITUTE(VLOOKUP($A38&amp;"*",各都道府県の状況!$A:$I,G$3,FALSE), "※5", ""))), "")</f>
        <v>374</v>
      </c>
      <c r="H38" s="39">
        <f>IFERROR(INT(TRIM(SUBSTITUTE(VLOOKUP($A38&amp;"*",各都道府県の状況!$A:$I,H$3,FALSE), "※5", ""))), "")</f>
        <v>11972</v>
      </c>
      <c r="I38" s="39">
        <f>IFERROR(INT(TRIM(SUBSTITUTE(VLOOKUP($A38&amp;"*",各都道府県の状況!$A:$I,I$3,FALSE), "※5", ""))), "")</f>
        <v>11</v>
      </c>
    </row>
    <row r="39" spans="1:9">
      <c r="A39" s="12" t="s">
        <v>215</v>
      </c>
      <c r="B39" s="13">
        <f t="shared" si="0"/>
        <v>44616</v>
      </c>
      <c r="C39" s="29" t="s">
        <v>44</v>
      </c>
      <c r="D39" s="39">
        <f>IFERROR(INT(TRIM(SUBSTITUTE(VLOOKUP($A39&amp;"*",各都道府県の状況!$A:$I,D$3,FALSE), "※5", ""))), "")</f>
        <v>20060</v>
      </c>
      <c r="E39" s="39">
        <f>IFERROR(INT(TRIM(SUBSTITUTE(VLOOKUP($A39&amp;"*",各都道府県の状況!$A:$I,E$3,FALSE), "※5", ""))), "")</f>
        <v>377372</v>
      </c>
      <c r="F39" s="39">
        <f>IFERROR(INT(TRIM(SUBSTITUTE(VLOOKUP($A39&amp;"*",各都道府県の状況!$A:$I,F$3,FALSE), "※5", ""))), "")</f>
        <v>17503</v>
      </c>
      <c r="G39" s="39">
        <f>IFERROR(INT(TRIM(SUBSTITUTE(VLOOKUP($A39&amp;"*",各都道府県の状況!$A:$I,G$3,FALSE), "※5", ""))), "")</f>
        <v>121</v>
      </c>
      <c r="H39" s="39">
        <f>IFERROR(INT(TRIM(SUBSTITUTE(VLOOKUP($A39&amp;"*",各都道府県の状況!$A:$I,H$3,FALSE), "※5", ""))), "")</f>
        <v>2436</v>
      </c>
      <c r="I39" s="39">
        <f>IFERROR(INT(TRIM(SUBSTITUTE(VLOOKUP($A39&amp;"*",各都道府県の状況!$A:$I,I$3,FALSE), "※5", ""))), "")</f>
        <v>4</v>
      </c>
    </row>
    <row r="40" spans="1:9">
      <c r="A40" s="12" t="s">
        <v>216</v>
      </c>
      <c r="B40" s="13">
        <f t="shared" si="0"/>
        <v>44616</v>
      </c>
      <c r="C40" s="29" t="s">
        <v>45</v>
      </c>
      <c r="D40" s="39">
        <f>IFERROR(INT(TRIM(SUBSTITUTE(VLOOKUP($A40&amp;"*",各都道府県の状況!$A:$I,D$3,FALSE), "※5", ""))), "")</f>
        <v>9744</v>
      </c>
      <c r="E40" s="39">
        <f>IFERROR(INT(TRIM(SUBSTITUTE(VLOOKUP($A40&amp;"*",各都道府県の状況!$A:$I,E$3,FALSE), "※5", ""))), "")</f>
        <v>152287</v>
      </c>
      <c r="F40" s="39">
        <f>IFERROR(INT(TRIM(SUBSTITUTE(VLOOKUP($A40&amp;"*",各都道府県の状況!$A:$I,F$3,FALSE), "※5", ""))), "")</f>
        <v>7668</v>
      </c>
      <c r="G40" s="39">
        <f>IFERROR(INT(TRIM(SUBSTITUTE(VLOOKUP($A40&amp;"*",各都道府県の状況!$A:$I,G$3,FALSE), "※5", ""))), "")</f>
        <v>73</v>
      </c>
      <c r="H40" s="39">
        <f>IFERROR(INT(TRIM(SUBSTITUTE(VLOOKUP($A40&amp;"*",各都道府県の状況!$A:$I,H$3,FALSE), "※5", ""))), "")</f>
        <v>2015</v>
      </c>
      <c r="I40" s="39">
        <f>IFERROR(INT(TRIM(SUBSTITUTE(VLOOKUP($A40&amp;"*",各都道府県の状況!$A:$I,I$3,FALSE), "※5", ""))), "")</f>
        <v>0</v>
      </c>
    </row>
    <row r="41" spans="1:9">
      <c r="A41" s="12" t="s">
        <v>217</v>
      </c>
      <c r="B41" s="13">
        <f t="shared" si="0"/>
        <v>44616</v>
      </c>
      <c r="C41" s="29" t="s">
        <v>46</v>
      </c>
      <c r="D41" s="39">
        <f>IFERROR(INT(TRIM(SUBSTITUTE(VLOOKUP($A41&amp;"*",各都道府県の状況!$A:$I,D$3,FALSE), "※5", ""))), "")</f>
        <v>17023</v>
      </c>
      <c r="E41" s="39">
        <f>IFERROR(INT(TRIM(SUBSTITUTE(VLOOKUP($A41&amp;"*",各都道府県の状況!$A:$I,E$3,FALSE), "※5", ""))), "")</f>
        <v>193268</v>
      </c>
      <c r="F41" s="39">
        <f>IFERROR(INT(TRIM(SUBSTITUTE(VLOOKUP($A41&amp;"*",各都道府県の状況!$A:$I,F$3,FALSE), "※5", ""))), "")</f>
        <v>13614</v>
      </c>
      <c r="G41" s="39">
        <f>IFERROR(INT(TRIM(SUBSTITUTE(VLOOKUP($A41&amp;"*",各都道府県の状況!$A:$I,G$3,FALSE), "※5", ""))), "")</f>
        <v>69</v>
      </c>
      <c r="H41" s="39">
        <f>IFERROR(INT(TRIM(SUBSTITUTE(VLOOKUP($A41&amp;"*",各都道府県の状況!$A:$I,H$3,FALSE), "※5", ""))), "")</f>
        <v>3340</v>
      </c>
      <c r="I41" s="39">
        <f>IFERROR(INT(TRIM(SUBSTITUTE(VLOOKUP($A41&amp;"*",各都道府県の状況!$A:$I,I$3,FALSE), "※5", ""))), "")</f>
        <v>3</v>
      </c>
    </row>
    <row r="42" spans="1:9">
      <c r="A42" s="12" t="s">
        <v>218</v>
      </c>
      <c r="B42" s="13">
        <f t="shared" si="0"/>
        <v>44616</v>
      </c>
      <c r="C42" s="29" t="s">
        <v>47</v>
      </c>
      <c r="D42" s="39">
        <f>IFERROR(INT(TRIM(SUBSTITUTE(VLOOKUP($A42&amp;"*",各都道府県の状況!$A:$I,D$3,FALSE), "※5", ""))), "")</f>
        <v>15923</v>
      </c>
      <c r="E42" s="39">
        <f>IFERROR(INT(TRIM(SUBSTITUTE(VLOOKUP($A42&amp;"*",各都道府県の状況!$A:$I,E$3,FALSE), "※5", ""))), "")</f>
        <v>248541</v>
      </c>
      <c r="F42" s="39">
        <f>IFERROR(INT(TRIM(SUBSTITUTE(VLOOKUP($A42&amp;"*",各都道府県の状況!$A:$I,F$3,FALSE), "※5", ""))), "")</f>
        <v>13857</v>
      </c>
      <c r="G42" s="39">
        <f>IFERROR(INT(TRIM(SUBSTITUTE(VLOOKUP($A42&amp;"*",各都道府県の状況!$A:$I,G$3,FALSE), "※5", ""))), "")</f>
        <v>112</v>
      </c>
      <c r="H42" s="39">
        <f>IFERROR(INT(TRIM(SUBSTITUTE(VLOOKUP($A42&amp;"*",各都道府県の状況!$A:$I,H$3,FALSE), "※5", ""))), "")</f>
        <v>1954</v>
      </c>
      <c r="I42" s="39">
        <f>IFERROR(INT(TRIM(SUBSTITUTE(VLOOKUP($A42&amp;"*",各都道府県の状況!$A:$I,I$3,FALSE), "※5", ""))), "")</f>
        <v>1</v>
      </c>
    </row>
    <row r="43" spans="1:9">
      <c r="A43" s="12" t="s">
        <v>219</v>
      </c>
      <c r="B43" s="13">
        <f t="shared" si="0"/>
        <v>44616</v>
      </c>
      <c r="C43" s="29" t="s">
        <v>48</v>
      </c>
      <c r="D43" s="39">
        <f>IFERROR(INT(TRIM(SUBSTITUTE(VLOOKUP($A43&amp;"*",各都道府県の状況!$A:$I,D$3,FALSE), "※5", ""))), "")</f>
        <v>11293</v>
      </c>
      <c r="E43" s="39">
        <f>IFERROR(INT(TRIM(SUBSTITUTE(VLOOKUP($A43&amp;"*",各都道府県の状況!$A:$I,E$3,FALSE), "※5", ""))), "")</f>
        <v>171309</v>
      </c>
      <c r="F43" s="39">
        <f>IFERROR(INT(TRIM(SUBSTITUTE(VLOOKUP($A43&amp;"*",各都道府県の状況!$A:$I,F$3,FALSE), "※5", ""))), "")</f>
        <v>9299</v>
      </c>
      <c r="G43" s="39">
        <f>IFERROR(INT(TRIM(SUBSTITUTE(VLOOKUP($A43&amp;"*",各都道府県の状況!$A:$I,G$3,FALSE), "※5", ""))), "")</f>
        <v>72</v>
      </c>
      <c r="H43" s="39">
        <f>IFERROR(INT(TRIM(SUBSTITUTE(VLOOKUP($A43&amp;"*",各都道府県の状況!$A:$I,H$3,FALSE), "※5", ""))), "")</f>
        <v>1922</v>
      </c>
      <c r="I43" s="39">
        <f>IFERROR(INT(TRIM(SUBSTITUTE(VLOOKUP($A43&amp;"*",各都道府県の状況!$A:$I,I$3,FALSE), "※5", ""))), "")</f>
        <v>9</v>
      </c>
    </row>
    <row r="44" spans="1:9">
      <c r="A44" s="12" t="s">
        <v>220</v>
      </c>
      <c r="B44" s="13">
        <f t="shared" si="0"/>
        <v>44616</v>
      </c>
      <c r="C44" s="29" t="s">
        <v>49</v>
      </c>
      <c r="D44" s="39">
        <f>IFERROR(INT(TRIM(SUBSTITUTE(VLOOKUP($A44&amp;"*",各都道府県の状況!$A:$I,D$3,FALSE), "※5", ""))), "")</f>
        <v>221035</v>
      </c>
      <c r="E44" s="39">
        <f>IFERROR(INT(TRIM(SUBSTITUTE(VLOOKUP($A44&amp;"*",各都道府県の状況!$A:$I,E$3,FALSE), "※5", ""))), "")</f>
        <v>1962747</v>
      </c>
      <c r="F44" s="39">
        <f>IFERROR(INT(TRIM(SUBSTITUTE(VLOOKUP($A44&amp;"*",各都道府県の状況!$A:$I,F$3,FALSE), "※5", ""))), "")</f>
        <v>174047</v>
      </c>
      <c r="G44" s="39">
        <f>IFERROR(INT(TRIM(SUBSTITUTE(VLOOKUP($A44&amp;"*",各都道府県の状況!$A:$I,G$3,FALSE), "※5", ""))), "")</f>
        <v>878</v>
      </c>
      <c r="H44" s="39">
        <f>IFERROR(INT(TRIM(SUBSTITUTE(VLOOKUP($A44&amp;"*",各都道府県の状況!$A:$I,H$3,FALSE), "※5", ""))), "")</f>
        <v>41069</v>
      </c>
      <c r="I44" s="39">
        <f>IFERROR(INT(TRIM(SUBSTITUTE(VLOOKUP($A44&amp;"*",各都道府県の状況!$A:$I,I$3,FALSE), "※5", ""))), "")</f>
        <v>19</v>
      </c>
    </row>
    <row r="45" spans="1:9">
      <c r="A45" s="12" t="s">
        <v>221</v>
      </c>
      <c r="B45" s="13">
        <f t="shared" si="0"/>
        <v>44616</v>
      </c>
      <c r="C45" s="29" t="s">
        <v>50</v>
      </c>
      <c r="D45" s="39">
        <f>IFERROR(INT(TRIM(SUBSTITUTE(VLOOKUP($A45&amp;"*",各都道府県の状況!$A:$I,D$3,FALSE), "※5", ""))), "")</f>
        <v>21812</v>
      </c>
      <c r="E45" s="39">
        <f>IFERROR(INT(TRIM(SUBSTITUTE(VLOOKUP($A45&amp;"*",各都道府県の状況!$A:$I,E$3,FALSE), "※5", ""))), "")</f>
        <v>183023</v>
      </c>
      <c r="F45" s="39">
        <f>IFERROR(INT(TRIM(SUBSTITUTE(VLOOKUP($A45&amp;"*",各都道府県の状況!$A:$I,F$3,FALSE), "※5", ""))), "")</f>
        <v>16614</v>
      </c>
      <c r="G45" s="39">
        <f>IFERROR(INT(TRIM(SUBSTITUTE(VLOOKUP($A45&amp;"*",各都道府県の状況!$A:$I,G$3,FALSE), "※5", ""))), "")</f>
        <v>60</v>
      </c>
      <c r="H45" s="39">
        <f>IFERROR(INT(TRIM(SUBSTITUTE(VLOOKUP($A45&amp;"*",各都道府県の状況!$A:$I,H$3,FALSE), "※5", ""))), "")</f>
        <v>3404</v>
      </c>
      <c r="I45" s="39">
        <f>IFERROR(INT(TRIM(SUBSTITUTE(VLOOKUP($A45&amp;"*",各都道府県の状況!$A:$I,I$3,FALSE), "※5", ""))), "")</f>
        <v>3</v>
      </c>
    </row>
    <row r="46" spans="1:9" ht="21" customHeight="1">
      <c r="A46" s="12" t="s">
        <v>222</v>
      </c>
      <c r="B46" s="13">
        <f t="shared" si="0"/>
        <v>44616</v>
      </c>
      <c r="C46" s="29" t="s">
        <v>51</v>
      </c>
      <c r="D46" s="39">
        <f>IFERROR(INT(TRIM(SUBSTITUTE(VLOOKUP($A46&amp;"*",各都道府県の状況!$A:$I,D$3,FALSE), "※5", ""))), "")</f>
        <v>23755</v>
      </c>
      <c r="E46" s="39">
        <f>IFERROR(INT(TRIM(SUBSTITUTE(VLOOKUP($A46&amp;"*",各都道府県の状況!$A:$I,E$3,FALSE), "※5", ""))), "")</f>
        <v>272272</v>
      </c>
      <c r="F46" s="39">
        <f>IFERROR(INT(TRIM(SUBSTITUTE(VLOOKUP($A46&amp;"*",各都道府県の状況!$A:$I,F$3,FALSE), "※5", ""))), "")</f>
        <v>20581</v>
      </c>
      <c r="G46" s="39">
        <f>IFERROR(INT(TRIM(SUBSTITUTE(VLOOKUP($A46&amp;"*",各都道府県の状況!$A:$I,G$3,FALSE), "※5", ""))), "")</f>
        <v>105</v>
      </c>
      <c r="H46" s="39">
        <f>IFERROR(INT(TRIM(SUBSTITUTE(VLOOKUP($A46&amp;"*",各都道府県の状況!$A:$I,H$3,FALSE), "※5", ""))), "")</f>
        <v>3934</v>
      </c>
      <c r="I46" s="39">
        <f>IFERROR(INT(TRIM(SUBSTITUTE(VLOOKUP($A46&amp;"*",各都道府県の状況!$A:$I,I$3,FALSE), "※5", ""))), "")</f>
        <v>2</v>
      </c>
    </row>
    <row r="47" spans="1:9">
      <c r="A47" s="12" t="s">
        <v>223</v>
      </c>
      <c r="B47" s="13">
        <f t="shared" si="0"/>
        <v>44616</v>
      </c>
      <c r="C47" s="29" t="s">
        <v>52</v>
      </c>
      <c r="D47" s="39">
        <f>IFERROR(INT(TRIM(SUBSTITUTE(VLOOKUP($A47&amp;"*",各都道府県の状況!$A:$I,D$3,FALSE), "※5", ""))), "")</f>
        <v>46471</v>
      </c>
      <c r="E47" s="39">
        <f>IFERROR(INT(TRIM(SUBSTITUTE(VLOOKUP($A47&amp;"*",各都道府県の状況!$A:$I,E$3,FALSE), "※5", ""))), "")</f>
        <v>191394</v>
      </c>
      <c r="F47" s="39">
        <f>IFERROR(INT(TRIM(SUBSTITUTE(VLOOKUP($A47&amp;"*",各都道府県の状況!$A:$I,F$3,FALSE), "※5", ""))), "")</f>
        <v>38160</v>
      </c>
      <c r="G47" s="39">
        <f>IFERROR(INT(TRIM(SUBSTITUTE(VLOOKUP($A47&amp;"*",各都道府県の状況!$A:$I,G$3,FALSE), "※5", ""))), "")</f>
        <v>212</v>
      </c>
      <c r="H47" s="39">
        <f>IFERROR(INT(TRIM(SUBSTITUTE(VLOOKUP($A47&amp;"*",各都道府県の状況!$A:$I,H$3,FALSE), "※5", ""))), "")</f>
        <v>8099</v>
      </c>
      <c r="I47" s="39">
        <f>IFERROR(INT(TRIM(SUBSTITUTE(VLOOKUP($A47&amp;"*",各都道府県の状況!$A:$I,I$3,FALSE), "※5", ""))), "")</f>
        <v>14</v>
      </c>
    </row>
    <row r="48" spans="1:9">
      <c r="A48" s="12" t="s">
        <v>224</v>
      </c>
      <c r="B48" s="13">
        <f t="shared" si="0"/>
        <v>44616</v>
      </c>
      <c r="C48" s="29" t="s">
        <v>53</v>
      </c>
      <c r="D48" s="39">
        <f>IFERROR(INT(TRIM(SUBSTITUTE(VLOOKUP($A48&amp;"*",各都道府県の状況!$A:$I,D$3,FALSE), "※5", ""))), "")</f>
        <v>22468</v>
      </c>
      <c r="E48" s="39">
        <f>IFERROR(INT(TRIM(SUBSTITUTE(VLOOKUP($A48&amp;"*",各都道府県の状況!$A:$I,E$3,FALSE), "※5", ""))), "")</f>
        <v>414439</v>
      </c>
      <c r="F48" s="39">
        <f>IFERROR(INT(TRIM(SUBSTITUTE(VLOOKUP($A48&amp;"*",各都道府県の状況!$A:$I,F$3,FALSE), "※5", ""))), "")</f>
        <v>19939</v>
      </c>
      <c r="G48" s="39">
        <f>IFERROR(INT(TRIM(SUBSTITUTE(VLOOKUP($A48&amp;"*",各都道府県の状況!$A:$I,G$3,FALSE), "※5", ""))), "")</f>
        <v>97</v>
      </c>
      <c r="H48" s="39">
        <f>IFERROR(INT(TRIM(SUBSTITUTE(VLOOKUP($A48&amp;"*",各都道府県の状況!$A:$I,H$3,FALSE), "※5", ""))), "")</f>
        <v>2432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44616</v>
      </c>
      <c r="C49" s="29" t="s">
        <v>54</v>
      </c>
      <c r="D49" s="39">
        <f>IFERROR(INT(TRIM(SUBSTITUTE(VLOOKUP($A49&amp;"*",各都道府県の状況!$A:$I,D$3,FALSE), "※5", ""))), "")</f>
        <v>17674</v>
      </c>
      <c r="E49" s="39">
        <f>IFERROR(INT(TRIM(SUBSTITUTE(VLOOKUP($A49&amp;"*",各都道府県の状況!$A:$I,E$3,FALSE), "※5", ""))), "")</f>
        <v>124604</v>
      </c>
      <c r="F49" s="39">
        <f>IFERROR(INT(TRIM(SUBSTITUTE(VLOOKUP($A49&amp;"*",各都道府県の状況!$A:$I,F$3,FALSE), "※5", ""))), "")</f>
        <v>15721</v>
      </c>
      <c r="G49" s="39">
        <f>IFERROR(INT(TRIM(SUBSTITUTE(VLOOKUP($A49&amp;"*",各都道府県の状況!$A:$I,G$3,FALSE), "※5", ""))), "")</f>
        <v>84</v>
      </c>
      <c r="H49" s="39">
        <f>IFERROR(INT(TRIM(SUBSTITUTE(VLOOKUP($A49&amp;"*",各都道府県の状況!$A:$I,H$3,FALSE), "※5", ""))), "")</f>
        <v>1921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44616</v>
      </c>
      <c r="C50" s="29" t="s">
        <v>55</v>
      </c>
      <c r="D50" s="39">
        <f>IFERROR(INT(TRIM(SUBSTITUTE(VLOOKUP($A50&amp;"*",各都道府県の状況!$A:$I,D$3,FALSE), "※5", ""))), "")</f>
        <v>29322</v>
      </c>
      <c r="E50" s="39">
        <f>IFERROR(INT(TRIM(SUBSTITUTE(VLOOKUP($A50&amp;"*",各都道府県の状況!$A:$I,E$3,FALSE), "※5", ""))), "")</f>
        <v>256881</v>
      </c>
      <c r="F50" s="39">
        <f>IFERROR(INT(TRIM(SUBSTITUTE(VLOOKUP($A50&amp;"*",各都道府県の状況!$A:$I,F$3,FALSE), "※5", ""))), "")</f>
        <v>25255</v>
      </c>
      <c r="G50" s="39">
        <f>IFERROR(INT(TRIM(SUBSTITUTE(VLOOKUP($A50&amp;"*",各都道府県の状況!$A:$I,G$3,FALSE), "※5", ""))), "")</f>
        <v>115</v>
      </c>
      <c r="H50" s="39">
        <f>IFERROR(INT(TRIM(SUBSTITUTE(VLOOKUP($A50&amp;"*",各都道府県の状況!$A:$I,H$3,FALSE), "※5", ""))), "")</f>
        <v>3658</v>
      </c>
      <c r="I50" s="39">
        <f>IFERROR(INT(TRIM(SUBSTITUTE(VLOOKUP($A50&amp;"*",各都道府県の状況!$A:$I,I$3,FALSE), "※5", ""))), "")</f>
        <v>6</v>
      </c>
    </row>
    <row r="51" spans="1:9">
      <c r="A51" s="12" t="s">
        <v>227</v>
      </c>
      <c r="B51" s="13">
        <f t="shared" si="0"/>
        <v>44616</v>
      </c>
      <c r="C51" s="29" t="s">
        <v>56</v>
      </c>
      <c r="D51" s="39">
        <f>IFERROR(INT(TRIM(SUBSTITUTE(VLOOKUP($A51&amp;"*",各都道府県の状況!$A:$I,D$3,FALSE), "※5", ""))), "")</f>
        <v>97045</v>
      </c>
      <c r="E51" s="39">
        <f>IFERROR(INT(TRIM(SUBSTITUTE(VLOOKUP($A51&amp;"*",各都道府県の状況!$A:$I,E$3,FALSE), "※5", ""))), "")</f>
        <v>581671</v>
      </c>
      <c r="F51" s="39">
        <f>IFERROR(INT(TRIM(SUBSTITUTE(VLOOKUP($A51&amp;"*",各都道府県の状況!$A:$I,F$3,FALSE), "※5", ""))), "")</f>
        <v>91414</v>
      </c>
      <c r="G51" s="39">
        <f>IFERROR(INT(TRIM(SUBSTITUTE(VLOOKUP($A51&amp;"*",各都道府県の状況!$A:$I,G$3,FALSE), "※5", ""))), "")</f>
        <v>426</v>
      </c>
      <c r="H51" s="39">
        <f>IFERROR(INT(TRIM(SUBSTITUTE(VLOOKUP($A51&amp;"*",各都道府県の状況!$A:$I,H$3,FALSE), "※5", ""))), "")</f>
        <v>5203</v>
      </c>
      <c r="I51" s="39">
        <f>IFERROR(INT(TRIM(SUBSTITUTE(VLOOKUP($A51&amp;"*",各都道府県の状況!$A:$I,I$3,FALSE), "※5", ""))), "")</f>
        <v>24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949" activePane="bottomLeft" state="frozen"/>
      <selection pane="bottomLeft" activeCell="D966" sqref="A6:D966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59" t="s">
        <v>291</v>
      </c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</row>
    <row r="2" spans="1:19" ht="17.7">
      <c r="A2" s="130" t="s">
        <v>314</v>
      </c>
      <c r="B2" s="130"/>
      <c r="C2" s="130"/>
      <c r="E2" s="161" t="s">
        <v>340</v>
      </c>
      <c r="F2" s="161"/>
      <c r="G2" s="161"/>
      <c r="H2" s="161"/>
      <c r="I2" s="161"/>
      <c r="J2" s="161"/>
      <c r="K2" s="161"/>
      <c r="L2" s="161"/>
      <c r="M2" s="161"/>
      <c r="N2" s="161"/>
      <c r="O2" s="130" t="s">
        <v>344</v>
      </c>
      <c r="P2" s="130"/>
      <c r="Q2" s="130"/>
      <c r="R2" s="130"/>
      <c r="S2" s="130"/>
    </row>
    <row r="3" spans="1:19" ht="17.7">
      <c r="A3" s="83"/>
      <c r="E3" s="158" t="s">
        <v>343</v>
      </c>
      <c r="F3" s="158"/>
      <c r="G3" s="158"/>
      <c r="H3" s="158"/>
      <c r="I3" s="158"/>
      <c r="J3" s="158"/>
      <c r="K3" s="160" t="s">
        <v>342</v>
      </c>
      <c r="L3" s="160"/>
      <c r="M3" s="160"/>
      <c r="N3" s="160"/>
      <c r="O3" s="160" t="s">
        <v>338</v>
      </c>
      <c r="P3" s="160"/>
      <c r="Q3" s="130" t="s">
        <v>341</v>
      </c>
      <c r="R3" s="130"/>
      <c r="S3" s="83" t="s">
        <v>358</v>
      </c>
    </row>
    <row r="4" spans="1:19">
      <c r="A4" s="130"/>
      <c r="B4" s="130"/>
      <c r="C4" s="130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359</v>
      </c>
    </row>
    <row r="5" spans="1:19">
      <c r="A5" s="83"/>
      <c r="E5" s="67"/>
      <c r="F5" s="84"/>
      <c r="G5" s="157" t="s">
        <v>281</v>
      </c>
      <c r="H5" s="157"/>
      <c r="I5" s="157" t="s">
        <v>311</v>
      </c>
      <c r="J5" s="157"/>
      <c r="K5" s="157" t="s">
        <v>281</v>
      </c>
      <c r="L5" s="157"/>
      <c r="M5" s="157" t="s">
        <v>311</v>
      </c>
      <c r="N5" s="157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358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360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339</v>
      </c>
      <c r="R6" s="87" t="s">
        <v>339</v>
      </c>
      <c r="S6" s="83" t="s">
        <v>339</v>
      </c>
    </row>
    <row r="7" spans="1:19" ht="17.7">
      <c r="A7" s="49">
        <v>44298</v>
      </c>
      <c r="B7" s="109">
        <f>IF(COUNTIF($A$7:$A7, $A7)&gt;1, 0, IF($E7="","",G7+H7+K7+L7+O7-Q7))</f>
        <v>31554</v>
      </c>
      <c r="C7" s="109">
        <f>IF(COUNTIF($A$7:$A7, $A7)&gt;1, 0, IF($E7="", "", I7+J7+M7+N7+P7-R7))</f>
        <v>70086</v>
      </c>
      <c r="D7" s="109">
        <f>IF(COUNTIF($A$7:$A7, $A7)&gt;1, 0, S7)</f>
        <v>0</v>
      </c>
      <c r="E7" s="110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4704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SUMIF('V3回目-総接種回数'!$A:$A, 'Conv-vaccine'!$E7, 'V3回目-総接種回数'!D:D)</f>
        <v>0</v>
      </c>
    </row>
    <row r="8" spans="1:19" ht="17.7">
      <c r="A8" s="49">
        <v>44298</v>
      </c>
      <c r="B8" s="109">
        <f>IF(COUNTIF($A$7:$A8, $A8)&gt;1, 0, IF($E8="","",G8+H8+K8+L8+O8-Q8))</f>
        <v>0</v>
      </c>
      <c r="C8" s="109">
        <f>IF(COUNTIF($A$7:$A8, $A8)&gt;1, 0, IF($E8="", "", I8+J8+M8+N8+P8-R8))</f>
        <v>0</v>
      </c>
      <c r="D8" s="109">
        <f>IF(COUNTIF($A$7:$A8, $A8)&gt;1, 0, S8)</f>
        <v>0</v>
      </c>
      <c r="E8" s="110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4704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17">
        <f>SUMIF('V3回目-総接種回数'!$A:$A, 'Conv-vaccine'!$E8, 'V3回目-総接種回数'!D:D)</f>
        <v>0</v>
      </c>
    </row>
    <row r="9" spans="1:19" ht="17.7">
      <c r="A9" s="49">
        <v>44298</v>
      </c>
      <c r="B9" s="109">
        <f>IF(COUNTIF($A$7:$A9, $A9)&gt;1, 0, IF($E9="","",G9+H9+K9+L9+O9-Q9))</f>
        <v>0</v>
      </c>
      <c r="C9" s="109">
        <f>IF(COUNTIF($A$7:$A9, $A9)&gt;1, 0, IF($E9="", "", I9+J9+M9+N9+P9-R9))</f>
        <v>0</v>
      </c>
      <c r="D9" s="109">
        <f>IF(COUNTIF($A$7:$A9, $A9)&gt;1, 0, S9)</f>
        <v>0</v>
      </c>
      <c r="E9" s="110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4704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17">
        <f>SUMIF('V3回目-総接種回数'!$A:$A, 'Conv-vaccine'!$E9, 'V3回目-総接種回数'!D:D)</f>
        <v>0</v>
      </c>
    </row>
    <row r="10" spans="1:19" ht="17.7">
      <c r="A10" s="49">
        <v>44299</v>
      </c>
      <c r="B10" s="109">
        <f>IF(COUNTIF($A$7:$A10, $A10)&gt;1, 0, IF($E10="","",G10+H10+K10+L10+O10-Q10))</f>
        <v>18225</v>
      </c>
      <c r="C10" s="109">
        <f>IF(COUNTIF($A$7:$A10, $A10)&gt;1, 0, IF($E10="", "", I10+J10+M10+N10+P10-R10))</f>
        <v>40090</v>
      </c>
      <c r="D10" s="109">
        <f>IF(COUNTIF($A$7:$A10, $A10)&gt;1, 0, S10)</f>
        <v>0</v>
      </c>
      <c r="E10" s="110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4329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17">
        <f>SUMIF('V3回目-総接種回数'!$A:$A, 'Conv-vaccine'!$E10, 'V3回目-総接種回数'!D:D)</f>
        <v>0</v>
      </c>
    </row>
    <row r="11" spans="1:19" ht="17.7">
      <c r="A11" s="49">
        <v>44299</v>
      </c>
      <c r="B11" s="109">
        <f>IF(COUNTIF($A$7:$A11, $A11)&gt;1, 0, IF($E11="","",G11+H11+K11+L11+O11-Q11))</f>
        <v>0</v>
      </c>
      <c r="C11" s="109">
        <f>IF(COUNTIF($A$7:$A11, $A11)&gt;1, 0, IF($E11="", "", I11+J11+M11+N11+P11-R11))</f>
        <v>0</v>
      </c>
      <c r="D11" s="109">
        <f>IF(COUNTIF($A$7:$A11, $A11)&gt;1, 0, S11)</f>
        <v>0</v>
      </c>
      <c r="E11" s="110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4329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17">
        <f>SUMIF('V3回目-総接種回数'!$A:$A, 'Conv-vaccine'!$E11, 'V3回目-総接種回数'!D:D)</f>
        <v>0</v>
      </c>
    </row>
    <row r="12" spans="1:19" ht="17.7">
      <c r="A12" s="49">
        <v>44299</v>
      </c>
      <c r="B12" s="109">
        <f>IF(COUNTIF($A$7:$A12, $A12)&gt;1, 0, IF($E12="","",G12+H12+K12+L12+O12-Q12))</f>
        <v>0</v>
      </c>
      <c r="C12" s="109">
        <f>IF(COUNTIF($A$7:$A12, $A12)&gt;1, 0, IF($E12="", "", I12+J12+M12+N12+P12-R12))</f>
        <v>0</v>
      </c>
      <c r="D12" s="109">
        <f>IF(COUNTIF($A$7:$A12, $A12)&gt;1, 0, S12)</f>
        <v>0</v>
      </c>
      <c r="E12" s="110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4329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17">
        <f>SUMIF('V3回目-総接種回数'!$A:$A, 'Conv-vaccine'!$E12, 'V3回目-総接種回数'!D:D)</f>
        <v>0</v>
      </c>
    </row>
    <row r="13" spans="1:19" ht="17.7">
      <c r="A13" s="49">
        <v>44300</v>
      </c>
      <c r="B13" s="109">
        <f>IF(COUNTIF($A$7:$A13, $A13)&gt;1, 0, IF($E13="","",G13+H13+K13+L13+O13-Q13))</f>
        <v>14865</v>
      </c>
      <c r="C13" s="109">
        <f>IF(COUNTIF($A$7:$A13, $A13)&gt;1, 0, IF($E13="", "", I13+J13+M13+N13+P13-R13))</f>
        <v>41427</v>
      </c>
      <c r="D13" s="109">
        <f>IF(COUNTIF($A$7:$A13, $A13)&gt;1, 0, S13)</f>
        <v>0</v>
      </c>
      <c r="E13" s="110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5296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17">
        <f>SUMIF('V3回目-総接種回数'!$A:$A, 'Conv-vaccine'!$E13, 'V3回目-総接種回数'!D:D)</f>
        <v>0</v>
      </c>
    </row>
    <row r="14" spans="1:19" ht="17.7">
      <c r="A14" s="49">
        <v>44300</v>
      </c>
      <c r="B14" s="109">
        <f>IF(COUNTIF($A$7:$A14, $A14)&gt;1, 0, IF($E14="","",G14+H14+K14+L14+O14-Q14))</f>
        <v>0</v>
      </c>
      <c r="C14" s="109">
        <f>IF(COUNTIF($A$7:$A14, $A14)&gt;1, 0, IF($E14="", "", I14+J14+M14+N14+P14-R14))</f>
        <v>0</v>
      </c>
      <c r="D14" s="109">
        <f>IF(COUNTIF($A$7:$A14, $A14)&gt;1, 0, S14)</f>
        <v>0</v>
      </c>
      <c r="E14" s="110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5296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17">
        <f>SUMIF('V3回目-総接種回数'!$A:$A, 'Conv-vaccine'!$E14, 'V3回目-総接種回数'!D:D)</f>
        <v>0</v>
      </c>
    </row>
    <row r="15" spans="1:19" ht="17.7">
      <c r="A15" s="49">
        <v>44300</v>
      </c>
      <c r="B15" s="109">
        <f>IF(COUNTIF($A$7:$A15, $A15)&gt;1, 0, IF($E15="","",G15+H15+K15+L15+O15-Q15))</f>
        <v>0</v>
      </c>
      <c r="C15" s="109">
        <f>IF(COUNTIF($A$7:$A15, $A15)&gt;1, 0, IF($E15="", "", I15+J15+M15+N15+P15-R15))</f>
        <v>0</v>
      </c>
      <c r="D15" s="109">
        <f>IF(COUNTIF($A$7:$A15, $A15)&gt;1, 0, S15)</f>
        <v>0</v>
      </c>
      <c r="E15" s="110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5296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17">
        <f>SUMIF('V3回目-総接種回数'!$A:$A, 'Conv-vaccine'!$E15, 'V3回目-総接種回数'!D:D)</f>
        <v>0</v>
      </c>
    </row>
    <row r="16" spans="1:19" ht="17.7">
      <c r="A16" s="49">
        <v>44301</v>
      </c>
      <c r="B16" s="109">
        <f>IF(COUNTIF($A$7:$A16, $A16)&gt;1, 0, IF($E16="","",G16+H16+K16+L16+O16-Q16))</f>
        <v>25376</v>
      </c>
      <c r="C16" s="109">
        <f>IF(COUNTIF($A$7:$A16, $A16)&gt;1, 0, IF($E16="", "", I16+J16+M16+N16+P16-R16))</f>
        <v>35983</v>
      </c>
      <c r="D16" s="109">
        <f>IF(COUNTIF($A$7:$A16, $A16)&gt;1, 0, S16)</f>
        <v>0</v>
      </c>
      <c r="E16" s="110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8739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17">
        <f>SUMIF('V3回目-総接種回数'!$A:$A, 'Conv-vaccine'!$E16, 'V3回目-総接種回数'!D:D)</f>
        <v>0</v>
      </c>
    </row>
    <row r="17" spans="1:19" ht="17.7">
      <c r="A17" s="49">
        <v>44301</v>
      </c>
      <c r="B17" s="109">
        <f>IF(COUNTIF($A$7:$A17, $A17)&gt;1, 0, IF($E17="","",G17+H17+K17+L17+O17-Q17))</f>
        <v>0</v>
      </c>
      <c r="C17" s="109">
        <f>IF(COUNTIF($A$7:$A17, $A17)&gt;1, 0, IF($E17="", "", I17+J17+M17+N17+P17-R17))</f>
        <v>0</v>
      </c>
      <c r="D17" s="109">
        <f>IF(COUNTIF($A$7:$A17, $A17)&gt;1, 0, S17)</f>
        <v>0</v>
      </c>
      <c r="E17" s="110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8739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17">
        <f>SUMIF('V3回目-総接種回数'!$A:$A, 'Conv-vaccine'!$E17, 'V3回目-総接種回数'!D:D)</f>
        <v>0</v>
      </c>
    </row>
    <row r="18" spans="1:19" ht="17.7">
      <c r="A18" s="49">
        <v>44301</v>
      </c>
      <c r="B18" s="109">
        <f>IF(COUNTIF($A$7:$A18, $A18)&gt;1, 0, IF($E18="","",G18+H18+K18+L18+O18-Q18))</f>
        <v>0</v>
      </c>
      <c r="C18" s="109">
        <f>IF(COUNTIF($A$7:$A18, $A18)&gt;1, 0, IF($E18="", "", I18+J18+M18+N18+P18-R18))</f>
        <v>0</v>
      </c>
      <c r="D18" s="109">
        <f>IF(COUNTIF($A$7:$A18, $A18)&gt;1, 0, S18)</f>
        <v>0</v>
      </c>
      <c r="E18" s="110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8739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17">
        <f>SUMIF('V3回目-総接種回数'!$A:$A, 'Conv-vaccine'!$E18, 'V3回目-総接種回数'!D:D)</f>
        <v>0</v>
      </c>
    </row>
    <row r="19" spans="1:19" ht="17.7">
      <c r="A19" s="49">
        <v>44302</v>
      </c>
      <c r="B19" s="109">
        <f>IF(COUNTIF($A$7:$A19, $A19)&gt;1, 0, IF($E19="","",G19+H19+K19+L19+O19-Q19))</f>
        <v>40273</v>
      </c>
      <c r="C19" s="109">
        <f>IF(COUNTIF($A$7:$A19, $A19)&gt;1, 0, IF($E19="", "", I19+J19+M19+N19+P19-R19))</f>
        <v>39991</v>
      </c>
      <c r="D19" s="109">
        <f>IF(COUNTIF($A$7:$A19, $A19)&gt;1, 0, S19)</f>
        <v>0</v>
      </c>
      <c r="E19" s="110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10577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17">
        <f>SUMIF('V3回目-総接種回数'!$A:$A, 'Conv-vaccine'!$E19, 'V3回目-総接種回数'!D:D)</f>
        <v>0</v>
      </c>
    </row>
    <row r="20" spans="1:19" ht="17.7">
      <c r="A20" s="49">
        <v>44302</v>
      </c>
      <c r="B20" s="109">
        <f>IF(COUNTIF($A$7:$A20, $A20)&gt;1, 0, IF($E20="","",G20+H20+K20+L20+O20-Q20))</f>
        <v>0</v>
      </c>
      <c r="C20" s="109">
        <f>IF(COUNTIF($A$7:$A20, $A20)&gt;1, 0, IF($E20="", "", I20+J20+M20+N20+P20-R20))</f>
        <v>0</v>
      </c>
      <c r="D20" s="109">
        <f>IF(COUNTIF($A$7:$A20, $A20)&gt;1, 0, S20)</f>
        <v>0</v>
      </c>
      <c r="E20" s="110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10577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17">
        <f>SUMIF('V3回目-総接種回数'!$A:$A, 'Conv-vaccine'!$E20, 'V3回目-総接種回数'!D:D)</f>
        <v>0</v>
      </c>
    </row>
    <row r="21" spans="1:19" ht="17.7">
      <c r="A21" s="49">
        <v>44302</v>
      </c>
      <c r="B21" s="109">
        <f>IF(COUNTIF($A$7:$A21, $A21)&gt;1, 0, IF($E21="","",G21+H21+K21+L21+O21-Q21))</f>
        <v>0</v>
      </c>
      <c r="C21" s="109">
        <f>IF(COUNTIF($A$7:$A21, $A21)&gt;1, 0, IF($E21="", "", I21+J21+M21+N21+P21-R21))</f>
        <v>0</v>
      </c>
      <c r="D21" s="109">
        <f>IF(COUNTIF($A$7:$A21, $A21)&gt;1, 0, S21)</f>
        <v>0</v>
      </c>
      <c r="E21" s="110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10577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17">
        <f>SUMIF('V3回目-総接種回数'!$A:$A, 'Conv-vaccine'!$E21, 'V3回目-総接種回数'!D:D)</f>
        <v>0</v>
      </c>
    </row>
    <row r="22" spans="1:19" ht="17.7">
      <c r="A22" s="49">
        <v>44303</v>
      </c>
      <c r="B22" s="109">
        <f>IF(COUNTIF($A$7:$A22, $A22)&gt;1, 0, IF($E22="","",G22+H22+K22+L22+O22-Q22))</f>
        <v>7639</v>
      </c>
      <c r="C22" s="109">
        <f>IF(COUNTIF($A$7:$A22, $A22)&gt;1, 0, IF($E22="", "", I22+J22+M22+N22+P22-R22))</f>
        <v>0</v>
      </c>
      <c r="D22" s="109">
        <f>IF(COUNTIF($A$7:$A22, $A22)&gt;1, 0, S22)</f>
        <v>0</v>
      </c>
      <c r="E22" s="110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7639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17">
        <f>SUMIF('V3回目-総接種回数'!$A:$A, 'Conv-vaccine'!$E22, 'V3回目-総接種回数'!D:D)</f>
        <v>0</v>
      </c>
    </row>
    <row r="23" spans="1:19" ht="17.7">
      <c r="A23" s="49">
        <v>44303</v>
      </c>
      <c r="B23" s="109">
        <f>IF(COUNTIF($A$7:$A23, $A23)&gt;1, 0, IF($E23="","",G23+H23+K23+L23+O23-Q23))</f>
        <v>0</v>
      </c>
      <c r="C23" s="109">
        <f>IF(COUNTIF($A$7:$A23, $A23)&gt;1, 0, IF($E23="", "", I23+J23+M23+N23+P23-R23))</f>
        <v>0</v>
      </c>
      <c r="D23" s="109">
        <f>IF(COUNTIF($A$7:$A23, $A23)&gt;1, 0, S23)</f>
        <v>0</v>
      </c>
      <c r="E23" s="110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7639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17">
        <f>SUMIF('V3回目-総接種回数'!$A:$A, 'Conv-vaccine'!$E23, 'V3回目-総接種回数'!D:D)</f>
        <v>0</v>
      </c>
    </row>
    <row r="24" spans="1:19" ht="17.7">
      <c r="A24" s="49">
        <v>44303</v>
      </c>
      <c r="B24" s="109">
        <f>IF(COUNTIF($A$7:$A24, $A24)&gt;1, 0, IF($E24="","",G24+H24+K24+L24+O24-Q24))</f>
        <v>0</v>
      </c>
      <c r="C24" s="109">
        <f>IF(COUNTIF($A$7:$A24, $A24)&gt;1, 0, IF($E24="", "", I24+J24+M24+N24+P24-R24))</f>
        <v>0</v>
      </c>
      <c r="D24" s="109">
        <f>IF(COUNTIF($A$7:$A24, $A24)&gt;1, 0, S24)</f>
        <v>0</v>
      </c>
      <c r="E24" s="110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7639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17">
        <f>SUMIF('V3回目-総接種回数'!$A:$A, 'Conv-vaccine'!$E24, 'V3回目-総接種回数'!D:D)</f>
        <v>0</v>
      </c>
    </row>
    <row r="25" spans="1:19" ht="17.7">
      <c r="A25" s="49">
        <v>44304</v>
      </c>
      <c r="B25" s="109">
        <f>IF(COUNTIF($A$7:$A25, $A25)&gt;1, 0, IF($E25="","",G25+H25+K25+L25+O25-Q25))</f>
        <v>8376</v>
      </c>
      <c r="C25" s="109">
        <f>IF(COUNTIF($A$7:$A25, $A25)&gt;1, 0, IF($E25="", "", I25+J25+M25+N25+P25-R25))</f>
        <v>0</v>
      </c>
      <c r="D25" s="109">
        <f>IF(COUNTIF($A$7:$A25, $A25)&gt;1, 0, S25)</f>
        <v>0</v>
      </c>
      <c r="E25" s="110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8376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17">
        <f>SUMIF('V3回目-総接種回数'!$A:$A, 'Conv-vaccine'!$E25, 'V3回目-総接種回数'!D:D)</f>
        <v>0</v>
      </c>
    </row>
    <row r="26" spans="1:19" ht="17.7">
      <c r="A26" s="49">
        <v>44304</v>
      </c>
      <c r="B26" s="109">
        <f>IF(COUNTIF($A$7:$A26, $A26)&gt;1, 0, IF($E26="","",G26+H26+K26+L26+O26-Q26))</f>
        <v>0</v>
      </c>
      <c r="C26" s="109">
        <f>IF(COUNTIF($A$7:$A26, $A26)&gt;1, 0, IF($E26="", "", I26+J26+M26+N26+P26-R26))</f>
        <v>0</v>
      </c>
      <c r="D26" s="109">
        <f>IF(COUNTIF($A$7:$A26, $A26)&gt;1, 0, S26)</f>
        <v>0</v>
      </c>
      <c r="E26" s="110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8376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17">
        <f>SUMIF('V3回目-総接種回数'!$A:$A, 'Conv-vaccine'!$E26, 'V3回目-総接種回数'!D:D)</f>
        <v>0</v>
      </c>
    </row>
    <row r="27" spans="1:19" ht="17.7">
      <c r="A27" s="49">
        <v>44304</v>
      </c>
      <c r="B27" s="109">
        <f>IF(COUNTIF($A$7:$A27, $A27)&gt;1, 0, IF($E27="","",G27+H27+K27+L27+O27-Q27))</f>
        <v>0</v>
      </c>
      <c r="C27" s="109">
        <f>IF(COUNTIF($A$7:$A27, $A27)&gt;1, 0, IF($E27="", "", I27+J27+M27+N27+P27-R27))</f>
        <v>0</v>
      </c>
      <c r="D27" s="109">
        <f>IF(COUNTIF($A$7:$A27, $A27)&gt;1, 0, S27)</f>
        <v>0</v>
      </c>
      <c r="E27" s="110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8376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17">
        <f>SUMIF('V3回目-総接種回数'!$A:$A, 'Conv-vaccine'!$E27, 'V3回目-総接種回数'!D:D)</f>
        <v>0</v>
      </c>
    </row>
    <row r="28" spans="1:19" ht="17.7">
      <c r="A28" s="49">
        <v>44305</v>
      </c>
      <c r="B28" s="109">
        <f>IF(COUNTIF($A$7:$A28, $A28)&gt;1, 0, IF($E28="","",G28+H28+K28+L28+O28-Q28))</f>
        <v>95130</v>
      </c>
      <c r="C28" s="109">
        <f>IF(COUNTIF($A$7:$A28, $A28)&gt;1, 0, IF($E28="", "", I28+J28+M28+N28+P28-R28))</f>
        <v>54307</v>
      </c>
      <c r="D28" s="109">
        <f>IF(COUNTIF($A$7:$A28, $A28)&gt;1, 0, S28)</f>
        <v>0</v>
      </c>
      <c r="E28" s="110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30405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17">
        <f>SUMIF('V3回目-総接種回数'!$A:$A, 'Conv-vaccine'!$E28, 'V3回目-総接種回数'!D:D)</f>
        <v>0</v>
      </c>
    </row>
    <row r="29" spans="1:19" ht="17.7">
      <c r="A29" s="49">
        <v>44305</v>
      </c>
      <c r="B29" s="109">
        <f>IF(COUNTIF($A$7:$A29, $A29)&gt;1, 0, IF($E29="","",G29+H29+K29+L29+O29-Q29))</f>
        <v>0</v>
      </c>
      <c r="C29" s="109">
        <f>IF(COUNTIF($A$7:$A29, $A29)&gt;1, 0, IF($E29="", "", I29+J29+M29+N29+P29-R29))</f>
        <v>0</v>
      </c>
      <c r="D29" s="109">
        <f>IF(COUNTIF($A$7:$A29, $A29)&gt;1, 0, S29)</f>
        <v>0</v>
      </c>
      <c r="E29" s="110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30405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17">
        <f>SUMIF('V3回目-総接種回数'!$A:$A, 'Conv-vaccine'!$E29, 'V3回目-総接種回数'!D:D)</f>
        <v>0</v>
      </c>
    </row>
    <row r="30" spans="1:19" ht="17.7">
      <c r="A30" s="49">
        <v>44305</v>
      </c>
      <c r="B30" s="109">
        <f>IF(COUNTIF($A$7:$A30, $A30)&gt;1, 0, IF($E30="","",G30+H30+K30+L30+O30-Q30))</f>
        <v>0</v>
      </c>
      <c r="C30" s="109">
        <f>IF(COUNTIF($A$7:$A30, $A30)&gt;1, 0, IF($E30="", "", I30+J30+M30+N30+P30-R30))</f>
        <v>0</v>
      </c>
      <c r="D30" s="109">
        <f>IF(COUNTIF($A$7:$A30, $A30)&gt;1, 0, S30)</f>
        <v>0</v>
      </c>
      <c r="E30" s="110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30405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17">
        <f>SUMIF('V3回目-総接種回数'!$A:$A, 'Conv-vaccine'!$E30, 'V3回目-総接種回数'!D:D)</f>
        <v>0</v>
      </c>
    </row>
    <row r="31" spans="1:19" ht="17.7">
      <c r="A31" s="49">
        <v>44306</v>
      </c>
      <c r="B31" s="109">
        <f>IF(COUNTIF($A$7:$A31, $A31)&gt;1, 0, IF($E31="","",G31+H31+K31+L31+O31-Q31))</f>
        <v>145589</v>
      </c>
      <c r="C31" s="109">
        <f>IF(COUNTIF($A$7:$A31, $A31)&gt;1, 0, IF($E31="", "", I31+J31+M31+N31+P31-R31))</f>
        <v>27797</v>
      </c>
      <c r="D31" s="109">
        <f>IF(COUNTIF($A$7:$A31, $A31)&gt;1, 0, S31)</f>
        <v>0</v>
      </c>
      <c r="E31" s="110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46967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17">
        <f>SUMIF('V3回目-総接種回数'!$A:$A, 'Conv-vaccine'!$E31, 'V3回目-総接種回数'!D:D)</f>
        <v>0</v>
      </c>
    </row>
    <row r="32" spans="1:19" ht="17.7">
      <c r="A32" s="49">
        <v>44306</v>
      </c>
      <c r="B32" s="109">
        <f>IF(COUNTIF($A$7:$A32, $A32)&gt;1, 0, IF($E32="","",G32+H32+K32+L32+O32-Q32))</f>
        <v>0</v>
      </c>
      <c r="C32" s="109">
        <f>IF(COUNTIF($A$7:$A32, $A32)&gt;1, 0, IF($E32="", "", I32+J32+M32+N32+P32-R32))</f>
        <v>0</v>
      </c>
      <c r="D32" s="109">
        <f>IF(COUNTIF($A$7:$A32, $A32)&gt;1, 0, S32)</f>
        <v>0</v>
      </c>
      <c r="E32" s="110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46967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17">
        <f>SUMIF('V3回目-総接種回数'!$A:$A, 'Conv-vaccine'!$E32, 'V3回目-総接種回数'!D:D)</f>
        <v>0</v>
      </c>
    </row>
    <row r="33" spans="1:19" ht="17.7">
      <c r="A33" s="49">
        <v>44306</v>
      </c>
      <c r="B33" s="109">
        <f>IF(COUNTIF($A$7:$A33, $A33)&gt;1, 0, IF($E33="","",G33+H33+K33+L33+O33-Q33))</f>
        <v>0</v>
      </c>
      <c r="C33" s="109">
        <f>IF(COUNTIF($A$7:$A33, $A33)&gt;1, 0, IF($E33="", "", I33+J33+M33+N33+P33-R33))</f>
        <v>0</v>
      </c>
      <c r="D33" s="109">
        <f>IF(COUNTIF($A$7:$A33, $A33)&gt;1, 0, S33)</f>
        <v>0</v>
      </c>
      <c r="E33" s="110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46967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17">
        <f>SUMIF('V3回目-総接種回数'!$A:$A, 'Conv-vaccine'!$E33, 'V3回目-総接種回数'!D:D)</f>
        <v>0</v>
      </c>
    </row>
    <row r="34" spans="1:19" ht="17.7">
      <c r="A34" s="49">
        <v>44307</v>
      </c>
      <c r="B34" s="109">
        <f>IF(COUNTIF($A$7:$A34, $A34)&gt;1, 0, IF($E34="","",G34+H34+K34+L34+O34-Q34))</f>
        <v>182067</v>
      </c>
      <c r="C34" s="109">
        <f>IF(COUNTIF($A$7:$A34, $A34)&gt;1, 0, IF($E34="", "", I34+J34+M34+N34+P34-R34))</f>
        <v>26696</v>
      </c>
      <c r="D34" s="109">
        <f>IF(COUNTIF($A$7:$A34, $A34)&gt;1, 0, S34)</f>
        <v>0</v>
      </c>
      <c r="E34" s="110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55879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17">
        <f>SUMIF('V3回目-総接種回数'!$A:$A, 'Conv-vaccine'!$E34, 'V3回目-総接種回数'!D:D)</f>
        <v>0</v>
      </c>
    </row>
    <row r="35" spans="1:19" ht="17.7">
      <c r="A35" s="49">
        <v>44307</v>
      </c>
      <c r="B35" s="109">
        <f>IF(COUNTIF($A$7:$A35, $A35)&gt;1, 0, IF($E35="","",G35+H35+K35+L35+O35-Q35))</f>
        <v>0</v>
      </c>
      <c r="C35" s="109">
        <f>IF(COUNTIF($A$7:$A35, $A35)&gt;1, 0, IF($E35="", "", I35+J35+M35+N35+P35-R35))</f>
        <v>0</v>
      </c>
      <c r="D35" s="109">
        <f>IF(COUNTIF($A$7:$A35, $A35)&gt;1, 0, S35)</f>
        <v>0</v>
      </c>
      <c r="E35" s="110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55879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17">
        <f>SUMIF('V3回目-総接種回数'!$A:$A, 'Conv-vaccine'!$E35, 'V3回目-総接種回数'!D:D)</f>
        <v>0</v>
      </c>
    </row>
    <row r="36" spans="1:19" ht="17.7">
      <c r="A36" s="49">
        <v>44307</v>
      </c>
      <c r="B36" s="109">
        <f>IF(COUNTIF($A$7:$A36, $A36)&gt;1, 0, IF($E36="","",G36+H36+K36+L36+O36-Q36))</f>
        <v>0</v>
      </c>
      <c r="C36" s="109">
        <f>IF(COUNTIF($A$7:$A36, $A36)&gt;1, 0, IF($E36="", "", I36+J36+M36+N36+P36-R36))</f>
        <v>0</v>
      </c>
      <c r="D36" s="109">
        <f>IF(COUNTIF($A$7:$A36, $A36)&gt;1, 0, S36)</f>
        <v>0</v>
      </c>
      <c r="E36" s="110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55879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17">
        <f>SUMIF('V3回目-総接種回数'!$A:$A, 'Conv-vaccine'!$E36, 'V3回目-総接種回数'!D:D)</f>
        <v>0</v>
      </c>
    </row>
    <row r="37" spans="1:19" ht="17.7">
      <c r="A37" s="49">
        <v>44308</v>
      </c>
      <c r="B37" s="109">
        <f>IF(COUNTIF($A$7:$A37, $A37)&gt;1, 0, IF($E37="","",G37+H37+K37+L37+O37-Q37))</f>
        <v>182484</v>
      </c>
      <c r="C37" s="109">
        <f>IF(COUNTIF($A$7:$A37, $A37)&gt;1, 0, IF($E37="", "", I37+J37+M37+N37+P37-R37))</f>
        <v>21855</v>
      </c>
      <c r="D37" s="109">
        <f>IF(COUNTIF($A$7:$A37, $A37)&gt;1, 0, S37)</f>
        <v>0</v>
      </c>
      <c r="E37" s="110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53850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17">
        <f>SUMIF('V3回目-総接種回数'!$A:$A, 'Conv-vaccine'!$E37, 'V3回目-総接種回数'!D:D)</f>
        <v>0</v>
      </c>
    </row>
    <row r="38" spans="1:19" ht="17.7">
      <c r="A38" s="49">
        <v>44308</v>
      </c>
      <c r="B38" s="109">
        <f>IF(COUNTIF($A$7:$A38, $A38)&gt;1, 0, IF($E38="","",G38+H38+K38+L38+O38-Q38))</f>
        <v>0</v>
      </c>
      <c r="C38" s="109">
        <f>IF(COUNTIF($A$7:$A38, $A38)&gt;1, 0, IF($E38="", "", I38+J38+M38+N38+P38-R38))</f>
        <v>0</v>
      </c>
      <c r="D38" s="109">
        <f>IF(COUNTIF($A$7:$A38, $A38)&gt;1, 0, S38)</f>
        <v>0</v>
      </c>
      <c r="E38" s="110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53850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17">
        <f>SUMIF('V3回目-総接種回数'!$A:$A, 'Conv-vaccine'!$E38, 'V3回目-総接種回数'!D:D)</f>
        <v>0</v>
      </c>
    </row>
    <row r="39" spans="1:19" ht="17.7">
      <c r="A39" s="49">
        <v>44308</v>
      </c>
      <c r="B39" s="109">
        <f>IF(COUNTIF($A$7:$A39, $A39)&gt;1, 0, IF($E39="","",G39+H39+K39+L39+O39-Q39))</f>
        <v>0</v>
      </c>
      <c r="C39" s="109">
        <f>IF(COUNTIF($A$7:$A39, $A39)&gt;1, 0, IF($E39="", "", I39+J39+M39+N39+P39-R39))</f>
        <v>0</v>
      </c>
      <c r="D39" s="109">
        <f>IF(COUNTIF($A$7:$A39, $A39)&gt;1, 0, S39)</f>
        <v>0</v>
      </c>
      <c r="E39" s="110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53850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17">
        <f>SUMIF('V3回目-総接種回数'!$A:$A, 'Conv-vaccine'!$E39, 'V3回目-総接種回数'!D:D)</f>
        <v>0</v>
      </c>
    </row>
    <row r="40" spans="1:19" ht="17.7">
      <c r="A40" s="49">
        <v>44309</v>
      </c>
      <c r="B40" s="109">
        <f>IF(COUNTIF($A$7:$A40, $A40)&gt;1, 0, IF($E40="","",G40+H40+K40+L40+O40-Q40))</f>
        <v>198414</v>
      </c>
      <c r="C40" s="109">
        <f>IF(COUNTIF($A$7:$A40, $A40)&gt;1, 0, IF($E40="", "", I40+J40+M40+N40+P40-R40))</f>
        <v>29683</v>
      </c>
      <c r="D40" s="109">
        <f>IF(COUNTIF($A$7:$A40, $A40)&gt;1, 0, S40)</f>
        <v>0</v>
      </c>
      <c r="E40" s="110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50425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17">
        <f>SUMIF('V3回目-総接種回数'!$A:$A, 'Conv-vaccine'!$E40, 'V3回目-総接種回数'!D:D)</f>
        <v>0</v>
      </c>
    </row>
    <row r="41" spans="1:19" ht="17.7">
      <c r="A41" s="49">
        <v>44309</v>
      </c>
      <c r="B41" s="109">
        <f>IF(COUNTIF($A$7:$A41, $A41)&gt;1, 0, IF($E41="","",G41+H41+K41+L41+O41-Q41))</f>
        <v>0</v>
      </c>
      <c r="C41" s="109">
        <f>IF(COUNTIF($A$7:$A41, $A41)&gt;1, 0, IF($E41="", "", I41+J41+M41+N41+P41-R41))</f>
        <v>0</v>
      </c>
      <c r="D41" s="109">
        <f>IF(COUNTIF($A$7:$A41, $A41)&gt;1, 0, S41)</f>
        <v>0</v>
      </c>
      <c r="E41" s="110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50425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17">
        <f>SUMIF('V3回目-総接種回数'!$A:$A, 'Conv-vaccine'!$E41, 'V3回目-総接種回数'!D:D)</f>
        <v>0</v>
      </c>
    </row>
    <row r="42" spans="1:19" ht="17.7">
      <c r="A42" s="49">
        <v>44309</v>
      </c>
      <c r="B42" s="109">
        <f>IF(COUNTIF($A$7:$A42, $A42)&gt;1, 0, IF($E42="","",G42+H42+K42+L42+O42-Q42))</f>
        <v>0</v>
      </c>
      <c r="C42" s="109">
        <f>IF(COUNTIF($A$7:$A42, $A42)&gt;1, 0, IF($E42="", "", I42+J42+M42+N42+P42-R42))</f>
        <v>0</v>
      </c>
      <c r="D42" s="109">
        <f>IF(COUNTIF($A$7:$A42, $A42)&gt;1, 0, S42)</f>
        <v>0</v>
      </c>
      <c r="E42" s="110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50425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17">
        <f>SUMIF('V3回目-総接種回数'!$A:$A, 'Conv-vaccine'!$E42, 'V3回目-総接種回数'!D:D)</f>
        <v>0</v>
      </c>
    </row>
    <row r="43" spans="1:19" ht="17.7">
      <c r="A43" s="49">
        <v>44310</v>
      </c>
      <c r="B43" s="109">
        <f>IF(COUNTIF($A$7:$A43, $A43)&gt;1, 0, IF($E43="","",G43+H43+K43+L43+O43-Q43))</f>
        <v>34913</v>
      </c>
      <c r="C43" s="109">
        <f>IF(COUNTIF($A$7:$A43, $A43)&gt;1, 0, IF($E43="", "", I43+J43+M43+N43+P43-R43))</f>
        <v>0</v>
      </c>
      <c r="D43" s="109">
        <f>IF(COUNTIF($A$7:$A43, $A43)&gt;1, 0, S43)</f>
        <v>0</v>
      </c>
      <c r="E43" s="110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34913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17">
        <f>SUMIF('V3回目-総接種回数'!$A:$A, 'Conv-vaccine'!$E43, 'V3回目-総接種回数'!D:D)</f>
        <v>0</v>
      </c>
    </row>
    <row r="44" spans="1:19" ht="17.7">
      <c r="A44" s="49">
        <v>44310</v>
      </c>
      <c r="B44" s="109">
        <f>IF(COUNTIF($A$7:$A44, $A44)&gt;1, 0, IF($E44="","",G44+H44+K44+L44+O44-Q44))</f>
        <v>0</v>
      </c>
      <c r="C44" s="109">
        <f>IF(COUNTIF($A$7:$A44, $A44)&gt;1, 0, IF($E44="", "", I44+J44+M44+N44+P44-R44))</f>
        <v>0</v>
      </c>
      <c r="D44" s="109">
        <f>IF(COUNTIF($A$7:$A44, $A44)&gt;1, 0, S44)</f>
        <v>0</v>
      </c>
      <c r="E44" s="110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34913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17">
        <f>SUMIF('V3回目-総接種回数'!$A:$A, 'Conv-vaccine'!$E44, 'V3回目-総接種回数'!D:D)</f>
        <v>0</v>
      </c>
    </row>
    <row r="45" spans="1:19" ht="17.7">
      <c r="A45" s="49">
        <v>44310</v>
      </c>
      <c r="B45" s="109">
        <f>IF(COUNTIF($A$7:$A45, $A45)&gt;1, 0, IF($E45="","",G45+H45+K45+L45+O45-Q45))</f>
        <v>0</v>
      </c>
      <c r="C45" s="109">
        <f>IF(COUNTIF($A$7:$A45, $A45)&gt;1, 0, IF($E45="", "", I45+J45+M45+N45+P45-R45))</f>
        <v>0</v>
      </c>
      <c r="D45" s="109">
        <f>IF(COUNTIF($A$7:$A45, $A45)&gt;1, 0, S45)</f>
        <v>0</v>
      </c>
      <c r="E45" s="110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34913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17">
        <f>SUMIF('V3回目-総接種回数'!$A:$A, 'Conv-vaccine'!$E45, 'V3回目-総接種回数'!D:D)</f>
        <v>0</v>
      </c>
    </row>
    <row r="46" spans="1:19" ht="17.7">
      <c r="A46" s="49">
        <v>44311</v>
      </c>
      <c r="B46" s="109">
        <f>IF(COUNTIF($A$7:$A46, $A46)&gt;1, 0, IF($E46="","",G46+H46+K46+L46+O46-Q46))</f>
        <v>25442</v>
      </c>
      <c r="C46" s="109">
        <f>IF(COUNTIF($A$7:$A46, $A46)&gt;1, 0, IF($E46="", "", I46+J46+M46+N46+P46-R46))</f>
        <v>0</v>
      </c>
      <c r="D46" s="109">
        <f>IF(COUNTIF($A$7:$A46, $A46)&gt;1, 0, S46)</f>
        <v>0</v>
      </c>
      <c r="E46" s="110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25442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17">
        <f>SUMIF('V3回目-総接種回数'!$A:$A, 'Conv-vaccine'!$E46, 'V3回目-総接種回数'!D:D)</f>
        <v>0</v>
      </c>
    </row>
    <row r="47" spans="1:19" ht="17.7">
      <c r="A47" s="49">
        <v>44311</v>
      </c>
      <c r="B47" s="109">
        <f>IF(COUNTIF($A$7:$A47, $A47)&gt;1, 0, IF($E47="","",G47+H47+K47+L47+O47-Q47))</f>
        <v>0</v>
      </c>
      <c r="C47" s="109">
        <f>IF(COUNTIF($A$7:$A47, $A47)&gt;1, 0, IF($E47="", "", I47+J47+M47+N47+P47-R47))</f>
        <v>0</v>
      </c>
      <c r="D47" s="109">
        <f>IF(COUNTIF($A$7:$A47, $A47)&gt;1, 0, S47)</f>
        <v>0</v>
      </c>
      <c r="E47" s="110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25442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17">
        <f>SUMIF('V3回目-総接種回数'!$A:$A, 'Conv-vaccine'!$E47, 'V3回目-総接種回数'!D:D)</f>
        <v>0</v>
      </c>
    </row>
    <row r="48" spans="1:19" ht="17.7">
      <c r="A48" s="49">
        <v>44311</v>
      </c>
      <c r="B48" s="109">
        <f>IF(COUNTIF($A$7:$A48, $A48)&gt;1, 0, IF($E48="","",G48+H48+K48+L48+O48-Q48))</f>
        <v>0</v>
      </c>
      <c r="C48" s="109">
        <f>IF(COUNTIF($A$7:$A48, $A48)&gt;1, 0, IF($E48="", "", I48+J48+M48+N48+P48-R48))</f>
        <v>0</v>
      </c>
      <c r="D48" s="109">
        <f>IF(COUNTIF($A$7:$A48, $A48)&gt;1, 0, S48)</f>
        <v>0</v>
      </c>
      <c r="E48" s="110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25442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17">
        <f>SUMIF('V3回目-総接種回数'!$A:$A, 'Conv-vaccine'!$E48, 'V3回目-総接種回数'!D:D)</f>
        <v>0</v>
      </c>
    </row>
    <row r="49" spans="1:19" ht="17.7">
      <c r="A49" s="49">
        <v>44312</v>
      </c>
      <c r="B49" s="109">
        <f>IF(COUNTIF($A$7:$A49, $A49)&gt;1, 0, IF($E49="","",G49+H49+K49+L49+O49-Q49))</f>
        <v>276662</v>
      </c>
      <c r="C49" s="109">
        <f>IF(COUNTIF($A$7:$A49, $A49)&gt;1, 0, IF($E49="", "", I49+J49+M49+N49+P49-R49))</f>
        <v>41651</v>
      </c>
      <c r="D49" s="109">
        <f>IF(COUNTIF($A$7:$A49, $A49)&gt;1, 0, S49)</f>
        <v>0</v>
      </c>
      <c r="E49" s="110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54985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17">
        <f>SUMIF('V3回目-総接種回数'!$A:$A, 'Conv-vaccine'!$E49, 'V3回目-総接種回数'!D:D)</f>
        <v>0</v>
      </c>
    </row>
    <row r="50" spans="1:19" ht="17.7">
      <c r="A50" s="49">
        <v>44312</v>
      </c>
      <c r="B50" s="109">
        <f>IF(COUNTIF($A$7:$A50, $A50)&gt;1, 0, IF($E50="","",G50+H50+K50+L50+O50-Q50))</f>
        <v>0</v>
      </c>
      <c r="C50" s="109">
        <f>IF(COUNTIF($A$7:$A50, $A50)&gt;1, 0, IF($E50="", "", I50+J50+M50+N50+P50-R50))</f>
        <v>0</v>
      </c>
      <c r="D50" s="109">
        <f>IF(COUNTIF($A$7:$A50, $A50)&gt;1, 0, S50)</f>
        <v>0</v>
      </c>
      <c r="E50" s="110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54985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17">
        <f>SUMIF('V3回目-総接種回数'!$A:$A, 'Conv-vaccine'!$E50, 'V3回目-総接種回数'!D:D)</f>
        <v>0</v>
      </c>
    </row>
    <row r="51" spans="1:19" ht="17.7">
      <c r="A51" s="49">
        <v>44312</v>
      </c>
      <c r="B51" s="109">
        <f>IF(COUNTIF($A$7:$A51, $A51)&gt;1, 0, IF($E51="","",G51+H51+K51+L51+O51-Q51))</f>
        <v>0</v>
      </c>
      <c r="C51" s="109">
        <f>IF(COUNTIF($A$7:$A51, $A51)&gt;1, 0, IF($E51="", "", I51+J51+M51+N51+P51-R51))</f>
        <v>0</v>
      </c>
      <c r="D51" s="109">
        <f>IF(COUNTIF($A$7:$A51, $A51)&gt;1, 0, S51)</f>
        <v>0</v>
      </c>
      <c r="E51" s="110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54985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17">
        <f>SUMIF('V3回目-総接種回数'!$A:$A, 'Conv-vaccine'!$E51, 'V3回目-総接種回数'!D:D)</f>
        <v>0</v>
      </c>
    </row>
    <row r="52" spans="1:19" ht="17.7">
      <c r="A52" s="49">
        <v>44313</v>
      </c>
      <c r="B52" s="109">
        <f>IF(COUNTIF($A$7:$A52, $A52)&gt;1, 0, IF($E52="","",G52+H52+K52+L52+O52-Q52))</f>
        <v>245440</v>
      </c>
      <c r="C52" s="109">
        <f>IF(COUNTIF($A$7:$A52, $A52)&gt;1, 0, IF($E52="", "", I52+J52+M52+N52+P52-R52))</f>
        <v>31105</v>
      </c>
      <c r="D52" s="109">
        <f>IF(COUNTIF($A$7:$A52, $A52)&gt;1, 0, S52)</f>
        <v>0</v>
      </c>
      <c r="E52" s="110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73371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17">
        <f>SUMIF('V3回目-総接種回数'!$A:$A, 'Conv-vaccine'!$E52, 'V3回目-総接種回数'!D:D)</f>
        <v>0</v>
      </c>
    </row>
    <row r="53" spans="1:19" ht="17.7">
      <c r="A53" s="49">
        <v>44313</v>
      </c>
      <c r="B53" s="109">
        <f>IF(COUNTIF($A$7:$A53, $A53)&gt;1, 0, IF($E53="","",G53+H53+K53+L53+O53-Q53))</f>
        <v>0</v>
      </c>
      <c r="C53" s="109">
        <f>IF(COUNTIF($A$7:$A53, $A53)&gt;1, 0, IF($E53="", "", I53+J53+M53+N53+P53-R53))</f>
        <v>0</v>
      </c>
      <c r="D53" s="109">
        <f>IF(COUNTIF($A$7:$A53, $A53)&gt;1, 0, S53)</f>
        <v>0</v>
      </c>
      <c r="E53" s="110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73371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17">
        <f>SUMIF('V3回目-総接種回数'!$A:$A, 'Conv-vaccine'!$E53, 'V3回目-総接種回数'!D:D)</f>
        <v>0</v>
      </c>
    </row>
    <row r="54" spans="1:19" ht="17.7">
      <c r="A54" s="49">
        <v>44313</v>
      </c>
      <c r="B54" s="109">
        <f>IF(COUNTIF($A$7:$A54, $A54)&gt;1, 0, IF($E54="","",G54+H54+K54+L54+O54-Q54))</f>
        <v>0</v>
      </c>
      <c r="C54" s="109">
        <f>IF(COUNTIF($A$7:$A54, $A54)&gt;1, 0, IF($E54="", "", I54+J54+M54+N54+P54-R54))</f>
        <v>0</v>
      </c>
      <c r="D54" s="109">
        <f>IF(COUNTIF($A$7:$A54, $A54)&gt;1, 0, S54)</f>
        <v>0</v>
      </c>
      <c r="E54" s="110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73371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17">
        <f>SUMIF('V3回目-総接種回数'!$A:$A, 'Conv-vaccine'!$E54, 'V3回目-総接種回数'!D:D)</f>
        <v>0</v>
      </c>
    </row>
    <row r="55" spans="1:19" ht="17.7">
      <c r="A55" s="49">
        <v>44314</v>
      </c>
      <c r="B55" s="109">
        <f>IF(COUNTIF($A$7:$A55, $A55)&gt;1, 0, IF($E55="","",G55+H55+K55+L55+O55-Q55))</f>
        <v>273643</v>
      </c>
      <c r="C55" s="109">
        <f>IF(COUNTIF($A$7:$A55, $A55)&gt;1, 0, IF($E55="", "", I55+J55+M55+N55+P55-R55))</f>
        <v>44268</v>
      </c>
      <c r="D55" s="109">
        <f>IF(COUNTIF($A$7:$A55, $A55)&gt;1, 0, S55)</f>
        <v>0</v>
      </c>
      <c r="E55" s="110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79638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17">
        <f>SUMIF('V3回目-総接種回数'!$A:$A, 'Conv-vaccine'!$E55, 'V3回目-総接種回数'!D:D)</f>
        <v>0</v>
      </c>
    </row>
    <row r="56" spans="1:19" ht="17.7">
      <c r="A56" s="49">
        <v>44314</v>
      </c>
      <c r="B56" s="109">
        <f>IF(COUNTIF($A$7:$A56, $A56)&gt;1, 0, IF($E56="","",G56+H56+K56+L56+O56-Q56))</f>
        <v>0</v>
      </c>
      <c r="C56" s="109">
        <f>IF(COUNTIF($A$7:$A56, $A56)&gt;1, 0, IF($E56="", "", I56+J56+M56+N56+P56-R56))</f>
        <v>0</v>
      </c>
      <c r="D56" s="109">
        <f>IF(COUNTIF($A$7:$A56, $A56)&gt;1, 0, S56)</f>
        <v>0</v>
      </c>
      <c r="E56" s="110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79638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17">
        <f>SUMIF('V3回目-総接種回数'!$A:$A, 'Conv-vaccine'!$E56, 'V3回目-総接種回数'!D:D)</f>
        <v>0</v>
      </c>
    </row>
    <row r="57" spans="1:19" ht="17.7">
      <c r="A57" s="49">
        <v>44314</v>
      </c>
      <c r="B57" s="109">
        <f>IF(COUNTIF($A$7:$A57, $A57)&gt;1, 0, IF($E57="","",G57+H57+K57+L57+O57-Q57))</f>
        <v>0</v>
      </c>
      <c r="C57" s="109">
        <f>IF(COUNTIF($A$7:$A57, $A57)&gt;1, 0, IF($E57="", "", I57+J57+M57+N57+P57-R57))</f>
        <v>0</v>
      </c>
      <c r="D57" s="109">
        <f>IF(COUNTIF($A$7:$A57, $A57)&gt;1, 0, S57)</f>
        <v>0</v>
      </c>
      <c r="E57" s="110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79638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17">
        <f>SUMIF('V3回目-総接種回数'!$A:$A, 'Conv-vaccine'!$E57, 'V3回目-総接種回数'!D:D)</f>
        <v>0</v>
      </c>
    </row>
    <row r="58" spans="1:19" ht="17.7">
      <c r="A58" s="49">
        <v>44315</v>
      </c>
      <c r="B58" s="109">
        <f>IF(COUNTIF($A$7:$A58, $A58)&gt;1, 0, IF($E58="","",G58+H58+K58+L58+O58-Q58))</f>
        <v>20144</v>
      </c>
      <c r="C58" s="109">
        <f>IF(COUNTIF($A$7:$A58, $A58)&gt;1, 0, IF($E58="", "", I58+J58+M58+N58+P58-R58))</f>
        <v>0</v>
      </c>
      <c r="D58" s="109">
        <f>IF(COUNTIF($A$7:$A58, $A58)&gt;1, 0, S58)</f>
        <v>0</v>
      </c>
      <c r="E58" s="110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20144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17">
        <f>SUMIF('V3回目-総接種回数'!$A:$A, 'Conv-vaccine'!$E58, 'V3回目-総接種回数'!D:D)</f>
        <v>0</v>
      </c>
    </row>
    <row r="59" spans="1:19" ht="17.7">
      <c r="A59" s="49">
        <v>44315</v>
      </c>
      <c r="B59" s="109">
        <f>IF(COUNTIF($A$7:$A59, $A59)&gt;1, 0, IF($E59="","",G59+H59+K59+L59+O59-Q59))</f>
        <v>0</v>
      </c>
      <c r="C59" s="109">
        <f>IF(COUNTIF($A$7:$A59, $A59)&gt;1, 0, IF($E59="", "", I59+J59+M59+N59+P59-R59))</f>
        <v>0</v>
      </c>
      <c r="D59" s="109">
        <f>IF(COUNTIF($A$7:$A59, $A59)&gt;1, 0, S59)</f>
        <v>0</v>
      </c>
      <c r="E59" s="110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20144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17">
        <f>SUMIF('V3回目-総接種回数'!$A:$A, 'Conv-vaccine'!$E59, 'V3回目-総接種回数'!D:D)</f>
        <v>0</v>
      </c>
    </row>
    <row r="60" spans="1:19" ht="17.7">
      <c r="A60" s="49">
        <v>44315</v>
      </c>
      <c r="B60" s="109">
        <f>IF(COUNTIF($A$7:$A60, $A60)&gt;1, 0, IF($E60="","",G60+H60+K60+L60+O60-Q60))</f>
        <v>0</v>
      </c>
      <c r="C60" s="109">
        <f>IF(COUNTIF($A$7:$A60, $A60)&gt;1, 0, IF($E60="", "", I60+J60+M60+N60+P60-R60))</f>
        <v>0</v>
      </c>
      <c r="D60" s="109">
        <f>IF(COUNTIF($A$7:$A60, $A60)&gt;1, 0, S60)</f>
        <v>0</v>
      </c>
      <c r="E60" s="110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20144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17">
        <f>SUMIF('V3回目-総接種回数'!$A:$A, 'Conv-vaccine'!$E60, 'V3回目-総接種回数'!D:D)</f>
        <v>0</v>
      </c>
    </row>
    <row r="61" spans="1:19" ht="17.7">
      <c r="A61" s="49">
        <v>44316</v>
      </c>
      <c r="B61" s="109">
        <f>IF(COUNTIF($A$7:$A61, $A61)&gt;1, 0, IF($E61="","",G61+H61+K61+L61+O61-Q61))</f>
        <v>287793</v>
      </c>
      <c r="C61" s="109">
        <f>IF(COUNTIF($A$7:$A61, $A61)&gt;1, 0, IF($E61="", "", I61+J61+M61+N61+P61-R61))</f>
        <v>47240</v>
      </c>
      <c r="D61" s="109">
        <f>IF(COUNTIF($A$7:$A61, $A61)&gt;1, 0, S61)</f>
        <v>0</v>
      </c>
      <c r="E61" s="110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60126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17">
        <f>SUMIF('V3回目-総接種回数'!$A:$A, 'Conv-vaccine'!$E61, 'V3回目-総接種回数'!D:D)</f>
        <v>0</v>
      </c>
    </row>
    <row r="62" spans="1:19" ht="17.7">
      <c r="A62" s="49">
        <v>44316</v>
      </c>
      <c r="B62" s="109">
        <f>IF(COUNTIF($A$7:$A62, $A62)&gt;1, 0, IF($E62="","",G62+H62+K62+L62+O62-Q62))</f>
        <v>0</v>
      </c>
      <c r="C62" s="109">
        <f>IF(COUNTIF($A$7:$A62, $A62)&gt;1, 0, IF($E62="", "", I62+J62+M62+N62+P62-R62))</f>
        <v>0</v>
      </c>
      <c r="D62" s="109">
        <f>IF(COUNTIF($A$7:$A62, $A62)&gt;1, 0, S62)</f>
        <v>0</v>
      </c>
      <c r="E62" s="110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60126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17">
        <f>SUMIF('V3回目-総接種回数'!$A:$A, 'Conv-vaccine'!$E62, 'V3回目-総接種回数'!D:D)</f>
        <v>0</v>
      </c>
    </row>
    <row r="63" spans="1:19" ht="17.7">
      <c r="A63" s="49">
        <v>44316</v>
      </c>
      <c r="B63" s="109">
        <f>IF(COUNTIF($A$7:$A63, $A63)&gt;1, 0, IF($E63="","",G63+H63+K63+L63+O63-Q63))</f>
        <v>0</v>
      </c>
      <c r="C63" s="109">
        <f>IF(COUNTIF($A$7:$A63, $A63)&gt;1, 0, IF($E63="", "", I63+J63+M63+N63+P63-R63))</f>
        <v>0</v>
      </c>
      <c r="D63" s="109">
        <f>IF(COUNTIF($A$7:$A63, $A63)&gt;1, 0, S63)</f>
        <v>0</v>
      </c>
      <c r="E63" s="110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60126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17">
        <f>SUMIF('V3回目-総接種回数'!$A:$A, 'Conv-vaccine'!$E63, 'V3回目-総接種回数'!D:D)</f>
        <v>0</v>
      </c>
    </row>
    <row r="64" spans="1:19" ht="17.7">
      <c r="A64" s="49">
        <v>44317</v>
      </c>
      <c r="B64" s="109">
        <f>IF(COUNTIF($A$7:$A64, $A64)&gt;1, 0, IF($E64="","",G64+H64+K64+L64+O64-Q64))</f>
        <v>39999</v>
      </c>
      <c r="C64" s="109">
        <f>IF(COUNTIF($A$7:$A64, $A64)&gt;1, 0, IF($E64="", "", I64+J64+M64+N64+P64-R64))</f>
        <v>0</v>
      </c>
      <c r="D64" s="109">
        <f>IF(COUNTIF($A$7:$A64, $A64)&gt;1, 0, S64)</f>
        <v>0</v>
      </c>
      <c r="E64" s="110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39999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17">
        <f>SUMIF('V3回目-総接種回数'!$A:$A, 'Conv-vaccine'!$E64, 'V3回目-総接種回数'!D:D)</f>
        <v>0</v>
      </c>
    </row>
    <row r="65" spans="1:19" ht="17.7">
      <c r="A65" s="49">
        <v>44317</v>
      </c>
      <c r="B65" s="109">
        <f>IF(COUNTIF($A$7:$A65, $A65)&gt;1, 0, IF($E65="","",G65+H65+K65+L65+O65-Q65))</f>
        <v>0</v>
      </c>
      <c r="C65" s="109">
        <f>IF(COUNTIF($A$7:$A65, $A65)&gt;1, 0, IF($E65="", "", I65+J65+M65+N65+P65-R65))</f>
        <v>0</v>
      </c>
      <c r="D65" s="109">
        <f>IF(COUNTIF($A$7:$A65, $A65)&gt;1, 0, S65)</f>
        <v>0</v>
      </c>
      <c r="E65" s="110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39999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17">
        <f>SUMIF('V3回目-総接種回数'!$A:$A, 'Conv-vaccine'!$E65, 'V3回目-総接種回数'!D:D)</f>
        <v>0</v>
      </c>
    </row>
    <row r="66" spans="1:19" ht="17.7">
      <c r="A66" s="49">
        <v>44317</v>
      </c>
      <c r="B66" s="109">
        <f>IF(COUNTIF($A$7:$A66, $A66)&gt;1, 0, IF($E66="","",G66+H66+K66+L66+O66-Q66))</f>
        <v>0</v>
      </c>
      <c r="C66" s="109">
        <f>IF(COUNTIF($A$7:$A66, $A66)&gt;1, 0, IF($E66="", "", I66+J66+M66+N66+P66-R66))</f>
        <v>0</v>
      </c>
      <c r="D66" s="109">
        <f>IF(COUNTIF($A$7:$A66, $A66)&gt;1, 0, S66)</f>
        <v>0</v>
      </c>
      <c r="E66" s="110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39999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17">
        <f>SUMIF('V3回目-総接種回数'!$A:$A, 'Conv-vaccine'!$E66, 'V3回目-総接種回数'!D:D)</f>
        <v>0</v>
      </c>
    </row>
    <row r="67" spans="1:19" ht="17.7">
      <c r="A67" s="49">
        <v>44318</v>
      </c>
      <c r="B67" s="109">
        <f>IF(COUNTIF($A$7:$A67, $A67)&gt;1, 0, IF($E67="","",G67+H67+K67+L67+O67-Q67))</f>
        <v>27299</v>
      </c>
      <c r="C67" s="109">
        <f>IF(COUNTIF($A$7:$A67, $A67)&gt;1, 0, IF($E67="", "", I67+J67+M67+N67+P67-R67))</f>
        <v>0</v>
      </c>
      <c r="D67" s="109">
        <f>IF(COUNTIF($A$7:$A67, $A67)&gt;1, 0, S67)</f>
        <v>0</v>
      </c>
      <c r="E67" s="110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27299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17">
        <f>SUMIF('V3回目-総接種回数'!$A:$A, 'Conv-vaccine'!$E67, 'V3回目-総接種回数'!D:D)</f>
        <v>0</v>
      </c>
    </row>
    <row r="68" spans="1:19" ht="17.7">
      <c r="A68" s="49">
        <v>44318</v>
      </c>
      <c r="B68" s="109">
        <f>IF(COUNTIF($A$7:$A68, $A68)&gt;1, 0, IF($E68="","",G68+H68+K68+L68+O68-Q68))</f>
        <v>0</v>
      </c>
      <c r="C68" s="109">
        <f>IF(COUNTIF($A$7:$A68, $A68)&gt;1, 0, IF($E68="", "", I68+J68+M68+N68+P68-R68))</f>
        <v>0</v>
      </c>
      <c r="D68" s="109">
        <f>IF(COUNTIF($A$7:$A68, $A68)&gt;1, 0, S68)</f>
        <v>0</v>
      </c>
      <c r="E68" s="110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27299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17">
        <f>SUMIF('V3回目-総接種回数'!$A:$A, 'Conv-vaccine'!$E68, 'V3回目-総接種回数'!D:D)</f>
        <v>0</v>
      </c>
    </row>
    <row r="69" spans="1:19" ht="17.7">
      <c r="A69" s="49">
        <v>44318</v>
      </c>
      <c r="B69" s="109">
        <f>IF(COUNTIF($A$7:$A69, $A69)&gt;1, 0, IF($E69="","",G69+H69+K69+L69+O69-Q69))</f>
        <v>0</v>
      </c>
      <c r="C69" s="109">
        <f>IF(COUNTIF($A$7:$A69, $A69)&gt;1, 0, IF($E69="", "", I69+J69+M69+N69+P69-R69))</f>
        <v>0</v>
      </c>
      <c r="D69" s="109">
        <f>IF(COUNTIF($A$7:$A69, $A69)&gt;1, 0, S69)</f>
        <v>0</v>
      </c>
      <c r="E69" s="110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27299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17">
        <f>SUMIF('V3回目-総接種回数'!$A:$A, 'Conv-vaccine'!$E69, 'V3回目-総接種回数'!D:D)</f>
        <v>0</v>
      </c>
    </row>
    <row r="70" spans="1:19" ht="17.7">
      <c r="A70" s="49">
        <v>44319</v>
      </c>
      <c r="B70" s="109">
        <f>IF(COUNTIF($A$7:$A70, $A70)&gt;1, 0, IF($E70="","",G70+H70+K70+L70+O70-Q70))</f>
        <v>7439</v>
      </c>
      <c r="C70" s="109">
        <f>IF(COUNTIF($A$7:$A70, $A70)&gt;1, 0, IF($E70="", "", I70+J70+M70+N70+P70-R70))</f>
        <v>789</v>
      </c>
      <c r="D70" s="109">
        <f>IF(COUNTIF($A$7:$A70, $A70)&gt;1, 0, S70)</f>
        <v>0</v>
      </c>
      <c r="E70" s="110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7439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789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17">
        <f>SUMIF('V3回目-総接種回数'!$A:$A, 'Conv-vaccine'!$E70, 'V3回目-総接種回数'!D:D)</f>
        <v>0</v>
      </c>
    </row>
    <row r="71" spans="1:19" ht="17.7">
      <c r="A71" s="49">
        <v>44319</v>
      </c>
      <c r="B71" s="109">
        <f>IF(COUNTIF($A$7:$A71, $A71)&gt;1, 0, IF($E71="","",G71+H71+K71+L71+O71-Q71))</f>
        <v>0</v>
      </c>
      <c r="C71" s="109">
        <f>IF(COUNTIF($A$7:$A71, $A71)&gt;1, 0, IF($E71="", "", I71+J71+M71+N71+P71-R71))</f>
        <v>0</v>
      </c>
      <c r="D71" s="109">
        <f>IF(COUNTIF($A$7:$A71, $A71)&gt;1, 0, S71)</f>
        <v>0</v>
      </c>
      <c r="E71" s="110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7439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789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17">
        <f>SUMIF('V3回目-総接種回数'!$A:$A, 'Conv-vaccine'!$E71, 'V3回目-総接種回数'!D:D)</f>
        <v>0</v>
      </c>
    </row>
    <row r="72" spans="1:19" ht="17.7">
      <c r="A72" s="49">
        <v>44319</v>
      </c>
      <c r="B72" s="109">
        <f>IF(COUNTIF($A$7:$A72, $A72)&gt;1, 0, IF($E72="","",G72+H72+K72+L72+O72-Q72))</f>
        <v>0</v>
      </c>
      <c r="C72" s="109">
        <f>IF(COUNTIF($A$7:$A72, $A72)&gt;1, 0, IF($E72="", "", I72+J72+M72+N72+P72-R72))</f>
        <v>0</v>
      </c>
      <c r="D72" s="109">
        <f>IF(COUNTIF($A$7:$A72, $A72)&gt;1, 0, S72)</f>
        <v>0</v>
      </c>
      <c r="E72" s="110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7439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789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17">
        <f>SUMIF('V3回目-総接種回数'!$A:$A, 'Conv-vaccine'!$E72, 'V3回目-総接種回数'!D:D)</f>
        <v>0</v>
      </c>
    </row>
    <row r="73" spans="1:19" ht="17.7">
      <c r="A73" s="49">
        <v>44320</v>
      </c>
      <c r="B73" s="109">
        <f>IF(COUNTIF($A$7:$A73, $A73)&gt;1, 0, IF($E73="","",G73+H73+K73+L73+O73-Q73))</f>
        <v>8493</v>
      </c>
      <c r="C73" s="109">
        <f>IF(COUNTIF($A$7:$A73, $A73)&gt;1, 0, IF($E73="", "", I73+J73+M73+N73+P73-R73))</f>
        <v>705</v>
      </c>
      <c r="D73" s="109">
        <f>IF(COUNTIF($A$7:$A73, $A73)&gt;1, 0, S73)</f>
        <v>0</v>
      </c>
      <c r="E73" s="110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8493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705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17">
        <f>SUMIF('V3回目-総接種回数'!$A:$A, 'Conv-vaccine'!$E73, 'V3回目-総接種回数'!D:D)</f>
        <v>0</v>
      </c>
    </row>
    <row r="74" spans="1:19" ht="17.7">
      <c r="A74" s="49">
        <v>44320</v>
      </c>
      <c r="B74" s="109">
        <f>IF(COUNTIF($A$7:$A74, $A74)&gt;1, 0, IF($E74="","",G74+H74+K74+L74+O74-Q74))</f>
        <v>0</v>
      </c>
      <c r="C74" s="109">
        <f>IF(COUNTIF($A$7:$A74, $A74)&gt;1, 0, IF($E74="", "", I74+J74+M74+N74+P74-R74))</f>
        <v>0</v>
      </c>
      <c r="D74" s="109">
        <f>IF(COUNTIF($A$7:$A74, $A74)&gt;1, 0, S74)</f>
        <v>0</v>
      </c>
      <c r="E74" s="110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8493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705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17">
        <f>SUMIF('V3回目-総接種回数'!$A:$A, 'Conv-vaccine'!$E74, 'V3回目-総接種回数'!D:D)</f>
        <v>0</v>
      </c>
    </row>
    <row r="75" spans="1:19" ht="17.7">
      <c r="A75" s="49">
        <v>44320</v>
      </c>
      <c r="B75" s="109">
        <f>IF(COUNTIF($A$7:$A75, $A75)&gt;1, 0, IF($E75="","",G75+H75+K75+L75+O75-Q75))</f>
        <v>0</v>
      </c>
      <c r="C75" s="109">
        <f>IF(COUNTIF($A$7:$A75, $A75)&gt;1, 0, IF($E75="", "", I75+J75+M75+N75+P75-R75))</f>
        <v>0</v>
      </c>
      <c r="D75" s="109">
        <f>IF(COUNTIF($A$7:$A75, $A75)&gt;1, 0, S75)</f>
        <v>0</v>
      </c>
      <c r="E75" s="110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8493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705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17">
        <f>SUMIF('V3回目-総接種回数'!$A:$A, 'Conv-vaccine'!$E75, 'V3回目-総接種回数'!D:D)</f>
        <v>0</v>
      </c>
    </row>
    <row r="76" spans="1:19" ht="17.7">
      <c r="A76" s="49">
        <v>44321</v>
      </c>
      <c r="B76" s="109">
        <f>IF(COUNTIF($A$7:$A76, $A76)&gt;1, 0, IF($E76="","",G76+H76+K76+L76+O76-Q76))</f>
        <v>9850</v>
      </c>
      <c r="C76" s="109">
        <f>IF(COUNTIF($A$7:$A76, $A76)&gt;1, 0, IF($E76="", "", I76+J76+M76+N76+P76-R76))</f>
        <v>900</v>
      </c>
      <c r="D76" s="109">
        <f>IF(COUNTIF($A$7:$A76, $A76)&gt;1, 0, S76)</f>
        <v>0</v>
      </c>
      <c r="E76" s="110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9850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900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17">
        <f>SUMIF('V3回目-総接種回数'!$A:$A, 'Conv-vaccine'!$E76, 'V3回目-総接種回数'!D:D)</f>
        <v>0</v>
      </c>
    </row>
    <row r="77" spans="1:19" ht="17.7">
      <c r="A77" s="49">
        <v>44321</v>
      </c>
      <c r="B77" s="109">
        <f>IF(COUNTIF($A$7:$A77, $A77)&gt;1, 0, IF($E77="","",G77+H77+K77+L77+O77-Q77))</f>
        <v>0</v>
      </c>
      <c r="C77" s="109">
        <f>IF(COUNTIF($A$7:$A77, $A77)&gt;1, 0, IF($E77="", "", I77+J77+M77+N77+P77-R77))</f>
        <v>0</v>
      </c>
      <c r="D77" s="109">
        <f>IF(COUNTIF($A$7:$A77, $A77)&gt;1, 0, S77)</f>
        <v>0</v>
      </c>
      <c r="E77" s="110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9850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900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17">
        <f>SUMIF('V3回目-総接種回数'!$A:$A, 'Conv-vaccine'!$E77, 'V3回目-総接種回数'!D:D)</f>
        <v>0</v>
      </c>
    </row>
    <row r="78" spans="1:19" ht="17.7">
      <c r="A78" s="49">
        <v>44321</v>
      </c>
      <c r="B78" s="109">
        <f>IF(COUNTIF($A$7:$A78, $A78)&gt;1, 0, IF($E78="","",G78+H78+K78+L78+O78-Q78))</f>
        <v>0</v>
      </c>
      <c r="C78" s="109">
        <f>IF(COUNTIF($A$7:$A78, $A78)&gt;1, 0, IF($E78="", "", I78+J78+M78+N78+P78-R78))</f>
        <v>0</v>
      </c>
      <c r="D78" s="109">
        <f>IF(COUNTIF($A$7:$A78, $A78)&gt;1, 0, S78)</f>
        <v>0</v>
      </c>
      <c r="E78" s="110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9850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900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17">
        <f>SUMIF('V3回目-総接種回数'!$A:$A, 'Conv-vaccine'!$E78, 'V3回目-総接種回数'!D:D)</f>
        <v>0</v>
      </c>
    </row>
    <row r="79" spans="1:19" ht="17.7">
      <c r="A79" s="49">
        <v>44322</v>
      </c>
      <c r="B79" s="109">
        <f>IF(COUNTIF($A$7:$A79, $A79)&gt;1, 0, IF($E79="","",G79+H79+K79+L79+O79-Q79))</f>
        <v>316482</v>
      </c>
      <c r="C79" s="109">
        <f>IF(COUNTIF($A$7:$A79, $A79)&gt;1, 0, IF($E79="", "", I79+J79+M79+N79+P79-R79))</f>
        <v>71994</v>
      </c>
      <c r="D79" s="109">
        <f>IF(COUNTIF($A$7:$A79, $A79)&gt;1, 0, S79)</f>
        <v>0</v>
      </c>
      <c r="E79" s="110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47504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9058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17">
        <f>SUMIF('V3回目-総接種回数'!$A:$A, 'Conv-vaccine'!$E79, 'V3回目-総接種回数'!D:D)</f>
        <v>0</v>
      </c>
    </row>
    <row r="80" spans="1:19" ht="17.7">
      <c r="A80" s="49">
        <v>44322</v>
      </c>
      <c r="B80" s="109">
        <f>IF(COUNTIF($A$7:$A80, $A80)&gt;1, 0, IF($E80="","",G80+H80+K80+L80+O80-Q80))</f>
        <v>0</v>
      </c>
      <c r="C80" s="109">
        <f>IF(COUNTIF($A$7:$A80, $A80)&gt;1, 0, IF($E80="", "", I80+J80+M80+N80+P80-R80))</f>
        <v>0</v>
      </c>
      <c r="D80" s="109">
        <f>IF(COUNTIF($A$7:$A80, $A80)&gt;1, 0, S80)</f>
        <v>0</v>
      </c>
      <c r="E80" s="110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47504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9058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17">
        <f>SUMIF('V3回目-総接種回数'!$A:$A, 'Conv-vaccine'!$E80, 'V3回目-総接種回数'!D:D)</f>
        <v>0</v>
      </c>
    </row>
    <row r="81" spans="1:19" ht="17.7">
      <c r="A81" s="49">
        <v>44322</v>
      </c>
      <c r="B81" s="109">
        <f>IF(COUNTIF($A$7:$A81, $A81)&gt;1, 0, IF($E81="","",G81+H81+K81+L81+O81-Q81))</f>
        <v>0</v>
      </c>
      <c r="C81" s="109">
        <f>IF(COUNTIF($A$7:$A81, $A81)&gt;1, 0, IF($E81="", "", I81+J81+M81+N81+P81-R81))</f>
        <v>0</v>
      </c>
      <c r="D81" s="109">
        <f>IF(COUNTIF($A$7:$A81, $A81)&gt;1, 0, S81)</f>
        <v>0</v>
      </c>
      <c r="E81" s="110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47504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9058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17">
        <f>SUMIF('V3回目-総接種回数'!$A:$A, 'Conv-vaccine'!$E81, 'V3回目-総接種回数'!D:D)</f>
        <v>0</v>
      </c>
    </row>
    <row r="82" spans="1:19" ht="17.7">
      <c r="A82" s="49">
        <v>44323</v>
      </c>
      <c r="B82" s="109">
        <f>IF(COUNTIF($A$7:$A82, $A82)&gt;1, 0, IF($E82="","",G82+H82+K82+L82+O82-Q82))</f>
        <v>147445</v>
      </c>
      <c r="C82" s="109">
        <f>IF(COUNTIF($A$7:$A82, $A82)&gt;1, 0, IF($E82="", "", I82+J82+M82+N82+P82-R82))</f>
        <v>54675</v>
      </c>
      <c r="D82" s="109">
        <f>IF(COUNTIF($A$7:$A82, $A82)&gt;1, 0, S82)</f>
        <v>0</v>
      </c>
      <c r="E82" s="110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50280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11496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17">
        <f>SUMIF('V3回目-総接種回数'!$A:$A, 'Conv-vaccine'!$E82, 'V3回目-総接種回数'!D:D)</f>
        <v>0</v>
      </c>
    </row>
    <row r="83" spans="1:19" ht="17.7">
      <c r="A83" s="49">
        <v>44323</v>
      </c>
      <c r="B83" s="109">
        <f>IF(COUNTIF($A$7:$A83, $A83)&gt;1, 0, IF($E83="","",G83+H83+K83+L83+O83-Q83))</f>
        <v>0</v>
      </c>
      <c r="C83" s="109">
        <f>IF(COUNTIF($A$7:$A83, $A83)&gt;1, 0, IF($E83="", "", I83+J83+M83+N83+P83-R83))</f>
        <v>0</v>
      </c>
      <c r="D83" s="109">
        <f>IF(COUNTIF($A$7:$A83, $A83)&gt;1, 0, S83)</f>
        <v>0</v>
      </c>
      <c r="E83" s="110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50280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11496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17">
        <f>SUMIF('V3回目-総接種回数'!$A:$A, 'Conv-vaccine'!$E83, 'V3回目-総接種回数'!D:D)</f>
        <v>0</v>
      </c>
    </row>
    <row r="84" spans="1:19" ht="17.7">
      <c r="A84" s="49">
        <v>44323</v>
      </c>
      <c r="B84" s="109">
        <f>IF(COUNTIF($A$7:$A84, $A84)&gt;1, 0, IF($E84="","",G84+H84+K84+L84+O84-Q84))</f>
        <v>0</v>
      </c>
      <c r="C84" s="109">
        <f>IF(COUNTIF($A$7:$A84, $A84)&gt;1, 0, IF($E84="", "", I84+J84+M84+N84+P84-R84))</f>
        <v>0</v>
      </c>
      <c r="D84" s="109">
        <f>IF(COUNTIF($A$7:$A84, $A84)&gt;1, 0, S84)</f>
        <v>0</v>
      </c>
      <c r="E84" s="110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50280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11496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17">
        <f>SUMIF('V3回目-総接種回数'!$A:$A, 'Conv-vaccine'!$E84, 'V3回目-総接種回数'!D:D)</f>
        <v>0</v>
      </c>
    </row>
    <row r="85" spans="1:19" ht="17.7">
      <c r="A85" s="49">
        <v>44324</v>
      </c>
      <c r="B85" s="109">
        <f>IF(COUNTIF($A$7:$A85, $A85)&gt;1, 0, IF($E85="","",G85+H85+K85+L85+O85-Q85))</f>
        <v>62823</v>
      </c>
      <c r="C85" s="109">
        <f>IF(COUNTIF($A$7:$A85, $A85)&gt;1, 0, IF($E85="", "", I85+J85+M85+N85+P85-R85))</f>
        <v>7633</v>
      </c>
      <c r="D85" s="109">
        <f>IF(COUNTIF($A$7:$A85, $A85)&gt;1, 0, S85)</f>
        <v>0</v>
      </c>
      <c r="E85" s="110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62823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7633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17">
        <f>SUMIF('V3回目-総接種回数'!$A:$A, 'Conv-vaccine'!$E85, 'V3回目-総接種回数'!D:D)</f>
        <v>0</v>
      </c>
    </row>
    <row r="86" spans="1:19" ht="17.7">
      <c r="A86" s="49">
        <v>44324</v>
      </c>
      <c r="B86" s="109">
        <f>IF(COUNTIF($A$7:$A86, $A86)&gt;1, 0, IF($E86="","",G86+H86+K86+L86+O86-Q86))</f>
        <v>0</v>
      </c>
      <c r="C86" s="109">
        <f>IF(COUNTIF($A$7:$A86, $A86)&gt;1, 0, IF($E86="", "", I86+J86+M86+N86+P86-R86))</f>
        <v>0</v>
      </c>
      <c r="D86" s="109">
        <f>IF(COUNTIF($A$7:$A86, $A86)&gt;1, 0, S86)</f>
        <v>0</v>
      </c>
      <c r="E86" s="110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62823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7633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17">
        <f>SUMIF('V3回目-総接種回数'!$A:$A, 'Conv-vaccine'!$E86, 'V3回目-総接種回数'!D:D)</f>
        <v>0</v>
      </c>
    </row>
    <row r="87" spans="1:19" ht="17.7">
      <c r="A87" s="49">
        <v>44324</v>
      </c>
      <c r="B87" s="109">
        <f>IF(COUNTIF($A$7:$A87, $A87)&gt;1, 0, IF($E87="","",G87+H87+K87+L87+O87-Q87))</f>
        <v>0</v>
      </c>
      <c r="C87" s="109">
        <f>IF(COUNTIF($A$7:$A87, $A87)&gt;1, 0, IF($E87="", "", I87+J87+M87+N87+P87-R87))</f>
        <v>0</v>
      </c>
      <c r="D87" s="109">
        <f>IF(COUNTIF($A$7:$A87, $A87)&gt;1, 0, S87)</f>
        <v>0</v>
      </c>
      <c r="E87" s="110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62823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7633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17">
        <f>SUMIF('V3回目-総接種回数'!$A:$A, 'Conv-vaccine'!$E87, 'V3回目-総接種回数'!D:D)</f>
        <v>0</v>
      </c>
    </row>
    <row r="88" spans="1:19" ht="17.7">
      <c r="A88" s="49">
        <v>44325</v>
      </c>
      <c r="B88" s="109">
        <f>IF(COUNTIF($A$7:$A88, $A88)&gt;1, 0, IF($E88="","",G88+H88+K88+L88+O88-Q88))</f>
        <v>75864</v>
      </c>
      <c r="C88" s="109">
        <f>IF(COUNTIF($A$7:$A88, $A88)&gt;1, 0, IF($E88="", "", I88+J88+M88+N88+P88-R88))</f>
        <v>8189</v>
      </c>
      <c r="D88" s="109">
        <f>IF(COUNTIF($A$7:$A88, $A88)&gt;1, 0, S88)</f>
        <v>0</v>
      </c>
      <c r="E88" s="110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75864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8189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17">
        <f>SUMIF('V3回目-総接種回数'!$A:$A, 'Conv-vaccine'!$E88, 'V3回目-総接種回数'!D:D)</f>
        <v>0</v>
      </c>
    </row>
    <row r="89" spans="1:19" ht="17.7">
      <c r="A89" s="49">
        <v>44325</v>
      </c>
      <c r="B89" s="109">
        <f>IF(COUNTIF($A$7:$A89, $A89)&gt;1, 0, IF($E89="","",G89+H89+K89+L89+O89-Q89))</f>
        <v>0</v>
      </c>
      <c r="C89" s="109">
        <f>IF(COUNTIF($A$7:$A89, $A89)&gt;1, 0, IF($E89="", "", I89+J89+M89+N89+P89-R89))</f>
        <v>0</v>
      </c>
      <c r="D89" s="109">
        <f>IF(COUNTIF($A$7:$A89, $A89)&gt;1, 0, S89)</f>
        <v>0</v>
      </c>
      <c r="E89" s="110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75864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8189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17">
        <f>SUMIF('V3回目-総接種回数'!$A:$A, 'Conv-vaccine'!$E89, 'V3回目-総接種回数'!D:D)</f>
        <v>0</v>
      </c>
    </row>
    <row r="90" spans="1:19" ht="17.7">
      <c r="A90" s="49">
        <v>44325</v>
      </c>
      <c r="B90" s="109">
        <f>IF(COUNTIF($A$7:$A90, $A90)&gt;1, 0, IF($E90="","",G90+H90+K90+L90+O90-Q90))</f>
        <v>0</v>
      </c>
      <c r="C90" s="109">
        <f>IF(COUNTIF($A$7:$A90, $A90)&gt;1, 0, IF($E90="", "", I90+J90+M90+N90+P90-R90))</f>
        <v>0</v>
      </c>
      <c r="D90" s="109">
        <f>IF(COUNTIF($A$7:$A90, $A90)&gt;1, 0, S90)</f>
        <v>0</v>
      </c>
      <c r="E90" s="110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75864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8189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17">
        <f>SUMIF('V3回目-総接種回数'!$A:$A, 'Conv-vaccine'!$E90, 'V3回目-総接種回数'!D:D)</f>
        <v>0</v>
      </c>
    </row>
    <row r="91" spans="1:19" ht="17.7">
      <c r="A91" s="49">
        <v>44326</v>
      </c>
      <c r="B91" s="109">
        <f>IF(COUNTIF($A$7:$A91, $A91)&gt;1, 0, IF($E91="","",G91+H91+K91+L91+O91-Q91))</f>
        <v>260769</v>
      </c>
      <c r="C91" s="109">
        <f>IF(COUNTIF($A$7:$A91, $A91)&gt;1, 0, IF($E91="", "", I91+J91+M91+N91+P91-R91))</f>
        <v>96453</v>
      </c>
      <c r="D91" s="109">
        <f>IF(COUNTIF($A$7:$A91, $A91)&gt;1, 0, S91)</f>
        <v>0</v>
      </c>
      <c r="E91" s="110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105514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28204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17">
        <f>SUMIF('V3回目-総接種回数'!$A:$A, 'Conv-vaccine'!$E91, 'V3回目-総接種回数'!D:D)</f>
        <v>0</v>
      </c>
    </row>
    <row r="92" spans="1:19" ht="17.7">
      <c r="A92" s="49">
        <v>44326</v>
      </c>
      <c r="B92" s="109">
        <f>IF(COUNTIF($A$7:$A92, $A92)&gt;1, 0, IF($E92="","",G92+H92+K92+L92+O92-Q92))</f>
        <v>0</v>
      </c>
      <c r="C92" s="109">
        <f>IF(COUNTIF($A$7:$A92, $A92)&gt;1, 0, IF($E92="", "", I92+J92+M92+N92+P92-R92))</f>
        <v>0</v>
      </c>
      <c r="D92" s="109">
        <f>IF(COUNTIF($A$7:$A92, $A92)&gt;1, 0, S92)</f>
        <v>0</v>
      </c>
      <c r="E92" s="110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105514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28204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17">
        <f>SUMIF('V3回目-総接種回数'!$A:$A, 'Conv-vaccine'!$E92, 'V3回目-総接種回数'!D:D)</f>
        <v>0</v>
      </c>
    </row>
    <row r="93" spans="1:19" ht="17.7">
      <c r="A93" s="49">
        <v>44326</v>
      </c>
      <c r="B93" s="109">
        <f>IF(COUNTIF($A$7:$A93, $A93)&gt;1, 0, IF($E93="","",G93+H93+K93+L93+O93-Q93))</f>
        <v>0</v>
      </c>
      <c r="C93" s="109">
        <f>IF(COUNTIF($A$7:$A93, $A93)&gt;1, 0, IF($E93="", "", I93+J93+M93+N93+P93-R93))</f>
        <v>0</v>
      </c>
      <c r="D93" s="109">
        <f>IF(COUNTIF($A$7:$A93, $A93)&gt;1, 0, S93)</f>
        <v>0</v>
      </c>
      <c r="E93" s="110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105514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28204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17">
        <f>SUMIF('V3回目-総接種回数'!$A:$A, 'Conv-vaccine'!$E93, 'V3回目-総接種回数'!D:D)</f>
        <v>0</v>
      </c>
    </row>
    <row r="94" spans="1:19" ht="17.7">
      <c r="A94" s="49">
        <v>44327</v>
      </c>
      <c r="B94" s="109">
        <f>IF(COUNTIF($A$7:$A94, $A94)&gt;1, 0, IF($E94="","",G94+H94+K94+L94+O94-Q94))</f>
        <v>223137</v>
      </c>
      <c r="C94" s="109">
        <f>IF(COUNTIF($A$7:$A94, $A94)&gt;1, 0, IF($E94="", "", I94+J94+M94+N94+P94-R94))</f>
        <v>122529</v>
      </c>
      <c r="D94" s="109">
        <f>IF(COUNTIF($A$7:$A94, $A94)&gt;1, 0, S94)</f>
        <v>0</v>
      </c>
      <c r="E94" s="110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132850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44078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17">
        <f>SUMIF('V3回目-総接種回数'!$A:$A, 'Conv-vaccine'!$E94, 'V3回目-総接種回数'!D:D)</f>
        <v>0</v>
      </c>
    </row>
    <row r="95" spans="1:19" ht="17.7">
      <c r="A95" s="49">
        <v>44327</v>
      </c>
      <c r="B95" s="109">
        <f>IF(COUNTIF($A$7:$A95, $A95)&gt;1, 0, IF($E95="","",G95+H95+K95+L95+O95-Q95))</f>
        <v>0</v>
      </c>
      <c r="C95" s="109">
        <f>IF(COUNTIF($A$7:$A95, $A95)&gt;1, 0, IF($E95="", "", I95+J95+M95+N95+P95-R95))</f>
        <v>0</v>
      </c>
      <c r="D95" s="109">
        <f>IF(COUNTIF($A$7:$A95, $A95)&gt;1, 0, S95)</f>
        <v>0</v>
      </c>
      <c r="E95" s="110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132850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44078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17">
        <f>SUMIF('V3回目-総接種回数'!$A:$A, 'Conv-vaccine'!$E95, 'V3回目-総接種回数'!D:D)</f>
        <v>0</v>
      </c>
    </row>
    <row r="96" spans="1:19" ht="17.7">
      <c r="A96" s="49">
        <v>44327</v>
      </c>
      <c r="B96" s="109">
        <f>IF(COUNTIF($A$7:$A96, $A96)&gt;1, 0, IF($E96="","",G96+H96+K96+L96+O96-Q96))</f>
        <v>0</v>
      </c>
      <c r="C96" s="109">
        <f>IF(COUNTIF($A$7:$A96, $A96)&gt;1, 0, IF($E96="", "", I96+J96+M96+N96+P96-R96))</f>
        <v>0</v>
      </c>
      <c r="D96" s="109">
        <f>IF(COUNTIF($A$7:$A96, $A96)&gt;1, 0, S96)</f>
        <v>0</v>
      </c>
      <c r="E96" s="110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132850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44078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17">
        <f>SUMIF('V3回目-総接種回数'!$A:$A, 'Conv-vaccine'!$E96, 'V3回目-総接種回数'!D:D)</f>
        <v>0</v>
      </c>
    </row>
    <row r="97" spans="1:19" ht="17.7">
      <c r="A97" s="49">
        <v>44328</v>
      </c>
      <c r="B97" s="109">
        <f>IF(COUNTIF($A$7:$A97, $A97)&gt;1, 0, IF($E97="","",G97+H97+K97+L97+O97-Q97))</f>
        <v>245809</v>
      </c>
      <c r="C97" s="109">
        <f>IF(COUNTIF($A$7:$A97, $A97)&gt;1, 0, IF($E97="", "", I97+J97+M97+N97+P97-R97))</f>
        <v>151165</v>
      </c>
      <c r="D97" s="109">
        <f>IF(COUNTIF($A$7:$A97, $A97)&gt;1, 0, S97)</f>
        <v>0</v>
      </c>
      <c r="E97" s="110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162850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52404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17">
        <f>SUMIF('V3回目-総接種回数'!$A:$A, 'Conv-vaccine'!$E97, 'V3回目-総接種回数'!D:D)</f>
        <v>0</v>
      </c>
    </row>
    <row r="98" spans="1:19" ht="17.7">
      <c r="A98" s="49">
        <v>44328</v>
      </c>
      <c r="B98" s="109">
        <f>IF(COUNTIF($A$7:$A98, $A98)&gt;1, 0, IF($E98="","",G98+H98+K98+L98+O98-Q98))</f>
        <v>0</v>
      </c>
      <c r="C98" s="109">
        <f>IF(COUNTIF($A$7:$A98, $A98)&gt;1, 0, IF($E98="", "", I98+J98+M98+N98+P98-R98))</f>
        <v>0</v>
      </c>
      <c r="D98" s="109">
        <f>IF(COUNTIF($A$7:$A98, $A98)&gt;1, 0, S98)</f>
        <v>0</v>
      </c>
      <c r="E98" s="110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162850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52404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17">
        <f>SUMIF('V3回目-総接種回数'!$A:$A, 'Conv-vaccine'!$E98, 'V3回目-総接種回数'!D:D)</f>
        <v>0</v>
      </c>
    </row>
    <row r="99" spans="1:19" ht="17.7">
      <c r="A99" s="49">
        <v>44328</v>
      </c>
      <c r="B99" s="109">
        <f>IF(COUNTIF($A$7:$A99, $A99)&gt;1, 0, IF($E99="","",G99+H99+K99+L99+O99-Q99))</f>
        <v>0</v>
      </c>
      <c r="C99" s="109">
        <f>IF(COUNTIF($A$7:$A99, $A99)&gt;1, 0, IF($E99="", "", I99+J99+M99+N99+P99-R99))</f>
        <v>0</v>
      </c>
      <c r="D99" s="109">
        <f>IF(COUNTIF($A$7:$A99, $A99)&gt;1, 0, S99)</f>
        <v>0</v>
      </c>
      <c r="E99" s="110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162850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52404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17">
        <f>SUMIF('V3回目-総接種回数'!$A:$A, 'Conv-vaccine'!$E99, 'V3回目-総接種回数'!D:D)</f>
        <v>0</v>
      </c>
    </row>
    <row r="100" spans="1:19" ht="17.7">
      <c r="A100" s="49">
        <v>44329</v>
      </c>
      <c r="B100" s="109">
        <f>IF(COUNTIF($A$7:$A100, $A100)&gt;1, 0, IF($E100="","",G100+H100+K100+L100+O100-Q100))</f>
        <v>252912</v>
      </c>
      <c r="C100" s="109">
        <f>IF(COUNTIF($A$7:$A100, $A100)&gt;1, 0, IF($E100="", "", I100+J100+M100+N100+P100-R100))</f>
        <v>176794</v>
      </c>
      <c r="D100" s="109">
        <f>IF(COUNTIF($A$7:$A100, $A100)&gt;1, 0, S100)</f>
        <v>0</v>
      </c>
      <c r="E100" s="110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159483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51084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17">
        <f>SUMIF('V3回目-総接種回数'!$A:$A, 'Conv-vaccine'!$E100, 'V3回目-総接種回数'!D:D)</f>
        <v>0</v>
      </c>
    </row>
    <row r="101" spans="1:19" ht="17.7">
      <c r="A101" s="49">
        <v>44329</v>
      </c>
      <c r="B101" s="109">
        <f>IF(COUNTIF($A$7:$A101, $A101)&gt;1, 0, IF($E101="","",G101+H101+K101+L101+O101-Q101))</f>
        <v>0</v>
      </c>
      <c r="C101" s="109">
        <f>IF(COUNTIF($A$7:$A101, $A101)&gt;1, 0, IF($E101="", "", I101+J101+M101+N101+P101-R101))</f>
        <v>0</v>
      </c>
      <c r="D101" s="109">
        <f>IF(COUNTIF($A$7:$A101, $A101)&gt;1, 0, S101)</f>
        <v>0</v>
      </c>
      <c r="E101" s="110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159483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51084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17">
        <f>SUMIF('V3回目-総接種回数'!$A:$A, 'Conv-vaccine'!$E101, 'V3回目-総接種回数'!D:D)</f>
        <v>0</v>
      </c>
    </row>
    <row r="102" spans="1:19" ht="17.7">
      <c r="A102" s="49">
        <v>44329</v>
      </c>
      <c r="B102" s="109">
        <f>IF(COUNTIF($A$7:$A102, $A102)&gt;1, 0, IF($E102="","",G102+H102+K102+L102+O102-Q102))</f>
        <v>0</v>
      </c>
      <c r="C102" s="109">
        <f>IF(COUNTIF($A$7:$A102, $A102)&gt;1, 0, IF($E102="", "", I102+J102+M102+N102+P102-R102))</f>
        <v>0</v>
      </c>
      <c r="D102" s="109">
        <f>IF(COUNTIF($A$7:$A102, $A102)&gt;1, 0, S102)</f>
        <v>0</v>
      </c>
      <c r="E102" s="110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159483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51084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17">
        <f>SUMIF('V3回目-総接種回数'!$A:$A, 'Conv-vaccine'!$E102, 'V3回目-総接種回数'!D:D)</f>
        <v>0</v>
      </c>
    </row>
    <row r="103" spans="1:19" ht="17.7">
      <c r="A103" s="49">
        <v>44330</v>
      </c>
      <c r="B103" s="109">
        <f>IF(COUNTIF($A$7:$A103, $A103)&gt;1, 0, IF($E103="","",G103+H103+K103+L103+O103-Q103))</f>
        <v>235541</v>
      </c>
      <c r="C103" s="109">
        <f>IF(COUNTIF($A$7:$A103, $A103)&gt;1, 0, IF($E103="", "", I103+J103+M103+N103+P103-R103))</f>
        <v>192974</v>
      </c>
      <c r="D103" s="109">
        <f>IF(COUNTIF($A$7:$A103, $A103)&gt;1, 0, S103)</f>
        <v>0</v>
      </c>
      <c r="E103" s="110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136048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49589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17">
        <f>SUMIF('V3回目-総接種回数'!$A:$A, 'Conv-vaccine'!$E103, 'V3回目-総接種回数'!D:D)</f>
        <v>0</v>
      </c>
    </row>
    <row r="104" spans="1:19" ht="17.7">
      <c r="A104" s="49">
        <v>44330</v>
      </c>
      <c r="B104" s="109">
        <f>IF(COUNTIF($A$7:$A104, $A104)&gt;1, 0, IF($E104="","",G104+H104+K104+L104+O104-Q104))</f>
        <v>0</v>
      </c>
      <c r="C104" s="109">
        <f>IF(COUNTIF($A$7:$A104, $A104)&gt;1, 0, IF($E104="", "", I104+J104+M104+N104+P104-R104))</f>
        <v>0</v>
      </c>
      <c r="D104" s="109">
        <f>IF(COUNTIF($A$7:$A104, $A104)&gt;1, 0, S104)</f>
        <v>0</v>
      </c>
      <c r="E104" s="110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136048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49589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17">
        <f>SUMIF('V3回目-総接種回数'!$A:$A, 'Conv-vaccine'!$E104, 'V3回目-総接種回数'!D:D)</f>
        <v>0</v>
      </c>
    </row>
    <row r="105" spans="1:19" ht="17.7">
      <c r="A105" s="49">
        <v>44330</v>
      </c>
      <c r="B105" s="109">
        <f>IF(COUNTIF($A$7:$A105, $A105)&gt;1, 0, IF($E105="","",G105+H105+K105+L105+O105-Q105))</f>
        <v>0</v>
      </c>
      <c r="C105" s="109">
        <f>IF(COUNTIF($A$7:$A105, $A105)&gt;1, 0, IF($E105="", "", I105+J105+M105+N105+P105-R105))</f>
        <v>0</v>
      </c>
      <c r="D105" s="109">
        <f>IF(COUNTIF($A$7:$A105, $A105)&gt;1, 0, S105)</f>
        <v>0</v>
      </c>
      <c r="E105" s="110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136048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49589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17">
        <f>SUMIF('V3回目-総接種回数'!$A:$A, 'Conv-vaccine'!$E105, 'V3回目-総接種回数'!D:D)</f>
        <v>0</v>
      </c>
    </row>
    <row r="106" spans="1:19" ht="17.7">
      <c r="A106" s="49">
        <v>44331</v>
      </c>
      <c r="B106" s="109">
        <f>IF(COUNTIF($A$7:$A106, $A106)&gt;1, 0, IF($E106="","",G106+H106+K106+L106+O106-Q106))</f>
        <v>139520</v>
      </c>
      <c r="C106" s="109">
        <f>IF(COUNTIF($A$7:$A106, $A106)&gt;1, 0, IF($E106="", "", I106+J106+M106+N106+P106-R106))</f>
        <v>34468</v>
      </c>
      <c r="D106" s="109">
        <f>IF(COUNTIF($A$7:$A106, $A106)&gt;1, 0, S106)</f>
        <v>0</v>
      </c>
      <c r="E106" s="110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139520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34468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17">
        <f>SUMIF('V3回目-総接種回数'!$A:$A, 'Conv-vaccine'!$E106, 'V3回目-総接種回数'!D:D)</f>
        <v>0</v>
      </c>
    </row>
    <row r="107" spans="1:19" ht="17.7">
      <c r="A107" s="49">
        <v>44331</v>
      </c>
      <c r="B107" s="109">
        <f>IF(COUNTIF($A$7:$A107, $A107)&gt;1, 0, IF($E107="","",G107+H107+K107+L107+O107-Q107))</f>
        <v>0</v>
      </c>
      <c r="C107" s="109">
        <f>IF(COUNTIF($A$7:$A107, $A107)&gt;1, 0, IF($E107="", "", I107+J107+M107+N107+P107-R107))</f>
        <v>0</v>
      </c>
      <c r="D107" s="109">
        <f>IF(COUNTIF($A$7:$A107, $A107)&gt;1, 0, S107)</f>
        <v>0</v>
      </c>
      <c r="E107" s="110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139520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34468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17">
        <f>SUMIF('V3回目-総接種回数'!$A:$A, 'Conv-vaccine'!$E107, 'V3回目-総接種回数'!D:D)</f>
        <v>0</v>
      </c>
    </row>
    <row r="108" spans="1:19" ht="17.7">
      <c r="A108" s="49">
        <v>44331</v>
      </c>
      <c r="B108" s="109">
        <f>IF(COUNTIF($A$7:$A108, $A108)&gt;1, 0, IF($E108="","",G108+H108+K108+L108+O108-Q108))</f>
        <v>0</v>
      </c>
      <c r="C108" s="109">
        <f>IF(COUNTIF($A$7:$A108, $A108)&gt;1, 0, IF($E108="", "", I108+J108+M108+N108+P108-R108))</f>
        <v>0</v>
      </c>
      <c r="D108" s="109">
        <f>IF(COUNTIF($A$7:$A108, $A108)&gt;1, 0, S108)</f>
        <v>0</v>
      </c>
      <c r="E108" s="110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139520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34468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17">
        <f>SUMIF('V3回目-総接種回数'!$A:$A, 'Conv-vaccine'!$E108, 'V3回目-総接種回数'!D:D)</f>
        <v>0</v>
      </c>
    </row>
    <row r="109" spans="1:19" ht="17.7">
      <c r="A109" s="49">
        <v>44332</v>
      </c>
      <c r="B109" s="109">
        <f>IF(COUNTIF($A$7:$A109, $A109)&gt;1, 0, IF($E109="","",G109+H109+K109+L109+O109-Q109))</f>
        <v>190154</v>
      </c>
      <c r="C109" s="109">
        <f>IF(COUNTIF($A$7:$A109, $A109)&gt;1, 0, IF($E109="", "", I109+J109+M109+N109+P109-R109))</f>
        <v>24164</v>
      </c>
      <c r="D109" s="109">
        <f>IF(COUNTIF($A$7:$A109, $A109)&gt;1, 0, S109)</f>
        <v>0</v>
      </c>
      <c r="E109" s="110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190154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24164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17">
        <f>SUMIF('V3回目-総接種回数'!$A:$A, 'Conv-vaccine'!$E109, 'V3回目-総接種回数'!D:D)</f>
        <v>0</v>
      </c>
    </row>
    <row r="110" spans="1:19" ht="17.7">
      <c r="A110" s="49">
        <v>44332</v>
      </c>
      <c r="B110" s="109">
        <f>IF(COUNTIF($A$7:$A110, $A110)&gt;1, 0, IF($E110="","",G110+H110+K110+L110+O110-Q110))</f>
        <v>0</v>
      </c>
      <c r="C110" s="109">
        <f>IF(COUNTIF($A$7:$A110, $A110)&gt;1, 0, IF($E110="", "", I110+J110+M110+N110+P110-R110))</f>
        <v>0</v>
      </c>
      <c r="D110" s="109">
        <f>IF(COUNTIF($A$7:$A110, $A110)&gt;1, 0, S110)</f>
        <v>0</v>
      </c>
      <c r="E110" s="110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190154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24164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17">
        <f>SUMIF('V3回目-総接種回数'!$A:$A, 'Conv-vaccine'!$E110, 'V3回目-総接種回数'!D:D)</f>
        <v>0</v>
      </c>
    </row>
    <row r="111" spans="1:19" ht="17.7">
      <c r="A111" s="49">
        <v>44332</v>
      </c>
      <c r="B111" s="109">
        <f>IF(COUNTIF($A$7:$A111, $A111)&gt;1, 0, IF($E111="","",G111+H111+K111+L111+O111-Q111))</f>
        <v>0</v>
      </c>
      <c r="C111" s="109">
        <f>IF(COUNTIF($A$7:$A111, $A111)&gt;1, 0, IF($E111="", "", I111+J111+M111+N111+P111-R111))</f>
        <v>0</v>
      </c>
      <c r="D111" s="109">
        <f>IF(COUNTIF($A$7:$A111, $A111)&gt;1, 0, S111)</f>
        <v>0</v>
      </c>
      <c r="E111" s="110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190154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24164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17">
        <f>SUMIF('V3回目-総接種回数'!$A:$A, 'Conv-vaccine'!$E111, 'V3回目-総接種回数'!D:D)</f>
        <v>0</v>
      </c>
    </row>
    <row r="112" spans="1:19" ht="17.7">
      <c r="A112" s="49">
        <v>44333</v>
      </c>
      <c r="B112" s="109">
        <f>IF(COUNTIF($A$7:$A112, $A112)&gt;1, 0, IF($E112="","",G112+H112+K112+L112+O112-Q112))</f>
        <v>345251</v>
      </c>
      <c r="C112" s="109">
        <f>IF(COUNTIF($A$7:$A112, $A112)&gt;1, 0, IF($E112="", "", I112+J112+M112+N112+P112-R112))</f>
        <v>267035</v>
      </c>
      <c r="D112" s="109">
        <f>IF(COUNTIF($A$7:$A112, $A112)&gt;1, 0, S112)</f>
        <v>0</v>
      </c>
      <c r="E112" s="110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211408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51312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17">
        <f>SUMIF('V3回目-総接種回数'!$A:$A, 'Conv-vaccine'!$E112, 'V3回目-総接種回数'!D:D)</f>
        <v>0</v>
      </c>
    </row>
    <row r="113" spans="1:19" ht="17.7">
      <c r="A113" s="49">
        <v>44333</v>
      </c>
      <c r="B113" s="109">
        <f>IF(COUNTIF($A$7:$A113, $A113)&gt;1, 0, IF($E113="","",G113+H113+K113+L113+O113-Q113))</f>
        <v>0</v>
      </c>
      <c r="C113" s="109">
        <f>IF(COUNTIF($A$7:$A113, $A113)&gt;1, 0, IF($E113="", "", I113+J113+M113+N113+P113-R113))</f>
        <v>0</v>
      </c>
      <c r="D113" s="109">
        <f>IF(COUNTIF($A$7:$A113, $A113)&gt;1, 0, S113)</f>
        <v>0</v>
      </c>
      <c r="E113" s="110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211408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51312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17">
        <f>SUMIF('V3回目-総接種回数'!$A:$A, 'Conv-vaccine'!$E113, 'V3回目-総接種回数'!D:D)</f>
        <v>0</v>
      </c>
    </row>
    <row r="114" spans="1:19" ht="17.7">
      <c r="A114" s="49">
        <v>44333</v>
      </c>
      <c r="B114" s="109">
        <f>IF(COUNTIF($A$7:$A114, $A114)&gt;1, 0, IF($E114="","",G114+H114+K114+L114+O114-Q114))</f>
        <v>0</v>
      </c>
      <c r="C114" s="109">
        <f>IF(COUNTIF($A$7:$A114, $A114)&gt;1, 0, IF($E114="", "", I114+J114+M114+N114+P114-R114))</f>
        <v>0</v>
      </c>
      <c r="D114" s="109">
        <f>IF(COUNTIF($A$7:$A114, $A114)&gt;1, 0, S114)</f>
        <v>0</v>
      </c>
      <c r="E114" s="110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211408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51312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17">
        <f>SUMIF('V3回目-総接種回数'!$A:$A, 'Conv-vaccine'!$E114, 'V3回目-総接種回数'!D:D)</f>
        <v>0</v>
      </c>
    </row>
    <row r="115" spans="1:19" ht="17.7">
      <c r="A115" s="49">
        <v>44334</v>
      </c>
      <c r="B115" s="109">
        <f>IF(COUNTIF($A$7:$A115, $A115)&gt;1, 0, IF($E115="","",G115+H115+K115+L115+O115-Q115))</f>
        <v>351944</v>
      </c>
      <c r="C115" s="109">
        <f>IF(COUNTIF($A$7:$A115, $A115)&gt;1, 0, IF($E115="", "", I115+J115+M115+N115+P115-R115))</f>
        <v>222683</v>
      </c>
      <c r="D115" s="109">
        <f>IF(COUNTIF($A$7:$A115, $A115)&gt;1, 0, S115)</f>
        <v>0</v>
      </c>
      <c r="E115" s="110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257367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67016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17">
        <f>SUMIF('V3回目-総接種回数'!$A:$A, 'Conv-vaccine'!$E115, 'V3回目-総接種回数'!D:D)</f>
        <v>0</v>
      </c>
    </row>
    <row r="116" spans="1:19" ht="17.7">
      <c r="A116" s="49">
        <v>44334</v>
      </c>
      <c r="B116" s="109">
        <f>IF(COUNTIF($A$7:$A116, $A116)&gt;1, 0, IF($E116="","",G116+H116+K116+L116+O116-Q116))</f>
        <v>0</v>
      </c>
      <c r="C116" s="109">
        <f>IF(COUNTIF($A$7:$A116, $A116)&gt;1, 0, IF($E116="", "", I116+J116+M116+N116+P116-R116))</f>
        <v>0</v>
      </c>
      <c r="D116" s="109">
        <f>IF(COUNTIF($A$7:$A116, $A116)&gt;1, 0, S116)</f>
        <v>0</v>
      </c>
      <c r="E116" s="110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257367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67016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17">
        <f>SUMIF('V3回目-総接種回数'!$A:$A, 'Conv-vaccine'!$E116, 'V3回目-総接種回数'!D:D)</f>
        <v>0</v>
      </c>
    </row>
    <row r="117" spans="1:19" ht="17.7">
      <c r="A117" s="49">
        <v>44334</v>
      </c>
      <c r="B117" s="109">
        <f>IF(COUNTIF($A$7:$A117, $A117)&gt;1, 0, IF($E117="","",G117+H117+K117+L117+O117-Q117))</f>
        <v>0</v>
      </c>
      <c r="C117" s="109">
        <f>IF(COUNTIF($A$7:$A117, $A117)&gt;1, 0, IF($E117="", "", I117+J117+M117+N117+P117-R117))</f>
        <v>0</v>
      </c>
      <c r="D117" s="109">
        <f>IF(COUNTIF($A$7:$A117, $A117)&gt;1, 0, S117)</f>
        <v>0</v>
      </c>
      <c r="E117" s="110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257367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67016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17">
        <f>SUMIF('V3回目-総接種回数'!$A:$A, 'Conv-vaccine'!$E117, 'V3回目-総接種回数'!D:D)</f>
        <v>0</v>
      </c>
    </row>
    <row r="118" spans="1:19" ht="17.7">
      <c r="A118" s="49">
        <v>44335</v>
      </c>
      <c r="B118" s="109">
        <f>IF(COUNTIF($A$7:$A118, $A118)&gt;1, 0, IF($E118="","",G118+H118+K118+L118+O118-Q118))</f>
        <v>400856</v>
      </c>
      <c r="C118" s="109">
        <f>IF(COUNTIF($A$7:$A118, $A118)&gt;1, 0, IF($E118="", "", I118+J118+M118+N118+P118-R118))</f>
        <v>250457</v>
      </c>
      <c r="D118" s="109">
        <f>IF(COUNTIF($A$7:$A118, $A118)&gt;1, 0, S118)</f>
        <v>0</v>
      </c>
      <c r="E118" s="110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312693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70754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17">
        <f>SUMIF('V3回目-総接種回数'!$A:$A, 'Conv-vaccine'!$E118, 'V3回目-総接種回数'!D:D)</f>
        <v>0</v>
      </c>
    </row>
    <row r="119" spans="1:19" ht="17.7">
      <c r="A119" s="49">
        <v>44335</v>
      </c>
      <c r="B119" s="109">
        <f>IF(COUNTIF($A$7:$A119, $A119)&gt;1, 0, IF($E119="","",G119+H119+K119+L119+O119-Q119))</f>
        <v>0</v>
      </c>
      <c r="C119" s="109">
        <f>IF(COUNTIF($A$7:$A119, $A119)&gt;1, 0, IF($E119="", "", I119+J119+M119+N119+P119-R119))</f>
        <v>0</v>
      </c>
      <c r="D119" s="109">
        <f>IF(COUNTIF($A$7:$A119, $A119)&gt;1, 0, S119)</f>
        <v>0</v>
      </c>
      <c r="E119" s="110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312693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70754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17">
        <f>SUMIF('V3回目-総接種回数'!$A:$A, 'Conv-vaccine'!$E119, 'V3回目-総接種回数'!D:D)</f>
        <v>0</v>
      </c>
    </row>
    <row r="120" spans="1:19" ht="17.7">
      <c r="A120" s="49">
        <v>44335</v>
      </c>
      <c r="B120" s="109">
        <f>IF(COUNTIF($A$7:$A120, $A120)&gt;1, 0, IF($E120="","",G120+H120+K120+L120+O120-Q120))</f>
        <v>0</v>
      </c>
      <c r="C120" s="109">
        <f>IF(COUNTIF($A$7:$A120, $A120)&gt;1, 0, IF($E120="", "", I120+J120+M120+N120+P120-R120))</f>
        <v>0</v>
      </c>
      <c r="D120" s="109">
        <f>IF(COUNTIF($A$7:$A120, $A120)&gt;1, 0, S120)</f>
        <v>0</v>
      </c>
      <c r="E120" s="110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312693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70754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17">
        <f>SUMIF('V3回目-総接種回数'!$A:$A, 'Conv-vaccine'!$E120, 'V3回目-総接種回数'!D:D)</f>
        <v>0</v>
      </c>
    </row>
    <row r="121" spans="1:19" ht="17.7">
      <c r="A121" s="49">
        <v>44336</v>
      </c>
      <c r="B121" s="109">
        <f>IF(COUNTIF($A$7:$A121, $A121)&gt;1, 0, IF($E121="","",G121+H121+K121+L121+O121-Q121))</f>
        <v>407889</v>
      </c>
      <c r="C121" s="109">
        <f>IF(COUNTIF($A$7:$A121, $A121)&gt;1, 0, IF($E121="", "", I121+J121+M121+N121+P121-R121))</f>
        <v>136928</v>
      </c>
      <c r="D121" s="109">
        <f>IF(COUNTIF($A$7:$A121, $A121)&gt;1, 0, S121)</f>
        <v>0</v>
      </c>
      <c r="E121" s="110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326467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27817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17">
        <f>SUMIF('V3回目-総接種回数'!$A:$A, 'Conv-vaccine'!$E121, 'V3回目-総接種回数'!D:D)</f>
        <v>0</v>
      </c>
    </row>
    <row r="122" spans="1:19" ht="17.7">
      <c r="A122" s="49">
        <v>44336</v>
      </c>
      <c r="B122" s="109">
        <f>IF(COUNTIF($A$7:$A122, $A122)&gt;1, 0, IF($E122="","",G122+H122+K122+L122+O122-Q122))</f>
        <v>0</v>
      </c>
      <c r="C122" s="109">
        <f>IF(COUNTIF($A$7:$A122, $A122)&gt;1, 0, IF($E122="", "", I122+J122+M122+N122+P122-R122))</f>
        <v>0</v>
      </c>
      <c r="D122" s="109">
        <f>IF(COUNTIF($A$7:$A122, $A122)&gt;1, 0, S122)</f>
        <v>0</v>
      </c>
      <c r="E122" s="110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326467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27817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17">
        <f>SUMIF('V3回目-総接種回数'!$A:$A, 'Conv-vaccine'!$E122, 'V3回目-総接種回数'!D:D)</f>
        <v>0</v>
      </c>
    </row>
    <row r="123" spans="1:19" ht="17.7">
      <c r="A123" s="49">
        <v>44336</v>
      </c>
      <c r="B123" s="109">
        <f>IF(COUNTIF($A$7:$A123, $A123)&gt;1, 0, IF($E123="","",G123+H123+K123+L123+O123-Q123))</f>
        <v>0</v>
      </c>
      <c r="C123" s="109">
        <f>IF(COUNTIF($A$7:$A123, $A123)&gt;1, 0, IF($E123="", "", I123+J123+M123+N123+P123-R123))</f>
        <v>0</v>
      </c>
      <c r="D123" s="109">
        <f>IF(COUNTIF($A$7:$A123, $A123)&gt;1, 0, S123)</f>
        <v>0</v>
      </c>
      <c r="E123" s="110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326467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27817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17">
        <f>SUMIF('V3回目-総接種回数'!$A:$A, 'Conv-vaccine'!$E123, 'V3回目-総接種回数'!D:D)</f>
        <v>0</v>
      </c>
    </row>
    <row r="124" spans="1:19" ht="17.7">
      <c r="A124" s="49">
        <v>44337</v>
      </c>
      <c r="B124" s="109">
        <f>IF(COUNTIF($A$7:$A124, $A124)&gt;1, 0, IF($E124="","",G124+H124+K124+L124+O124-Q124))</f>
        <v>384053</v>
      </c>
      <c r="C124" s="109">
        <f>IF(COUNTIF($A$7:$A124, $A124)&gt;1, 0, IF($E124="", "", I124+J124+M124+N124+P124-R124))</f>
        <v>208700</v>
      </c>
      <c r="D124" s="109">
        <f>IF(COUNTIF($A$7:$A124, $A124)&gt;1, 0, S124)</f>
        <v>0</v>
      </c>
      <c r="E124" s="110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284135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59597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17">
        <f>SUMIF('V3回目-総接種回数'!$A:$A, 'Conv-vaccine'!$E124, 'V3回目-総接種回数'!D:D)</f>
        <v>0</v>
      </c>
    </row>
    <row r="125" spans="1:19" ht="17.7">
      <c r="A125" s="49">
        <v>44337</v>
      </c>
      <c r="B125" s="109">
        <f>IF(COUNTIF($A$7:$A125, $A125)&gt;1, 0, IF($E125="","",G125+H125+K125+L125+O125-Q125))</f>
        <v>0</v>
      </c>
      <c r="C125" s="109">
        <f>IF(COUNTIF($A$7:$A125, $A125)&gt;1, 0, IF($E125="", "", I125+J125+M125+N125+P125-R125))</f>
        <v>0</v>
      </c>
      <c r="D125" s="109">
        <f>IF(COUNTIF($A$7:$A125, $A125)&gt;1, 0, S125)</f>
        <v>0</v>
      </c>
      <c r="E125" s="110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284135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59597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17">
        <f>SUMIF('V3回目-総接種回数'!$A:$A, 'Conv-vaccine'!$E125, 'V3回目-総接種回数'!D:D)</f>
        <v>0</v>
      </c>
    </row>
    <row r="126" spans="1:19" ht="17.7">
      <c r="A126" s="49">
        <v>44337</v>
      </c>
      <c r="B126" s="109">
        <f>IF(COUNTIF($A$7:$A126, $A126)&gt;1, 0, IF($E126="","",G126+H126+K126+L126+O126-Q126))</f>
        <v>0</v>
      </c>
      <c r="C126" s="109">
        <f>IF(COUNTIF($A$7:$A126, $A126)&gt;1, 0, IF($E126="", "", I126+J126+M126+N126+P126-R126))</f>
        <v>0</v>
      </c>
      <c r="D126" s="109">
        <f>IF(COUNTIF($A$7:$A126, $A126)&gt;1, 0, S126)</f>
        <v>0</v>
      </c>
      <c r="E126" s="110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284135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59597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17">
        <f>SUMIF('V3回目-総接種回数'!$A:$A, 'Conv-vaccine'!$E126, 'V3回目-総接種回数'!D:D)</f>
        <v>0</v>
      </c>
    </row>
    <row r="127" spans="1:19" ht="17.7">
      <c r="A127" s="49">
        <v>44338</v>
      </c>
      <c r="B127" s="109">
        <f>IF(COUNTIF($A$7:$A127, $A127)&gt;1, 0, IF($E127="","",G127+H127+K127+L127+O127-Q127))</f>
        <v>287925</v>
      </c>
      <c r="C127" s="109">
        <f>IF(COUNTIF($A$7:$A127, $A127)&gt;1, 0, IF($E127="", "", I127+J127+M127+N127+P127-R127))</f>
        <v>42355</v>
      </c>
      <c r="D127" s="109">
        <f>IF(COUNTIF($A$7:$A127, $A127)&gt;1, 0, S127)</f>
        <v>0</v>
      </c>
      <c r="E127" s="110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287925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42355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17">
        <f>SUMIF('V3回目-総接種回数'!$A:$A, 'Conv-vaccine'!$E127, 'V3回目-総接種回数'!D:D)</f>
        <v>0</v>
      </c>
    </row>
    <row r="128" spans="1:19" ht="17.7">
      <c r="A128" s="49">
        <v>44338</v>
      </c>
      <c r="B128" s="109">
        <f>IF(COUNTIF($A$7:$A128, $A128)&gt;1, 0, IF($E128="","",G128+H128+K128+L128+O128-Q128))</f>
        <v>0</v>
      </c>
      <c r="C128" s="109">
        <f>IF(COUNTIF($A$7:$A128, $A128)&gt;1, 0, IF($E128="", "", I128+J128+M128+N128+P128-R128))</f>
        <v>0</v>
      </c>
      <c r="D128" s="109">
        <f>IF(COUNTIF($A$7:$A128, $A128)&gt;1, 0, S128)</f>
        <v>0</v>
      </c>
      <c r="E128" s="110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287925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42355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17">
        <f>SUMIF('V3回目-総接種回数'!$A:$A, 'Conv-vaccine'!$E128, 'V3回目-総接種回数'!D:D)</f>
        <v>0</v>
      </c>
    </row>
    <row r="129" spans="1:19" ht="17.7">
      <c r="A129" s="49">
        <v>44338</v>
      </c>
      <c r="B129" s="109">
        <f>IF(COUNTIF($A$7:$A129, $A129)&gt;1, 0, IF($E129="","",G129+H129+K129+L129+O129-Q129))</f>
        <v>0</v>
      </c>
      <c r="C129" s="109">
        <f>IF(COUNTIF($A$7:$A129, $A129)&gt;1, 0, IF($E129="", "", I129+J129+M129+N129+P129-R129))</f>
        <v>0</v>
      </c>
      <c r="D129" s="109">
        <f>IF(COUNTIF($A$7:$A129, $A129)&gt;1, 0, S129)</f>
        <v>0</v>
      </c>
      <c r="E129" s="110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287925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42355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17">
        <f>SUMIF('V3回目-総接種回数'!$A:$A, 'Conv-vaccine'!$E129, 'V3回目-総接種回数'!D:D)</f>
        <v>0</v>
      </c>
    </row>
    <row r="130" spans="1:19" ht="17.7">
      <c r="A130" s="49">
        <v>44339</v>
      </c>
      <c r="B130" s="109">
        <f>IF(COUNTIF($A$7:$A130, $A130)&gt;1, 0, IF($E130="","",G130+H130+K130+L130+O130-Q130))</f>
        <v>327446</v>
      </c>
      <c r="C130" s="109">
        <f>IF(COUNTIF($A$7:$A130, $A130)&gt;1, 0, IF($E130="", "", I130+J130+M130+N130+P130-R130))</f>
        <v>28008</v>
      </c>
      <c r="D130" s="109">
        <f>IF(COUNTIF($A$7:$A130, $A130)&gt;1, 0, S130)</f>
        <v>0</v>
      </c>
      <c r="E130" s="110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327446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28008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17">
        <f>SUMIF('V3回目-総接種回数'!$A:$A, 'Conv-vaccine'!$E130, 'V3回目-総接種回数'!D:D)</f>
        <v>0</v>
      </c>
    </row>
    <row r="131" spans="1:19" ht="17.7">
      <c r="A131" s="49">
        <v>44339</v>
      </c>
      <c r="B131" s="109">
        <f>IF(COUNTIF($A$7:$A131, $A131)&gt;1, 0, IF($E131="","",G131+H131+K131+L131+O131-Q131))</f>
        <v>0</v>
      </c>
      <c r="C131" s="109">
        <f>IF(COUNTIF($A$7:$A131, $A131)&gt;1, 0, IF($E131="", "", I131+J131+M131+N131+P131-R131))</f>
        <v>0</v>
      </c>
      <c r="D131" s="109">
        <f>IF(COUNTIF($A$7:$A131, $A131)&gt;1, 0, S131)</f>
        <v>0</v>
      </c>
      <c r="E131" s="110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327446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28008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17">
        <f>SUMIF('V3回目-総接種回数'!$A:$A, 'Conv-vaccine'!$E131, 'V3回目-総接種回数'!D:D)</f>
        <v>0</v>
      </c>
    </row>
    <row r="132" spans="1:19" ht="17.7">
      <c r="A132" s="49">
        <v>44339</v>
      </c>
      <c r="B132" s="109">
        <f>IF(COUNTIF($A$7:$A132, $A132)&gt;1, 0, IF($E132="","",G132+H132+K132+L132+O132-Q132))</f>
        <v>0</v>
      </c>
      <c r="C132" s="109">
        <f>IF(COUNTIF($A$7:$A132, $A132)&gt;1, 0, IF($E132="", "", I132+J132+M132+N132+P132-R132))</f>
        <v>0</v>
      </c>
      <c r="D132" s="109">
        <f>IF(COUNTIF($A$7:$A132, $A132)&gt;1, 0, S132)</f>
        <v>0</v>
      </c>
      <c r="E132" s="110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327446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28008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17">
        <f>SUMIF('V3回目-総接種回数'!$A:$A, 'Conv-vaccine'!$E132, 'V3回目-総接種回数'!D:D)</f>
        <v>0</v>
      </c>
    </row>
    <row r="133" spans="1:19" ht="17.7">
      <c r="A133" s="49">
        <v>44340</v>
      </c>
      <c r="B133" s="109">
        <f>IF(COUNTIF($A$7:$A133, $A133)&gt;1, 0, IF($E133="","",G133+H133+K133+L133+O133-Q133))</f>
        <v>590727</v>
      </c>
      <c r="C133" s="109">
        <f>IF(COUNTIF($A$7:$A133, $A133)&gt;1, 0, IF($E133="", "", I133+J133+M133+N133+P133-R133))</f>
        <v>204075</v>
      </c>
      <c r="D133" s="109">
        <f>IF(COUNTIF($A$7:$A133, $A133)&gt;1, 0, S133)</f>
        <v>0</v>
      </c>
      <c r="E133" s="110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443874</v>
      </c>
      <c r="L133" s="92">
        <f>IFERROR(VLOOKUP($E133, V一般接種!$A:$G, L$4, FALSE), 0)</f>
        <v>10093</v>
      </c>
      <c r="M133" s="92">
        <f>IFERROR(VLOOKUP($E133, V一般接種!$A:$G, M$4, FALSE), 0)</f>
        <v>0</v>
      </c>
      <c r="N133" s="93">
        <f>IFERROR(VLOOKUP($E133, V一般接種!$A:$G, N$4, FALSE), 0)</f>
        <v>10246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17">
        <f>SUMIF('V3回目-総接種回数'!$A:$A, 'Conv-vaccine'!$E133, 'V3回目-総接種回数'!D:D)</f>
        <v>0</v>
      </c>
    </row>
    <row r="134" spans="1:19" ht="17.7">
      <c r="A134" s="49">
        <v>44340</v>
      </c>
      <c r="B134" s="109">
        <f>IF(COUNTIF($A$7:$A134, $A134)&gt;1, 0, IF($E134="","",G134+H134+K134+L134+O134-Q134))</f>
        <v>0</v>
      </c>
      <c r="C134" s="109">
        <f>IF(COUNTIF($A$7:$A134, $A134)&gt;1, 0, IF($E134="", "", I134+J134+M134+N134+P134-R134))</f>
        <v>0</v>
      </c>
      <c r="D134" s="109">
        <f>IF(COUNTIF($A$7:$A134, $A134)&gt;1, 0, S134)</f>
        <v>0</v>
      </c>
      <c r="E134" s="110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443874</v>
      </c>
      <c r="L134" s="92">
        <f>IFERROR(VLOOKUP($E134, V一般接種!$A:$G, L$4, FALSE), 0)</f>
        <v>10093</v>
      </c>
      <c r="M134" s="92">
        <f>IFERROR(VLOOKUP($E134, V一般接種!$A:$G, M$4, FALSE), 0)</f>
        <v>0</v>
      </c>
      <c r="N134" s="93">
        <f>IFERROR(VLOOKUP($E134, V一般接種!$A:$G, N$4, FALSE), 0)</f>
        <v>10246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17">
        <f>SUMIF('V3回目-総接種回数'!$A:$A, 'Conv-vaccine'!$E134, 'V3回目-総接種回数'!D:D)</f>
        <v>0</v>
      </c>
    </row>
    <row r="135" spans="1:19" ht="17.7">
      <c r="A135" s="49">
        <v>44340</v>
      </c>
      <c r="B135" s="109">
        <f>IF(COUNTIF($A$7:$A135, $A135)&gt;1, 0, IF($E135="","",G135+H135+K135+L135+O135-Q135))</f>
        <v>0</v>
      </c>
      <c r="C135" s="109">
        <f>IF(COUNTIF($A$7:$A135, $A135)&gt;1, 0, IF($E135="", "", I135+J135+M135+N135+P135-R135))</f>
        <v>0</v>
      </c>
      <c r="D135" s="109">
        <f>IF(COUNTIF($A$7:$A135, $A135)&gt;1, 0, S135)</f>
        <v>0</v>
      </c>
      <c r="E135" s="110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443874</v>
      </c>
      <c r="L135" s="92">
        <f>IFERROR(VLOOKUP($E135, V一般接種!$A:$G, L$4, FALSE), 0)</f>
        <v>10093</v>
      </c>
      <c r="M135" s="92">
        <f>IFERROR(VLOOKUP($E135, V一般接種!$A:$G, M$4, FALSE), 0)</f>
        <v>0</v>
      </c>
      <c r="N135" s="93">
        <f>IFERROR(VLOOKUP($E135, V一般接種!$A:$G, N$4, FALSE), 0)</f>
        <v>10246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17">
        <f>SUMIF('V3回目-総接種回数'!$A:$A, 'Conv-vaccine'!$E135, 'V3回目-総接種回数'!D:D)</f>
        <v>0</v>
      </c>
    </row>
    <row r="136" spans="1:19" ht="17.7">
      <c r="A136" s="49">
        <v>44341</v>
      </c>
      <c r="B136" s="109">
        <f>IF(COUNTIF($A$7:$A136, $A136)&gt;1, 0, IF($E136="","",G136+H136+K136+L136+O136-Q136))</f>
        <v>612463</v>
      </c>
      <c r="C136" s="109">
        <f>IF(COUNTIF($A$7:$A136, $A136)&gt;1, 0, IF($E136="", "", I136+J136+M136+N136+P136-R136))</f>
        <v>62998</v>
      </c>
      <c r="D136" s="109">
        <f>IF(COUNTIF($A$7:$A136, $A136)&gt;1, 0, S136)</f>
        <v>0</v>
      </c>
      <c r="E136" s="110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515474</v>
      </c>
      <c r="L136" s="92">
        <f>IFERROR(VLOOKUP($E136, V一般接種!$A:$G, L$4, FALSE), 0)</f>
        <v>9399</v>
      </c>
      <c r="M136" s="92">
        <f>IFERROR(VLOOKUP($E136, V一般接種!$A:$G, M$4, FALSE), 0)</f>
        <v>0</v>
      </c>
      <c r="N136" s="93">
        <f>IFERROR(VLOOKUP($E136, V一般接種!$A:$G, N$4, FALSE), 0)</f>
        <v>10936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17">
        <f>SUMIF('V3回目-総接種回数'!$A:$A, 'Conv-vaccine'!$E136, 'V3回目-総接種回数'!D:D)</f>
        <v>0</v>
      </c>
    </row>
    <row r="137" spans="1:19" ht="17.7">
      <c r="A137" s="49">
        <v>44341</v>
      </c>
      <c r="B137" s="109">
        <f>IF(COUNTIF($A$7:$A137, $A137)&gt;1, 0, IF($E137="","",G137+H137+K137+L137+O137-Q137))</f>
        <v>0</v>
      </c>
      <c r="C137" s="109">
        <f>IF(COUNTIF($A$7:$A137, $A137)&gt;1, 0, IF($E137="", "", I137+J137+M137+N137+P137-R137))</f>
        <v>0</v>
      </c>
      <c r="D137" s="109">
        <f>IF(COUNTIF($A$7:$A137, $A137)&gt;1, 0, S137)</f>
        <v>0</v>
      </c>
      <c r="E137" s="110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515474</v>
      </c>
      <c r="L137" s="92">
        <f>IFERROR(VLOOKUP($E137, V一般接種!$A:$G, L$4, FALSE), 0)</f>
        <v>9399</v>
      </c>
      <c r="M137" s="92">
        <f>IFERROR(VLOOKUP($E137, V一般接種!$A:$G, M$4, FALSE), 0)</f>
        <v>0</v>
      </c>
      <c r="N137" s="93">
        <f>IFERROR(VLOOKUP($E137, V一般接種!$A:$G, N$4, FALSE), 0)</f>
        <v>10936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17">
        <f>SUMIF('V3回目-総接種回数'!$A:$A, 'Conv-vaccine'!$E137, 'V3回目-総接種回数'!D:D)</f>
        <v>0</v>
      </c>
    </row>
    <row r="138" spans="1:19" ht="17.7">
      <c r="A138" s="49">
        <v>44341</v>
      </c>
      <c r="B138" s="109">
        <f>IF(COUNTIF($A$7:$A138, $A138)&gt;1, 0, IF($E138="","",G138+H138+K138+L138+O138-Q138))</f>
        <v>0</v>
      </c>
      <c r="C138" s="109">
        <f>IF(COUNTIF($A$7:$A138, $A138)&gt;1, 0, IF($E138="", "", I138+J138+M138+N138+P138-R138))</f>
        <v>0</v>
      </c>
      <c r="D138" s="109">
        <f>IF(COUNTIF($A$7:$A138, $A138)&gt;1, 0, S138)</f>
        <v>0</v>
      </c>
      <c r="E138" s="110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515474</v>
      </c>
      <c r="L138" s="92">
        <f>IFERROR(VLOOKUP($E138, V一般接種!$A:$G, L$4, FALSE), 0)</f>
        <v>9399</v>
      </c>
      <c r="M138" s="92">
        <f>IFERROR(VLOOKUP($E138, V一般接種!$A:$G, M$4, FALSE), 0)</f>
        <v>0</v>
      </c>
      <c r="N138" s="93">
        <f>IFERROR(VLOOKUP($E138, V一般接種!$A:$G, N$4, FALSE), 0)</f>
        <v>10936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17">
        <f>SUMIF('V3回目-総接種回数'!$A:$A, 'Conv-vaccine'!$E138, 'V3回目-総接種回数'!D:D)</f>
        <v>0</v>
      </c>
    </row>
    <row r="139" spans="1:19" ht="17.7">
      <c r="A139" s="49">
        <v>44342</v>
      </c>
      <c r="B139" s="109">
        <f>IF(COUNTIF($A$7:$A139, $A139)&gt;1, 0, IF($E139="","",G139+H139+K139+L139+O139-Q139))</f>
        <v>674788</v>
      </c>
      <c r="C139" s="109">
        <f>IF(COUNTIF($A$7:$A139, $A139)&gt;1, 0, IF($E139="", "", I139+J139+M139+N139+P139-R139))</f>
        <v>61773</v>
      </c>
      <c r="D139" s="109">
        <f>IF(COUNTIF($A$7:$A139, $A139)&gt;1, 0, S139)</f>
        <v>0</v>
      </c>
      <c r="E139" s="110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570126</v>
      </c>
      <c r="L139" s="92">
        <f>IFERROR(VLOOKUP($E139, V一般接種!$A:$G, L$4, FALSE), 0)</f>
        <v>11247</v>
      </c>
      <c r="M139" s="92">
        <f>IFERROR(VLOOKUP($E139, V一般接種!$A:$G, M$4, FALSE), 0)</f>
        <v>0</v>
      </c>
      <c r="N139" s="93">
        <f>IFERROR(VLOOKUP($E139, V一般接種!$A:$G, N$4, FALSE), 0)</f>
        <v>12599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17">
        <f>SUMIF('V3回目-総接種回数'!$A:$A, 'Conv-vaccine'!$E139, 'V3回目-総接種回数'!D:D)</f>
        <v>0</v>
      </c>
    </row>
    <row r="140" spans="1:19" ht="17.7">
      <c r="A140" s="49">
        <v>44342</v>
      </c>
      <c r="B140" s="109">
        <f>IF(COUNTIF($A$7:$A140, $A140)&gt;1, 0, IF($E140="","",G140+H140+K140+L140+O140-Q140))</f>
        <v>0</v>
      </c>
      <c r="C140" s="109">
        <f>IF(COUNTIF($A$7:$A140, $A140)&gt;1, 0, IF($E140="", "", I140+J140+M140+N140+P140-R140))</f>
        <v>0</v>
      </c>
      <c r="D140" s="109">
        <f>IF(COUNTIF($A$7:$A140, $A140)&gt;1, 0, S140)</f>
        <v>0</v>
      </c>
      <c r="E140" s="110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570126</v>
      </c>
      <c r="L140" s="92">
        <f>IFERROR(VLOOKUP($E140, V一般接種!$A:$G, L$4, FALSE), 0)</f>
        <v>11247</v>
      </c>
      <c r="M140" s="92">
        <f>IFERROR(VLOOKUP($E140, V一般接種!$A:$G, M$4, FALSE), 0)</f>
        <v>0</v>
      </c>
      <c r="N140" s="93">
        <f>IFERROR(VLOOKUP($E140, V一般接種!$A:$G, N$4, FALSE), 0)</f>
        <v>12599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17">
        <f>SUMIF('V3回目-総接種回数'!$A:$A, 'Conv-vaccine'!$E140, 'V3回目-総接種回数'!D:D)</f>
        <v>0</v>
      </c>
    </row>
    <row r="141" spans="1:19" ht="17.7">
      <c r="A141" s="49">
        <v>44342</v>
      </c>
      <c r="B141" s="109">
        <f>IF(COUNTIF($A$7:$A141, $A141)&gt;1, 0, IF($E141="","",G141+H141+K141+L141+O141-Q141))</f>
        <v>0</v>
      </c>
      <c r="C141" s="109">
        <f>IF(COUNTIF($A$7:$A141, $A141)&gt;1, 0, IF($E141="", "", I141+J141+M141+N141+P141-R141))</f>
        <v>0</v>
      </c>
      <c r="D141" s="109">
        <f>IF(COUNTIF($A$7:$A141, $A141)&gt;1, 0, S141)</f>
        <v>0</v>
      </c>
      <c r="E141" s="110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570126</v>
      </c>
      <c r="L141" s="92">
        <f>IFERROR(VLOOKUP($E141, V一般接種!$A:$G, L$4, FALSE), 0)</f>
        <v>11247</v>
      </c>
      <c r="M141" s="92">
        <f>IFERROR(VLOOKUP($E141, V一般接種!$A:$G, M$4, FALSE), 0)</f>
        <v>0</v>
      </c>
      <c r="N141" s="93">
        <f>IFERROR(VLOOKUP($E141, V一般接種!$A:$G, N$4, FALSE), 0)</f>
        <v>12599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17">
        <f>SUMIF('V3回目-総接種回数'!$A:$A, 'Conv-vaccine'!$E141, 'V3回目-総接種回数'!D:D)</f>
        <v>0</v>
      </c>
    </row>
    <row r="142" spans="1:19" ht="17.7">
      <c r="A142" s="49">
        <v>44343</v>
      </c>
      <c r="B142" s="109">
        <f>IF(COUNTIF($A$7:$A142, $A142)&gt;1, 0, IF($E142="","",G142+H142+K142+L142+O142-Q142))</f>
        <v>646961</v>
      </c>
      <c r="C142" s="109">
        <f>IF(COUNTIF($A$7:$A142, $A142)&gt;1, 0, IF($E142="", "", I142+J142+M142+N142+P142-R142))</f>
        <v>105900</v>
      </c>
      <c r="D142" s="109">
        <f>IF(COUNTIF($A$7:$A142, $A142)&gt;1, 0, S142)</f>
        <v>0</v>
      </c>
      <c r="E142" s="110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550516</v>
      </c>
      <c r="L142" s="92">
        <f>IFERROR(VLOOKUP($E142, V一般接種!$A:$G, L$4, FALSE), 0)</f>
        <v>12188</v>
      </c>
      <c r="M142" s="92">
        <f>IFERROR(VLOOKUP($E142, V一般接種!$A:$G, M$4, FALSE), 0)</f>
        <v>0</v>
      </c>
      <c r="N142" s="93">
        <f>IFERROR(VLOOKUP($E142, V一般接種!$A:$G, N$4, FALSE), 0)</f>
        <v>45008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17">
        <f>SUMIF('V3回目-総接種回数'!$A:$A, 'Conv-vaccine'!$E142, 'V3回目-総接種回数'!D:D)</f>
        <v>0</v>
      </c>
    </row>
    <row r="143" spans="1:19" ht="17.7">
      <c r="A143" s="49">
        <v>44343</v>
      </c>
      <c r="B143" s="109">
        <f>IF(COUNTIF($A$7:$A143, $A143)&gt;1, 0, IF($E143="","",G143+H143+K143+L143+O143-Q143))</f>
        <v>0</v>
      </c>
      <c r="C143" s="109">
        <f>IF(COUNTIF($A$7:$A143, $A143)&gt;1, 0, IF($E143="", "", I143+J143+M143+N143+P143-R143))</f>
        <v>0</v>
      </c>
      <c r="D143" s="109">
        <f>IF(COUNTIF($A$7:$A143, $A143)&gt;1, 0, S143)</f>
        <v>0</v>
      </c>
      <c r="E143" s="110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550516</v>
      </c>
      <c r="L143" s="92">
        <f>IFERROR(VLOOKUP($E143, V一般接種!$A:$G, L$4, FALSE), 0)</f>
        <v>12188</v>
      </c>
      <c r="M143" s="92">
        <f>IFERROR(VLOOKUP($E143, V一般接種!$A:$G, M$4, FALSE), 0)</f>
        <v>0</v>
      </c>
      <c r="N143" s="93">
        <f>IFERROR(VLOOKUP($E143, V一般接種!$A:$G, N$4, FALSE), 0)</f>
        <v>45008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17">
        <f>SUMIF('V3回目-総接種回数'!$A:$A, 'Conv-vaccine'!$E143, 'V3回目-総接種回数'!D:D)</f>
        <v>0</v>
      </c>
    </row>
    <row r="144" spans="1:19" ht="17.7">
      <c r="A144" s="49">
        <v>44343</v>
      </c>
      <c r="B144" s="109">
        <f>IF(COUNTIF($A$7:$A144, $A144)&gt;1, 0, IF($E144="","",G144+H144+K144+L144+O144-Q144))</f>
        <v>0</v>
      </c>
      <c r="C144" s="109">
        <f>IF(COUNTIF($A$7:$A144, $A144)&gt;1, 0, IF($E144="", "", I144+J144+M144+N144+P144-R144))</f>
        <v>0</v>
      </c>
      <c r="D144" s="109">
        <f>IF(COUNTIF($A$7:$A144, $A144)&gt;1, 0, S144)</f>
        <v>0</v>
      </c>
      <c r="E144" s="110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550516</v>
      </c>
      <c r="L144" s="92">
        <f>IFERROR(VLOOKUP($E144, V一般接種!$A:$G, L$4, FALSE), 0)</f>
        <v>12188</v>
      </c>
      <c r="M144" s="92">
        <f>IFERROR(VLOOKUP($E144, V一般接種!$A:$G, M$4, FALSE), 0)</f>
        <v>0</v>
      </c>
      <c r="N144" s="93">
        <f>IFERROR(VLOOKUP($E144, V一般接種!$A:$G, N$4, FALSE), 0)</f>
        <v>45008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17">
        <f>SUMIF('V3回目-総接種回数'!$A:$A, 'Conv-vaccine'!$E144, 'V3回目-総接種回数'!D:D)</f>
        <v>0</v>
      </c>
    </row>
    <row r="145" spans="1:19" ht="17.7">
      <c r="A145" s="49">
        <v>44344</v>
      </c>
      <c r="B145" s="109">
        <f>IF(COUNTIF($A$7:$A145, $A145)&gt;1, 0, IF($E145="","",G145+H145+K145+L145+O145-Q145))</f>
        <v>624761</v>
      </c>
      <c r="C145" s="109">
        <f>IF(COUNTIF($A$7:$A145, $A145)&gt;1, 0, IF($E145="", "", I145+J145+M145+N145+P145-R145))</f>
        <v>124661</v>
      </c>
      <c r="D145" s="109">
        <f>IF(COUNTIF($A$7:$A145, $A145)&gt;1, 0, S145)</f>
        <v>0</v>
      </c>
      <c r="E145" s="110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523136</v>
      </c>
      <c r="L145" s="92">
        <f>IFERROR(VLOOKUP($E145, V一般接種!$A:$G, L$4, FALSE), 0)</f>
        <v>13884</v>
      </c>
      <c r="M145" s="92">
        <f>IFERROR(VLOOKUP($E145, V一般接種!$A:$G, M$4, FALSE), 0)</f>
        <v>0</v>
      </c>
      <c r="N145" s="93">
        <f>IFERROR(VLOOKUP($E145, V一般接種!$A:$G, N$4, FALSE), 0)</f>
        <v>47886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17">
        <f>SUMIF('V3回目-総接種回数'!$A:$A, 'Conv-vaccine'!$E145, 'V3回目-総接種回数'!D:D)</f>
        <v>0</v>
      </c>
    </row>
    <row r="146" spans="1:19" ht="17.7">
      <c r="A146" s="49">
        <v>44344</v>
      </c>
      <c r="B146" s="109">
        <f>IF(COUNTIF($A$7:$A146, $A146)&gt;1, 0, IF($E146="","",G146+H146+K146+L146+O146-Q146))</f>
        <v>0</v>
      </c>
      <c r="C146" s="109">
        <f>IF(COUNTIF($A$7:$A146, $A146)&gt;1, 0, IF($E146="", "", I146+J146+M146+N146+P146-R146))</f>
        <v>0</v>
      </c>
      <c r="D146" s="109">
        <f>IF(COUNTIF($A$7:$A146, $A146)&gt;1, 0, S146)</f>
        <v>0</v>
      </c>
      <c r="E146" s="110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523136</v>
      </c>
      <c r="L146" s="92">
        <f>IFERROR(VLOOKUP($E146, V一般接種!$A:$G, L$4, FALSE), 0)</f>
        <v>13884</v>
      </c>
      <c r="M146" s="92">
        <f>IFERROR(VLOOKUP($E146, V一般接種!$A:$G, M$4, FALSE), 0)</f>
        <v>0</v>
      </c>
      <c r="N146" s="93">
        <f>IFERROR(VLOOKUP($E146, V一般接種!$A:$G, N$4, FALSE), 0)</f>
        <v>47886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17">
        <f>SUMIF('V3回目-総接種回数'!$A:$A, 'Conv-vaccine'!$E146, 'V3回目-総接種回数'!D:D)</f>
        <v>0</v>
      </c>
    </row>
    <row r="147" spans="1:19" ht="17.7">
      <c r="A147" s="49">
        <v>44344</v>
      </c>
      <c r="B147" s="109">
        <f>IF(COUNTIF($A$7:$A147, $A147)&gt;1, 0, IF($E147="","",G147+H147+K147+L147+O147-Q147))</f>
        <v>0</v>
      </c>
      <c r="C147" s="109">
        <f>IF(COUNTIF($A$7:$A147, $A147)&gt;1, 0, IF($E147="", "", I147+J147+M147+N147+P147-R147))</f>
        <v>0</v>
      </c>
      <c r="D147" s="109">
        <f>IF(COUNTIF($A$7:$A147, $A147)&gt;1, 0, S147)</f>
        <v>0</v>
      </c>
      <c r="E147" s="110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523136</v>
      </c>
      <c r="L147" s="92">
        <f>IFERROR(VLOOKUP($E147, V一般接種!$A:$G, L$4, FALSE), 0)</f>
        <v>13884</v>
      </c>
      <c r="M147" s="92">
        <f>IFERROR(VLOOKUP($E147, V一般接種!$A:$G, M$4, FALSE), 0)</f>
        <v>0</v>
      </c>
      <c r="N147" s="93">
        <f>IFERROR(VLOOKUP($E147, V一般接種!$A:$G, N$4, FALSE), 0)</f>
        <v>47886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17">
        <f>SUMIF('V3回目-総接種回数'!$A:$A, 'Conv-vaccine'!$E147, 'V3回目-総接種回数'!D:D)</f>
        <v>0</v>
      </c>
    </row>
    <row r="148" spans="1:19" ht="17.7">
      <c r="A148" s="49">
        <v>44345</v>
      </c>
      <c r="B148" s="109">
        <f>IF(COUNTIF($A$7:$A148, $A148)&gt;1, 0, IF($E148="","",G148+H148+K148+L148+O148-Q148))</f>
        <v>478546</v>
      </c>
      <c r="C148" s="109">
        <f>IF(COUNTIF($A$7:$A148, $A148)&gt;1, 0, IF($E148="", "", I148+J148+M148+N148+P148-R148))</f>
        <v>59729</v>
      </c>
      <c r="D148" s="109">
        <f>IF(COUNTIF($A$7:$A148, $A148)&gt;1, 0, S148)</f>
        <v>0</v>
      </c>
      <c r="E148" s="110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463376</v>
      </c>
      <c r="L148" s="92">
        <f>IFERROR(VLOOKUP($E148, V一般接種!$A:$G, L$4, FALSE), 0)</f>
        <v>15170</v>
      </c>
      <c r="M148" s="92">
        <f>IFERROR(VLOOKUP($E148, V一般接種!$A:$G, M$4, FALSE), 0)</f>
        <v>0</v>
      </c>
      <c r="N148" s="93">
        <f>IFERROR(VLOOKUP($E148, V一般接種!$A:$G, N$4, FALSE), 0)</f>
        <v>59729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17">
        <f>SUMIF('V3回目-総接種回数'!$A:$A, 'Conv-vaccine'!$E148, 'V3回目-総接種回数'!D:D)</f>
        <v>0</v>
      </c>
    </row>
    <row r="149" spans="1:19" ht="17.7">
      <c r="A149" s="49">
        <v>44345</v>
      </c>
      <c r="B149" s="109">
        <f>IF(COUNTIF($A$7:$A149, $A149)&gt;1, 0, IF($E149="","",G149+H149+K149+L149+O149-Q149))</f>
        <v>0</v>
      </c>
      <c r="C149" s="109">
        <f>IF(COUNTIF($A$7:$A149, $A149)&gt;1, 0, IF($E149="", "", I149+J149+M149+N149+P149-R149))</f>
        <v>0</v>
      </c>
      <c r="D149" s="109">
        <f>IF(COUNTIF($A$7:$A149, $A149)&gt;1, 0, S149)</f>
        <v>0</v>
      </c>
      <c r="E149" s="110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463376</v>
      </c>
      <c r="L149" s="92">
        <f>IFERROR(VLOOKUP($E149, V一般接種!$A:$G, L$4, FALSE), 0)</f>
        <v>15170</v>
      </c>
      <c r="M149" s="92">
        <f>IFERROR(VLOOKUP($E149, V一般接種!$A:$G, M$4, FALSE), 0)</f>
        <v>0</v>
      </c>
      <c r="N149" s="93">
        <f>IFERROR(VLOOKUP($E149, V一般接種!$A:$G, N$4, FALSE), 0)</f>
        <v>59729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17">
        <f>SUMIF('V3回目-総接種回数'!$A:$A, 'Conv-vaccine'!$E149, 'V3回目-総接種回数'!D:D)</f>
        <v>0</v>
      </c>
    </row>
    <row r="150" spans="1:19" ht="17.7">
      <c r="A150" s="49">
        <v>44345</v>
      </c>
      <c r="B150" s="109">
        <f>IF(COUNTIF($A$7:$A150, $A150)&gt;1, 0, IF($E150="","",G150+H150+K150+L150+O150-Q150))</f>
        <v>0</v>
      </c>
      <c r="C150" s="109">
        <f>IF(COUNTIF($A$7:$A150, $A150)&gt;1, 0, IF($E150="", "", I150+J150+M150+N150+P150-R150))</f>
        <v>0</v>
      </c>
      <c r="D150" s="109">
        <f>IF(COUNTIF($A$7:$A150, $A150)&gt;1, 0, S150)</f>
        <v>0</v>
      </c>
      <c r="E150" s="110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463376</v>
      </c>
      <c r="L150" s="92">
        <f>IFERROR(VLOOKUP($E150, V一般接種!$A:$G, L$4, FALSE), 0)</f>
        <v>15170</v>
      </c>
      <c r="M150" s="92">
        <f>IFERROR(VLOOKUP($E150, V一般接種!$A:$G, M$4, FALSE), 0)</f>
        <v>0</v>
      </c>
      <c r="N150" s="93">
        <f>IFERROR(VLOOKUP($E150, V一般接種!$A:$G, N$4, FALSE), 0)</f>
        <v>59729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17">
        <f>SUMIF('V3回目-総接種回数'!$A:$A, 'Conv-vaccine'!$E150, 'V3回目-総接種回数'!D:D)</f>
        <v>0</v>
      </c>
    </row>
    <row r="151" spans="1:19" ht="17.7">
      <c r="A151" s="49">
        <v>44346</v>
      </c>
      <c r="B151" s="109">
        <f>IF(COUNTIF($A$7:$A151, $A151)&gt;1, 0, IF($E151="","",G151+H151+K151+L151+O151-Q151))</f>
        <v>465188</v>
      </c>
      <c r="C151" s="109">
        <f>IF(COUNTIF($A$7:$A151, $A151)&gt;1, 0, IF($E151="", "", I151+J151+M151+N151+P151-R151))</f>
        <v>67779</v>
      </c>
      <c r="D151" s="109">
        <f>IF(COUNTIF($A$7:$A151, $A151)&gt;1, 0, S151)</f>
        <v>0</v>
      </c>
      <c r="E151" s="110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449481</v>
      </c>
      <c r="L151" s="92">
        <f>IFERROR(VLOOKUP($E151, V一般接種!$A:$G, L$4, FALSE), 0)</f>
        <v>15707</v>
      </c>
      <c r="M151" s="92">
        <f>IFERROR(VLOOKUP($E151, V一般接種!$A:$G, M$4, FALSE), 0)</f>
        <v>0</v>
      </c>
      <c r="N151" s="93">
        <f>IFERROR(VLOOKUP($E151, V一般接種!$A:$G, N$4, FALSE), 0)</f>
        <v>67779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17">
        <f>SUMIF('V3回目-総接種回数'!$A:$A, 'Conv-vaccine'!$E151, 'V3回目-総接種回数'!D:D)</f>
        <v>0</v>
      </c>
    </row>
    <row r="152" spans="1:19" ht="17.7">
      <c r="A152" s="49">
        <v>44346</v>
      </c>
      <c r="B152" s="109">
        <f>IF(COUNTIF($A$7:$A152, $A152)&gt;1, 0, IF($E152="","",G152+H152+K152+L152+O152-Q152))</f>
        <v>0</v>
      </c>
      <c r="C152" s="109">
        <f>IF(COUNTIF($A$7:$A152, $A152)&gt;1, 0, IF($E152="", "", I152+J152+M152+N152+P152-R152))</f>
        <v>0</v>
      </c>
      <c r="D152" s="109">
        <f>IF(COUNTIF($A$7:$A152, $A152)&gt;1, 0, S152)</f>
        <v>0</v>
      </c>
      <c r="E152" s="110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449481</v>
      </c>
      <c r="L152" s="92">
        <f>IFERROR(VLOOKUP($E152, V一般接種!$A:$G, L$4, FALSE), 0)</f>
        <v>15707</v>
      </c>
      <c r="M152" s="92">
        <f>IFERROR(VLOOKUP($E152, V一般接種!$A:$G, M$4, FALSE), 0)</f>
        <v>0</v>
      </c>
      <c r="N152" s="93">
        <f>IFERROR(VLOOKUP($E152, V一般接種!$A:$G, N$4, FALSE), 0)</f>
        <v>67779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17">
        <f>SUMIF('V3回目-総接種回数'!$A:$A, 'Conv-vaccine'!$E152, 'V3回目-総接種回数'!D:D)</f>
        <v>0</v>
      </c>
    </row>
    <row r="153" spans="1:19" ht="17.7">
      <c r="A153" s="49">
        <v>44346</v>
      </c>
      <c r="B153" s="109">
        <f>IF(COUNTIF($A$7:$A153, $A153)&gt;1, 0, IF($E153="","",G153+H153+K153+L153+O153-Q153))</f>
        <v>0</v>
      </c>
      <c r="C153" s="109">
        <f>IF(COUNTIF($A$7:$A153, $A153)&gt;1, 0, IF($E153="", "", I153+J153+M153+N153+P153-R153))</f>
        <v>0</v>
      </c>
      <c r="D153" s="109">
        <f>IF(COUNTIF($A$7:$A153, $A153)&gt;1, 0, S153)</f>
        <v>0</v>
      </c>
      <c r="E153" s="110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449481</v>
      </c>
      <c r="L153" s="92">
        <f>IFERROR(VLOOKUP($E153, V一般接種!$A:$G, L$4, FALSE), 0)</f>
        <v>15707</v>
      </c>
      <c r="M153" s="92">
        <f>IFERROR(VLOOKUP($E153, V一般接種!$A:$G, M$4, FALSE), 0)</f>
        <v>0</v>
      </c>
      <c r="N153" s="93">
        <f>IFERROR(VLOOKUP($E153, V一般接種!$A:$G, N$4, FALSE), 0)</f>
        <v>67779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17">
        <f>SUMIF('V3回目-総接種回数'!$A:$A, 'Conv-vaccine'!$E153, 'V3回目-総接種回数'!D:D)</f>
        <v>0</v>
      </c>
    </row>
    <row r="154" spans="1:19" ht="17.7">
      <c r="A154" s="49">
        <v>44347</v>
      </c>
      <c r="B154" s="109">
        <f>IF(COUNTIF($A$7:$A154, $A154)&gt;1, 0, IF($E154="","",G154+H154+K154+L154+O154-Q154))</f>
        <v>670357</v>
      </c>
      <c r="C154" s="109">
        <f>IF(COUNTIF($A$7:$A154, $A154)&gt;1, 0, IF($E154="", "", I154+J154+M154+N154+P154-R154))</f>
        <v>236575</v>
      </c>
      <c r="D154" s="109">
        <f>IF(COUNTIF($A$7:$A154, $A154)&gt;1, 0, S154)</f>
        <v>0</v>
      </c>
      <c r="E154" s="110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520172</v>
      </c>
      <c r="L154" s="92">
        <f>IFERROR(VLOOKUP($E154, V一般接種!$A:$G, L$4, FALSE), 0)</f>
        <v>18180</v>
      </c>
      <c r="M154" s="92">
        <f>IFERROR(VLOOKUP($E154, V一般接種!$A:$G, M$4, FALSE), 0)</f>
        <v>0</v>
      </c>
      <c r="N154" s="93">
        <f>IFERROR(VLOOKUP($E154, V一般接種!$A:$G, N$4, FALSE), 0)</f>
        <v>95325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17">
        <f>SUMIF('V3回目-総接種回数'!$A:$A, 'Conv-vaccine'!$E154, 'V3回目-総接種回数'!D:D)</f>
        <v>0</v>
      </c>
    </row>
    <row r="155" spans="1:19" ht="17.7">
      <c r="A155" s="49">
        <v>44347</v>
      </c>
      <c r="B155" s="109">
        <f>IF(COUNTIF($A$7:$A155, $A155)&gt;1, 0, IF($E155="","",G155+H155+K155+L155+O155-Q155))</f>
        <v>0</v>
      </c>
      <c r="C155" s="109">
        <f>IF(COUNTIF($A$7:$A155, $A155)&gt;1, 0, IF($E155="", "", I155+J155+M155+N155+P155-R155))</f>
        <v>0</v>
      </c>
      <c r="D155" s="109">
        <f>IF(COUNTIF($A$7:$A155, $A155)&gt;1, 0, S155)</f>
        <v>0</v>
      </c>
      <c r="E155" s="110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520172</v>
      </c>
      <c r="L155" s="92">
        <f>IFERROR(VLOOKUP($E155, V一般接種!$A:$G, L$4, FALSE), 0)</f>
        <v>18180</v>
      </c>
      <c r="M155" s="92">
        <f>IFERROR(VLOOKUP($E155, V一般接種!$A:$G, M$4, FALSE), 0)</f>
        <v>0</v>
      </c>
      <c r="N155" s="93">
        <f>IFERROR(VLOOKUP($E155, V一般接種!$A:$G, N$4, FALSE), 0)</f>
        <v>95325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17">
        <f>SUMIF('V3回目-総接種回数'!$A:$A, 'Conv-vaccine'!$E155, 'V3回目-総接種回数'!D:D)</f>
        <v>0</v>
      </c>
    </row>
    <row r="156" spans="1:19" ht="17.7">
      <c r="A156" s="49">
        <v>44347</v>
      </c>
      <c r="B156" s="109">
        <f>IF(COUNTIF($A$7:$A156, $A156)&gt;1, 0, IF($E156="","",G156+H156+K156+L156+O156-Q156))</f>
        <v>0</v>
      </c>
      <c r="C156" s="109">
        <f>IF(COUNTIF($A$7:$A156, $A156)&gt;1, 0, IF($E156="", "", I156+J156+M156+N156+P156-R156))</f>
        <v>0</v>
      </c>
      <c r="D156" s="109">
        <f>IF(COUNTIF($A$7:$A156, $A156)&gt;1, 0, S156)</f>
        <v>0</v>
      </c>
      <c r="E156" s="110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520172</v>
      </c>
      <c r="L156" s="92">
        <f>IFERROR(VLOOKUP($E156, V一般接種!$A:$G, L$4, FALSE), 0)</f>
        <v>18180</v>
      </c>
      <c r="M156" s="92">
        <f>IFERROR(VLOOKUP($E156, V一般接種!$A:$G, M$4, FALSE), 0)</f>
        <v>0</v>
      </c>
      <c r="N156" s="93">
        <f>IFERROR(VLOOKUP($E156, V一般接種!$A:$G, N$4, FALSE), 0)</f>
        <v>95325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17">
        <f>SUMIF('V3回目-総接種回数'!$A:$A, 'Conv-vaccine'!$E156, 'V3回目-総接種回数'!D:D)</f>
        <v>0</v>
      </c>
    </row>
    <row r="157" spans="1:19" ht="17.7">
      <c r="A157" s="49">
        <v>44348</v>
      </c>
      <c r="B157" s="109">
        <f>IF(COUNTIF($A$7:$A157, $A157)&gt;1, 0, IF($E157="","",G157+H157+K157+L157+O157-Q157))</f>
        <v>725816</v>
      </c>
      <c r="C157" s="109">
        <f>IF(COUNTIF($A$7:$A157, $A157)&gt;1, 0, IF($E157="", "", I157+J157+M157+N157+P157-R157))</f>
        <v>214421</v>
      </c>
      <c r="D157" s="109">
        <f>IF(COUNTIF($A$7:$A157, $A157)&gt;1, 0, S157)</f>
        <v>0</v>
      </c>
      <c r="E157" s="110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639998</v>
      </c>
      <c r="L157" s="92">
        <f>IFERROR(VLOOKUP($E157, V一般接種!$A:$G, L$4, FALSE), 0)</f>
        <v>19431</v>
      </c>
      <c r="M157" s="92">
        <f>IFERROR(VLOOKUP($E157, V一般接種!$A:$G, M$4, FALSE), 0)</f>
        <v>0</v>
      </c>
      <c r="N157" s="93">
        <f>IFERROR(VLOOKUP($E157, V一般接種!$A:$G, N$4, FALSE), 0)</f>
        <v>121751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17">
        <f>SUMIF('V3回目-総接種回数'!$A:$A, 'Conv-vaccine'!$E157, 'V3回目-総接種回数'!D:D)</f>
        <v>0</v>
      </c>
    </row>
    <row r="158" spans="1:19" ht="17.7">
      <c r="A158" s="49">
        <v>44348</v>
      </c>
      <c r="B158" s="109">
        <f>IF(COUNTIF($A$7:$A158, $A158)&gt;1, 0, IF($E158="","",G158+H158+K158+L158+O158-Q158))</f>
        <v>0</v>
      </c>
      <c r="C158" s="109">
        <f>IF(COUNTIF($A$7:$A158, $A158)&gt;1, 0, IF($E158="", "", I158+J158+M158+N158+P158-R158))</f>
        <v>0</v>
      </c>
      <c r="D158" s="109">
        <f>IF(COUNTIF($A$7:$A158, $A158)&gt;1, 0, S158)</f>
        <v>0</v>
      </c>
      <c r="E158" s="110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639998</v>
      </c>
      <c r="L158" s="92">
        <f>IFERROR(VLOOKUP($E158, V一般接種!$A:$G, L$4, FALSE), 0)</f>
        <v>19431</v>
      </c>
      <c r="M158" s="92">
        <f>IFERROR(VLOOKUP($E158, V一般接種!$A:$G, M$4, FALSE), 0)</f>
        <v>0</v>
      </c>
      <c r="N158" s="93">
        <f>IFERROR(VLOOKUP($E158, V一般接種!$A:$G, N$4, FALSE), 0)</f>
        <v>121751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17">
        <f>SUMIF('V3回目-総接種回数'!$A:$A, 'Conv-vaccine'!$E158, 'V3回目-総接種回数'!D:D)</f>
        <v>0</v>
      </c>
    </row>
    <row r="159" spans="1:19" ht="17.7">
      <c r="A159" s="49">
        <v>44348</v>
      </c>
      <c r="B159" s="109">
        <f>IF(COUNTIF($A$7:$A159, $A159)&gt;1, 0, IF($E159="","",G159+H159+K159+L159+O159-Q159))</f>
        <v>0</v>
      </c>
      <c r="C159" s="109">
        <f>IF(COUNTIF($A$7:$A159, $A159)&gt;1, 0, IF($E159="", "", I159+J159+M159+N159+P159-R159))</f>
        <v>0</v>
      </c>
      <c r="D159" s="109">
        <f>IF(COUNTIF($A$7:$A159, $A159)&gt;1, 0, S159)</f>
        <v>0</v>
      </c>
      <c r="E159" s="110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639998</v>
      </c>
      <c r="L159" s="92">
        <f>IFERROR(VLOOKUP($E159, V一般接種!$A:$G, L$4, FALSE), 0)</f>
        <v>19431</v>
      </c>
      <c r="M159" s="92">
        <f>IFERROR(VLOOKUP($E159, V一般接種!$A:$G, M$4, FALSE), 0)</f>
        <v>0</v>
      </c>
      <c r="N159" s="93">
        <f>IFERROR(VLOOKUP($E159, V一般接種!$A:$G, N$4, FALSE), 0)</f>
        <v>121751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17">
        <f>SUMIF('V3回目-総接種回数'!$A:$A, 'Conv-vaccine'!$E159, 'V3回目-総接種回数'!D:D)</f>
        <v>0</v>
      </c>
    </row>
    <row r="160" spans="1:19" ht="17.7">
      <c r="A160" s="49">
        <v>44349</v>
      </c>
      <c r="B160" s="109">
        <f>IF(COUNTIF($A$7:$A160, $A160)&gt;1, 0, IF($E160="","",G160+H160+K160+L160+O160-Q160))</f>
        <v>752420</v>
      </c>
      <c r="C160" s="109">
        <f>IF(COUNTIF($A$7:$A160, $A160)&gt;1, 0, IF($E160="", "", I160+J160+M160+N160+P160-R160))</f>
        <v>236714</v>
      </c>
      <c r="D160" s="109">
        <f>IF(COUNTIF($A$7:$A160, $A160)&gt;1, 0, S160)</f>
        <v>0</v>
      </c>
      <c r="E160" s="110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661185</v>
      </c>
      <c r="L160" s="92">
        <f>IFERROR(VLOOKUP($E160, V一般接種!$A:$G, L$4, FALSE), 0)</f>
        <v>19779</v>
      </c>
      <c r="M160" s="92">
        <f>IFERROR(VLOOKUP($E160, V一般接種!$A:$G, M$4, FALSE), 0)</f>
        <v>0</v>
      </c>
      <c r="N160" s="93">
        <f>IFERROR(VLOOKUP($E160, V一般接種!$A:$G, N$4, FALSE), 0)</f>
        <v>149044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17">
        <f>SUMIF('V3回目-総接種回数'!$A:$A, 'Conv-vaccine'!$E160, 'V3回目-総接種回数'!D:D)</f>
        <v>0</v>
      </c>
    </row>
    <row r="161" spans="1:19" ht="17.7">
      <c r="A161" s="49">
        <v>44349</v>
      </c>
      <c r="B161" s="109">
        <f>IF(COUNTIF($A$7:$A161, $A161)&gt;1, 0, IF($E161="","",G161+H161+K161+L161+O161-Q161))</f>
        <v>0</v>
      </c>
      <c r="C161" s="109">
        <f>IF(COUNTIF($A$7:$A161, $A161)&gt;1, 0, IF($E161="", "", I161+J161+M161+N161+P161-R161))</f>
        <v>0</v>
      </c>
      <c r="D161" s="109">
        <f>IF(COUNTIF($A$7:$A161, $A161)&gt;1, 0, S161)</f>
        <v>0</v>
      </c>
      <c r="E161" s="110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661185</v>
      </c>
      <c r="L161" s="92">
        <f>IFERROR(VLOOKUP($E161, V一般接種!$A:$G, L$4, FALSE), 0)</f>
        <v>19779</v>
      </c>
      <c r="M161" s="92">
        <f>IFERROR(VLOOKUP($E161, V一般接種!$A:$G, M$4, FALSE), 0)</f>
        <v>0</v>
      </c>
      <c r="N161" s="93">
        <f>IFERROR(VLOOKUP($E161, V一般接種!$A:$G, N$4, FALSE), 0)</f>
        <v>149044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17">
        <f>SUMIF('V3回目-総接種回数'!$A:$A, 'Conv-vaccine'!$E161, 'V3回目-総接種回数'!D:D)</f>
        <v>0</v>
      </c>
    </row>
    <row r="162" spans="1:19" ht="17.7">
      <c r="A162" s="49">
        <v>44349</v>
      </c>
      <c r="B162" s="109">
        <f>IF(COUNTIF($A$7:$A162, $A162)&gt;1, 0, IF($E162="","",G162+H162+K162+L162+O162-Q162))</f>
        <v>0</v>
      </c>
      <c r="C162" s="109">
        <f>IF(COUNTIF($A$7:$A162, $A162)&gt;1, 0, IF($E162="", "", I162+J162+M162+N162+P162-R162))</f>
        <v>0</v>
      </c>
      <c r="D162" s="109">
        <f>IF(COUNTIF($A$7:$A162, $A162)&gt;1, 0, S162)</f>
        <v>0</v>
      </c>
      <c r="E162" s="110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661185</v>
      </c>
      <c r="L162" s="92">
        <f>IFERROR(VLOOKUP($E162, V一般接種!$A:$G, L$4, FALSE), 0)</f>
        <v>19779</v>
      </c>
      <c r="M162" s="92">
        <f>IFERROR(VLOOKUP($E162, V一般接種!$A:$G, M$4, FALSE), 0)</f>
        <v>0</v>
      </c>
      <c r="N162" s="93">
        <f>IFERROR(VLOOKUP($E162, V一般接種!$A:$G, N$4, FALSE), 0)</f>
        <v>149044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17">
        <f>SUMIF('V3回目-総接種回数'!$A:$A, 'Conv-vaccine'!$E162, 'V3回目-総接種回数'!D:D)</f>
        <v>0</v>
      </c>
    </row>
    <row r="163" spans="1:19" ht="17.7">
      <c r="A163" s="49">
        <v>44350</v>
      </c>
      <c r="B163" s="109">
        <f>IF(COUNTIF($A$7:$A163, $A163)&gt;1, 0, IF($E163="","",G163+H163+K163+L163+O163-Q163))</f>
        <v>745266</v>
      </c>
      <c r="C163" s="109">
        <f>IF(COUNTIF($A$7:$A163, $A163)&gt;1, 0, IF($E163="", "", I163+J163+M163+N163+P163-R163))</f>
        <v>231024</v>
      </c>
      <c r="D163" s="109">
        <f>IF(COUNTIF($A$7:$A163, $A163)&gt;1, 0, S163)</f>
        <v>0</v>
      </c>
      <c r="E163" s="110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665254</v>
      </c>
      <c r="L163" s="92">
        <f>IFERROR(VLOOKUP($E163, V一般接種!$A:$G, L$4, FALSE), 0)</f>
        <v>20246</v>
      </c>
      <c r="M163" s="92">
        <f>IFERROR(VLOOKUP($E163, V一般接種!$A:$G, M$4, FALSE), 0)</f>
        <v>0</v>
      </c>
      <c r="N163" s="93">
        <f>IFERROR(VLOOKUP($E163, V一般接種!$A:$G, N$4, FALSE), 0)</f>
        <v>147633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17">
        <f>SUMIF('V3回目-総接種回数'!$A:$A, 'Conv-vaccine'!$E163, 'V3回目-総接種回数'!D:D)</f>
        <v>0</v>
      </c>
    </row>
    <row r="164" spans="1:19" ht="17.7">
      <c r="A164" s="49">
        <v>44350</v>
      </c>
      <c r="B164" s="109">
        <f>IF(COUNTIF($A$7:$A164, $A164)&gt;1, 0, IF($E164="","",G164+H164+K164+L164+O164-Q164))</f>
        <v>0</v>
      </c>
      <c r="C164" s="109">
        <f>IF(COUNTIF($A$7:$A164, $A164)&gt;1, 0, IF($E164="", "", I164+J164+M164+N164+P164-R164))</f>
        <v>0</v>
      </c>
      <c r="D164" s="109">
        <f>IF(COUNTIF($A$7:$A164, $A164)&gt;1, 0, S164)</f>
        <v>0</v>
      </c>
      <c r="E164" s="110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665254</v>
      </c>
      <c r="L164" s="92">
        <f>IFERROR(VLOOKUP($E164, V一般接種!$A:$G, L$4, FALSE), 0)</f>
        <v>20246</v>
      </c>
      <c r="M164" s="92">
        <f>IFERROR(VLOOKUP($E164, V一般接種!$A:$G, M$4, FALSE), 0)</f>
        <v>0</v>
      </c>
      <c r="N164" s="93">
        <f>IFERROR(VLOOKUP($E164, V一般接種!$A:$G, N$4, FALSE), 0)</f>
        <v>147633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17">
        <f>SUMIF('V3回目-総接種回数'!$A:$A, 'Conv-vaccine'!$E164, 'V3回目-総接種回数'!D:D)</f>
        <v>0</v>
      </c>
    </row>
    <row r="165" spans="1:19" ht="17.7">
      <c r="A165" s="49">
        <v>44350</v>
      </c>
      <c r="B165" s="109">
        <f>IF(COUNTIF($A$7:$A165, $A165)&gt;1, 0, IF($E165="","",G165+H165+K165+L165+O165-Q165))</f>
        <v>0</v>
      </c>
      <c r="C165" s="109">
        <f>IF(COUNTIF($A$7:$A165, $A165)&gt;1, 0, IF($E165="", "", I165+J165+M165+N165+P165-R165))</f>
        <v>0</v>
      </c>
      <c r="D165" s="109">
        <f>IF(COUNTIF($A$7:$A165, $A165)&gt;1, 0, S165)</f>
        <v>0</v>
      </c>
      <c r="E165" s="110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665254</v>
      </c>
      <c r="L165" s="92">
        <f>IFERROR(VLOOKUP($E165, V一般接種!$A:$G, L$4, FALSE), 0)</f>
        <v>20246</v>
      </c>
      <c r="M165" s="92">
        <f>IFERROR(VLOOKUP($E165, V一般接種!$A:$G, M$4, FALSE), 0)</f>
        <v>0</v>
      </c>
      <c r="N165" s="93">
        <f>IFERROR(VLOOKUP($E165, V一般接種!$A:$G, N$4, FALSE), 0)</f>
        <v>147633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17">
        <f>SUMIF('V3回目-総接種回数'!$A:$A, 'Conv-vaccine'!$E165, 'V3回目-総接種回数'!D:D)</f>
        <v>0</v>
      </c>
    </row>
    <row r="166" spans="1:19" ht="17.7">
      <c r="A166" s="49">
        <v>44351</v>
      </c>
      <c r="B166" s="109">
        <f>IF(COUNTIF($A$7:$A166, $A166)&gt;1, 0, IF($E166="","",G166+H166+K166+L166+O166-Q166))</f>
        <v>730725</v>
      </c>
      <c r="C166" s="109">
        <f>IF(COUNTIF($A$7:$A166, $A166)&gt;1, 0, IF($E166="", "", I166+J166+M166+N166+P166-R166))</f>
        <v>220993</v>
      </c>
      <c r="D166" s="109">
        <f>IF(COUNTIF($A$7:$A166, $A166)&gt;1, 0, S166)</f>
        <v>0</v>
      </c>
      <c r="E166" s="110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646749</v>
      </c>
      <c r="L166" s="92">
        <f>IFERROR(VLOOKUP($E166, V一般接種!$A:$G, L$4, FALSE), 0)</f>
        <v>20413</v>
      </c>
      <c r="M166" s="92">
        <f>IFERROR(VLOOKUP($E166, V一般接種!$A:$G, M$4, FALSE), 0)</f>
        <v>0</v>
      </c>
      <c r="N166" s="93">
        <f>IFERROR(VLOOKUP($E166, V一般接種!$A:$G, N$4, FALSE), 0)</f>
        <v>125353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17">
        <f>SUMIF('V3回目-総接種回数'!$A:$A, 'Conv-vaccine'!$E166, 'V3回目-総接種回数'!D:D)</f>
        <v>0</v>
      </c>
    </row>
    <row r="167" spans="1:19" ht="17.7">
      <c r="A167" s="49">
        <v>44351</v>
      </c>
      <c r="B167" s="109">
        <f>IF(COUNTIF($A$7:$A167, $A167)&gt;1, 0, IF($E167="","",G167+H167+K167+L167+O167-Q167))</f>
        <v>0</v>
      </c>
      <c r="C167" s="109">
        <f>IF(COUNTIF($A$7:$A167, $A167)&gt;1, 0, IF($E167="", "", I167+J167+M167+N167+P167-R167))</f>
        <v>0</v>
      </c>
      <c r="D167" s="109">
        <f>IF(COUNTIF($A$7:$A167, $A167)&gt;1, 0, S167)</f>
        <v>0</v>
      </c>
      <c r="E167" s="110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646749</v>
      </c>
      <c r="L167" s="92">
        <f>IFERROR(VLOOKUP($E167, V一般接種!$A:$G, L$4, FALSE), 0)</f>
        <v>20413</v>
      </c>
      <c r="M167" s="92">
        <f>IFERROR(VLOOKUP($E167, V一般接種!$A:$G, M$4, FALSE), 0)</f>
        <v>0</v>
      </c>
      <c r="N167" s="93">
        <f>IFERROR(VLOOKUP($E167, V一般接種!$A:$G, N$4, FALSE), 0)</f>
        <v>125353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17">
        <f>SUMIF('V3回目-総接種回数'!$A:$A, 'Conv-vaccine'!$E167, 'V3回目-総接種回数'!D:D)</f>
        <v>0</v>
      </c>
    </row>
    <row r="168" spans="1:19" ht="17.7">
      <c r="A168" s="49">
        <v>44351</v>
      </c>
      <c r="B168" s="109">
        <f>IF(COUNTIF($A$7:$A168, $A168)&gt;1, 0, IF($E168="","",G168+H168+K168+L168+O168-Q168))</f>
        <v>0</v>
      </c>
      <c r="C168" s="109">
        <f>IF(COUNTIF($A$7:$A168, $A168)&gt;1, 0, IF($E168="", "", I168+J168+M168+N168+P168-R168))</f>
        <v>0</v>
      </c>
      <c r="D168" s="109">
        <f>IF(COUNTIF($A$7:$A168, $A168)&gt;1, 0, S168)</f>
        <v>0</v>
      </c>
      <c r="E168" s="110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646749</v>
      </c>
      <c r="L168" s="92">
        <f>IFERROR(VLOOKUP($E168, V一般接種!$A:$G, L$4, FALSE), 0)</f>
        <v>20413</v>
      </c>
      <c r="M168" s="92">
        <f>IFERROR(VLOOKUP($E168, V一般接種!$A:$G, M$4, FALSE), 0)</f>
        <v>0</v>
      </c>
      <c r="N168" s="93">
        <f>IFERROR(VLOOKUP($E168, V一般接種!$A:$G, N$4, FALSE), 0)</f>
        <v>125353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17">
        <f>SUMIF('V3回目-総接種回数'!$A:$A, 'Conv-vaccine'!$E168, 'V3回目-総接種回数'!D:D)</f>
        <v>0</v>
      </c>
    </row>
    <row r="169" spans="1:19" ht="17.7">
      <c r="A169" s="49">
        <v>44352</v>
      </c>
      <c r="B169" s="109">
        <f>IF(COUNTIF($A$7:$A169, $A169)&gt;1, 0, IF($E169="","",G169+H169+K169+L169+O169-Q169))</f>
        <v>625825</v>
      </c>
      <c r="C169" s="109">
        <f>IF(COUNTIF($A$7:$A169, $A169)&gt;1, 0, IF($E169="", "", I169+J169+M169+N169+P169-R169))</f>
        <v>130942</v>
      </c>
      <c r="D169" s="109">
        <f>IF(COUNTIF($A$7:$A169, $A169)&gt;1, 0, S169)</f>
        <v>0</v>
      </c>
      <c r="E169" s="110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605174</v>
      </c>
      <c r="L169" s="92">
        <f>IFERROR(VLOOKUP($E169, V一般接種!$A:$G, L$4, FALSE), 0)</f>
        <v>20651</v>
      </c>
      <c r="M169" s="92">
        <f>IFERROR(VLOOKUP($E169, V一般接種!$A:$G, M$4, FALSE), 0)</f>
        <v>0</v>
      </c>
      <c r="N169" s="93">
        <f>IFERROR(VLOOKUP($E169, V一般接種!$A:$G, N$4, FALSE), 0)</f>
        <v>130942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17">
        <f>SUMIF('V3回目-総接種回数'!$A:$A, 'Conv-vaccine'!$E169, 'V3回目-総接種回数'!D:D)</f>
        <v>0</v>
      </c>
    </row>
    <row r="170" spans="1:19" ht="17.7">
      <c r="A170" s="49">
        <v>44352</v>
      </c>
      <c r="B170" s="109">
        <f>IF(COUNTIF($A$7:$A170, $A170)&gt;1, 0, IF($E170="","",G170+H170+K170+L170+O170-Q170))</f>
        <v>0</v>
      </c>
      <c r="C170" s="109">
        <f>IF(COUNTIF($A$7:$A170, $A170)&gt;1, 0, IF($E170="", "", I170+J170+M170+N170+P170-R170))</f>
        <v>0</v>
      </c>
      <c r="D170" s="109">
        <f>IF(COUNTIF($A$7:$A170, $A170)&gt;1, 0, S170)</f>
        <v>0</v>
      </c>
      <c r="E170" s="110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605174</v>
      </c>
      <c r="L170" s="92">
        <f>IFERROR(VLOOKUP($E170, V一般接種!$A:$G, L$4, FALSE), 0)</f>
        <v>20651</v>
      </c>
      <c r="M170" s="92">
        <f>IFERROR(VLOOKUP($E170, V一般接種!$A:$G, M$4, FALSE), 0)</f>
        <v>0</v>
      </c>
      <c r="N170" s="93">
        <f>IFERROR(VLOOKUP($E170, V一般接種!$A:$G, N$4, FALSE), 0)</f>
        <v>130942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17">
        <f>SUMIF('V3回目-総接種回数'!$A:$A, 'Conv-vaccine'!$E170, 'V3回目-総接種回数'!D:D)</f>
        <v>0</v>
      </c>
    </row>
    <row r="171" spans="1:19" ht="17.7">
      <c r="A171" s="49">
        <v>44352</v>
      </c>
      <c r="B171" s="109">
        <f>IF(COUNTIF($A$7:$A171, $A171)&gt;1, 0, IF($E171="","",G171+H171+K171+L171+O171-Q171))</f>
        <v>0</v>
      </c>
      <c r="C171" s="109">
        <f>IF(COUNTIF($A$7:$A171, $A171)&gt;1, 0, IF($E171="", "", I171+J171+M171+N171+P171-R171))</f>
        <v>0</v>
      </c>
      <c r="D171" s="109">
        <f>IF(COUNTIF($A$7:$A171, $A171)&gt;1, 0, S171)</f>
        <v>0</v>
      </c>
      <c r="E171" s="110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605174</v>
      </c>
      <c r="L171" s="92">
        <f>IFERROR(VLOOKUP($E171, V一般接種!$A:$G, L$4, FALSE), 0)</f>
        <v>20651</v>
      </c>
      <c r="M171" s="92">
        <f>IFERROR(VLOOKUP($E171, V一般接種!$A:$G, M$4, FALSE), 0)</f>
        <v>0</v>
      </c>
      <c r="N171" s="93">
        <f>IFERROR(VLOOKUP($E171, V一般接種!$A:$G, N$4, FALSE), 0)</f>
        <v>130942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17">
        <f>SUMIF('V3回目-総接種回数'!$A:$A, 'Conv-vaccine'!$E171, 'V3回目-総接種回数'!D:D)</f>
        <v>0</v>
      </c>
    </row>
    <row r="172" spans="1:19" ht="17.7">
      <c r="A172" s="49">
        <v>44353</v>
      </c>
      <c r="B172" s="109">
        <f>IF(COUNTIF($A$7:$A172, $A172)&gt;1, 0, IF($E172="","",G172+H172+K172+L172+O172-Q172))</f>
        <v>570058</v>
      </c>
      <c r="C172" s="109">
        <f>IF(COUNTIF($A$7:$A172, $A172)&gt;1, 0, IF($E172="", "", I172+J172+M172+N172+P172-R172))</f>
        <v>182846</v>
      </c>
      <c r="D172" s="109">
        <f>IF(COUNTIF($A$7:$A172, $A172)&gt;1, 0, S172)</f>
        <v>0</v>
      </c>
      <c r="E172" s="110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546874</v>
      </c>
      <c r="L172" s="92">
        <f>IFERROR(VLOOKUP($E172, V一般接種!$A:$G, L$4, FALSE), 0)</f>
        <v>23184</v>
      </c>
      <c r="M172" s="92">
        <f>IFERROR(VLOOKUP($E172, V一般接種!$A:$G, M$4, FALSE), 0)</f>
        <v>0</v>
      </c>
      <c r="N172" s="93">
        <f>IFERROR(VLOOKUP($E172, V一般接種!$A:$G, N$4, FALSE), 0)</f>
        <v>182846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17">
        <f>SUMIF('V3回目-総接種回数'!$A:$A, 'Conv-vaccine'!$E172, 'V3回目-総接種回数'!D:D)</f>
        <v>0</v>
      </c>
    </row>
    <row r="173" spans="1:19" ht="17.7">
      <c r="A173" s="49">
        <v>44353</v>
      </c>
      <c r="B173" s="109">
        <f>IF(COUNTIF($A$7:$A173, $A173)&gt;1, 0, IF($E173="","",G173+H173+K173+L173+O173-Q173))</f>
        <v>0</v>
      </c>
      <c r="C173" s="109">
        <f>IF(COUNTIF($A$7:$A173, $A173)&gt;1, 0, IF($E173="", "", I173+J173+M173+N173+P173-R173))</f>
        <v>0</v>
      </c>
      <c r="D173" s="109">
        <f>IF(COUNTIF($A$7:$A173, $A173)&gt;1, 0, S173)</f>
        <v>0</v>
      </c>
      <c r="E173" s="110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546874</v>
      </c>
      <c r="L173" s="92">
        <f>IFERROR(VLOOKUP($E173, V一般接種!$A:$G, L$4, FALSE), 0)</f>
        <v>23184</v>
      </c>
      <c r="M173" s="92">
        <f>IFERROR(VLOOKUP($E173, V一般接種!$A:$G, M$4, FALSE), 0)</f>
        <v>0</v>
      </c>
      <c r="N173" s="93">
        <f>IFERROR(VLOOKUP($E173, V一般接種!$A:$G, N$4, FALSE), 0)</f>
        <v>182846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17">
        <f>SUMIF('V3回目-総接種回数'!$A:$A, 'Conv-vaccine'!$E173, 'V3回目-総接種回数'!D:D)</f>
        <v>0</v>
      </c>
    </row>
    <row r="174" spans="1:19" ht="17.7">
      <c r="A174" s="49">
        <v>44353</v>
      </c>
      <c r="B174" s="109">
        <f>IF(COUNTIF($A$7:$A174, $A174)&gt;1, 0, IF($E174="","",G174+H174+K174+L174+O174-Q174))</f>
        <v>0</v>
      </c>
      <c r="C174" s="109">
        <f>IF(COUNTIF($A$7:$A174, $A174)&gt;1, 0, IF($E174="", "", I174+J174+M174+N174+P174-R174))</f>
        <v>0</v>
      </c>
      <c r="D174" s="109">
        <f>IF(COUNTIF($A$7:$A174, $A174)&gt;1, 0, S174)</f>
        <v>0</v>
      </c>
      <c r="E174" s="110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546874</v>
      </c>
      <c r="L174" s="92">
        <f>IFERROR(VLOOKUP($E174, V一般接種!$A:$G, L$4, FALSE), 0)</f>
        <v>23184</v>
      </c>
      <c r="M174" s="92">
        <f>IFERROR(VLOOKUP($E174, V一般接種!$A:$G, M$4, FALSE), 0)</f>
        <v>0</v>
      </c>
      <c r="N174" s="93">
        <f>IFERROR(VLOOKUP($E174, V一般接種!$A:$G, N$4, FALSE), 0)</f>
        <v>182846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17">
        <f>SUMIF('V3回目-総接種回数'!$A:$A, 'Conv-vaccine'!$E174, 'V3回目-総接種回数'!D:D)</f>
        <v>0</v>
      </c>
    </row>
    <row r="175" spans="1:19" ht="17.7">
      <c r="A175" s="49">
        <v>44354</v>
      </c>
      <c r="B175" s="109">
        <f>IF(COUNTIF($A$7:$A175, $A175)&gt;1, 0, IF($E175="","",G175+H175+K175+L175+O175-Q175))</f>
        <v>781852</v>
      </c>
      <c r="C175" s="109">
        <f>IF(COUNTIF($A$7:$A175, $A175)&gt;1, 0, IF($E175="", "", I175+J175+M175+N175+P175-R175))</f>
        <v>328301</v>
      </c>
      <c r="D175" s="109">
        <f>IF(COUNTIF($A$7:$A175, $A175)&gt;1, 0, S175)</f>
        <v>0</v>
      </c>
      <c r="E175" s="110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645659</v>
      </c>
      <c r="L175" s="92">
        <f>IFERROR(VLOOKUP($E175, V一般接種!$A:$G, L$4, FALSE), 0)</f>
        <v>29612</v>
      </c>
      <c r="M175" s="92">
        <f>IFERROR(VLOOKUP($E175, V一般接種!$A:$G, M$4, FALSE), 0)</f>
        <v>0</v>
      </c>
      <c r="N175" s="93">
        <f>IFERROR(VLOOKUP($E175, V一般接種!$A:$G, N$4, FALSE), 0)</f>
        <v>195545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17">
        <f>SUMIF('V3回目-総接種回数'!$A:$A, 'Conv-vaccine'!$E175, 'V3回目-総接種回数'!D:D)</f>
        <v>0</v>
      </c>
    </row>
    <row r="176" spans="1:19" ht="17.7">
      <c r="A176" s="49">
        <v>44354</v>
      </c>
      <c r="B176" s="109">
        <f>IF(COUNTIF($A$7:$A176, $A176)&gt;1, 0, IF($E176="","",G176+H176+K176+L176+O176-Q176))</f>
        <v>0</v>
      </c>
      <c r="C176" s="109">
        <f>IF(COUNTIF($A$7:$A176, $A176)&gt;1, 0, IF($E176="", "", I176+J176+M176+N176+P176-R176))</f>
        <v>0</v>
      </c>
      <c r="D176" s="109">
        <f>IF(COUNTIF($A$7:$A176, $A176)&gt;1, 0, S176)</f>
        <v>0</v>
      </c>
      <c r="E176" s="110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645659</v>
      </c>
      <c r="L176" s="92">
        <f>IFERROR(VLOOKUP($E176, V一般接種!$A:$G, L$4, FALSE), 0)</f>
        <v>29612</v>
      </c>
      <c r="M176" s="92">
        <f>IFERROR(VLOOKUP($E176, V一般接種!$A:$G, M$4, FALSE), 0)</f>
        <v>0</v>
      </c>
      <c r="N176" s="93">
        <f>IFERROR(VLOOKUP($E176, V一般接種!$A:$G, N$4, FALSE), 0)</f>
        <v>195545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17">
        <f>SUMIF('V3回目-総接種回数'!$A:$A, 'Conv-vaccine'!$E176, 'V3回目-総接種回数'!D:D)</f>
        <v>0</v>
      </c>
    </row>
    <row r="177" spans="1:19" ht="17.7">
      <c r="A177" s="49">
        <v>44354</v>
      </c>
      <c r="B177" s="109">
        <f>IF(COUNTIF($A$7:$A177, $A177)&gt;1, 0, IF($E177="","",G177+H177+K177+L177+O177-Q177))</f>
        <v>0</v>
      </c>
      <c r="C177" s="109">
        <f>IF(COUNTIF($A$7:$A177, $A177)&gt;1, 0, IF($E177="", "", I177+J177+M177+N177+P177-R177))</f>
        <v>0</v>
      </c>
      <c r="D177" s="109">
        <f>IF(COUNTIF($A$7:$A177, $A177)&gt;1, 0, S177)</f>
        <v>0</v>
      </c>
      <c r="E177" s="110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645659</v>
      </c>
      <c r="L177" s="92">
        <f>IFERROR(VLOOKUP($E177, V一般接種!$A:$G, L$4, FALSE), 0)</f>
        <v>29612</v>
      </c>
      <c r="M177" s="92">
        <f>IFERROR(VLOOKUP($E177, V一般接種!$A:$G, M$4, FALSE), 0)</f>
        <v>0</v>
      </c>
      <c r="N177" s="93">
        <f>IFERROR(VLOOKUP($E177, V一般接種!$A:$G, N$4, FALSE), 0)</f>
        <v>195545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17">
        <f>SUMIF('V3回目-総接種回数'!$A:$A, 'Conv-vaccine'!$E177, 'V3回目-総接種回数'!D:D)</f>
        <v>0</v>
      </c>
    </row>
    <row r="178" spans="1:19" ht="17.7">
      <c r="A178" s="49">
        <v>44355</v>
      </c>
      <c r="B178" s="109">
        <f>IF(COUNTIF($A$7:$A178, $A178)&gt;1, 0, IF($E178="","",G178+H178+K178+L178+O178-Q178))</f>
        <v>811918</v>
      </c>
      <c r="C178" s="109">
        <f>IF(COUNTIF($A$7:$A178, $A178)&gt;1, 0, IF($E178="", "", I178+J178+M178+N178+P178-R178))</f>
        <v>327821</v>
      </c>
      <c r="D178" s="109">
        <f>IF(COUNTIF($A$7:$A178, $A178)&gt;1, 0, S178)</f>
        <v>0</v>
      </c>
      <c r="E178" s="110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706492</v>
      </c>
      <c r="L178" s="92">
        <f>IFERROR(VLOOKUP($E178, V一般接種!$A:$G, L$4, FALSE), 0)</f>
        <v>32747</v>
      </c>
      <c r="M178" s="92">
        <f>IFERROR(VLOOKUP($E178, V一般接種!$A:$G, M$4, FALSE), 0)</f>
        <v>0</v>
      </c>
      <c r="N178" s="93">
        <f>IFERROR(VLOOKUP($E178, V一般接種!$A:$G, N$4, FALSE), 0)</f>
        <v>238578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17">
        <f>SUMIF('V3回目-総接種回数'!$A:$A, 'Conv-vaccine'!$E178, 'V3回目-総接種回数'!D:D)</f>
        <v>0</v>
      </c>
    </row>
    <row r="179" spans="1:19" ht="17.7">
      <c r="A179" s="49">
        <v>44355</v>
      </c>
      <c r="B179" s="109">
        <f>IF(COUNTIF($A$7:$A179, $A179)&gt;1, 0, IF($E179="","",G179+H179+K179+L179+O179-Q179))</f>
        <v>0</v>
      </c>
      <c r="C179" s="109">
        <f>IF(COUNTIF($A$7:$A179, $A179)&gt;1, 0, IF($E179="", "", I179+J179+M179+N179+P179-R179))</f>
        <v>0</v>
      </c>
      <c r="D179" s="109">
        <f>IF(COUNTIF($A$7:$A179, $A179)&gt;1, 0, S179)</f>
        <v>0</v>
      </c>
      <c r="E179" s="110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706492</v>
      </c>
      <c r="L179" s="92">
        <f>IFERROR(VLOOKUP($E179, V一般接種!$A:$G, L$4, FALSE), 0)</f>
        <v>32747</v>
      </c>
      <c r="M179" s="92">
        <f>IFERROR(VLOOKUP($E179, V一般接種!$A:$G, M$4, FALSE), 0)</f>
        <v>0</v>
      </c>
      <c r="N179" s="93">
        <f>IFERROR(VLOOKUP($E179, V一般接種!$A:$G, N$4, FALSE), 0)</f>
        <v>238578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17">
        <f>SUMIF('V3回目-総接種回数'!$A:$A, 'Conv-vaccine'!$E179, 'V3回目-総接種回数'!D:D)</f>
        <v>0</v>
      </c>
    </row>
    <row r="180" spans="1:19" ht="17.7">
      <c r="A180" s="49">
        <v>44355</v>
      </c>
      <c r="B180" s="109">
        <f>IF(COUNTIF($A$7:$A180, $A180)&gt;1, 0, IF($E180="","",G180+H180+K180+L180+O180-Q180))</f>
        <v>0</v>
      </c>
      <c r="C180" s="109">
        <f>IF(COUNTIF($A$7:$A180, $A180)&gt;1, 0, IF($E180="", "", I180+J180+M180+N180+P180-R180))</f>
        <v>0</v>
      </c>
      <c r="D180" s="109">
        <f>IF(COUNTIF($A$7:$A180, $A180)&gt;1, 0, S180)</f>
        <v>0</v>
      </c>
      <c r="E180" s="110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706492</v>
      </c>
      <c r="L180" s="92">
        <f>IFERROR(VLOOKUP($E180, V一般接種!$A:$G, L$4, FALSE), 0)</f>
        <v>32747</v>
      </c>
      <c r="M180" s="92">
        <f>IFERROR(VLOOKUP($E180, V一般接種!$A:$G, M$4, FALSE), 0)</f>
        <v>0</v>
      </c>
      <c r="N180" s="93">
        <f>IFERROR(VLOOKUP($E180, V一般接種!$A:$G, N$4, FALSE), 0)</f>
        <v>238578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17">
        <f>SUMIF('V3回目-総接種回数'!$A:$A, 'Conv-vaccine'!$E180, 'V3回目-総接種回数'!D:D)</f>
        <v>0</v>
      </c>
    </row>
    <row r="181" spans="1:19" ht="17.7">
      <c r="A181" s="49">
        <v>44356</v>
      </c>
      <c r="B181" s="109">
        <f>IF(COUNTIF($A$7:$A181, $A181)&gt;1, 0, IF($E181="","",G181+H181+K181+L181+O181-Q181))</f>
        <v>793775</v>
      </c>
      <c r="C181" s="109">
        <f>IF(COUNTIF($A$7:$A181, $A181)&gt;1, 0, IF($E181="", "", I181+J181+M181+N181+P181-R181))</f>
        <v>392388</v>
      </c>
      <c r="D181" s="109">
        <f>IF(COUNTIF($A$7:$A181, $A181)&gt;1, 0, S181)</f>
        <v>0</v>
      </c>
      <c r="E181" s="110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693744</v>
      </c>
      <c r="L181" s="92">
        <f>IFERROR(VLOOKUP($E181, V一般接種!$A:$G, L$4, FALSE), 0)</f>
        <v>31290</v>
      </c>
      <c r="M181" s="92">
        <f>IFERROR(VLOOKUP($E181, V一般接種!$A:$G, M$4, FALSE), 0)</f>
        <v>0</v>
      </c>
      <c r="N181" s="93">
        <f>IFERROR(VLOOKUP($E181, V一般接種!$A:$G, N$4, FALSE), 0)</f>
        <v>293745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17">
        <f>SUMIF('V3回目-総接種回数'!$A:$A, 'Conv-vaccine'!$E181, 'V3回目-総接種回数'!D:D)</f>
        <v>0</v>
      </c>
    </row>
    <row r="182" spans="1:19" ht="17.7">
      <c r="A182" s="49">
        <v>44356</v>
      </c>
      <c r="B182" s="109">
        <f>IF(COUNTIF($A$7:$A182, $A182)&gt;1, 0, IF($E182="","",G182+H182+K182+L182+O182-Q182))</f>
        <v>0</v>
      </c>
      <c r="C182" s="109">
        <f>IF(COUNTIF($A$7:$A182, $A182)&gt;1, 0, IF($E182="", "", I182+J182+M182+N182+P182-R182))</f>
        <v>0</v>
      </c>
      <c r="D182" s="109">
        <f>IF(COUNTIF($A$7:$A182, $A182)&gt;1, 0, S182)</f>
        <v>0</v>
      </c>
      <c r="E182" s="110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693744</v>
      </c>
      <c r="L182" s="92">
        <f>IFERROR(VLOOKUP($E182, V一般接種!$A:$G, L$4, FALSE), 0)</f>
        <v>31290</v>
      </c>
      <c r="M182" s="92">
        <f>IFERROR(VLOOKUP($E182, V一般接種!$A:$G, M$4, FALSE), 0)</f>
        <v>0</v>
      </c>
      <c r="N182" s="93">
        <f>IFERROR(VLOOKUP($E182, V一般接種!$A:$G, N$4, FALSE), 0)</f>
        <v>293745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17">
        <f>SUMIF('V3回目-総接種回数'!$A:$A, 'Conv-vaccine'!$E182, 'V3回目-総接種回数'!D:D)</f>
        <v>0</v>
      </c>
    </row>
    <row r="183" spans="1:19" ht="17.7">
      <c r="A183" s="49">
        <v>44356</v>
      </c>
      <c r="B183" s="109">
        <f>IF(COUNTIF($A$7:$A183, $A183)&gt;1, 0, IF($E183="","",G183+H183+K183+L183+O183-Q183))</f>
        <v>0</v>
      </c>
      <c r="C183" s="109">
        <f>IF(COUNTIF($A$7:$A183, $A183)&gt;1, 0, IF($E183="", "", I183+J183+M183+N183+P183-R183))</f>
        <v>0</v>
      </c>
      <c r="D183" s="109">
        <f>IF(COUNTIF($A$7:$A183, $A183)&gt;1, 0, S183)</f>
        <v>0</v>
      </c>
      <c r="E183" s="110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693744</v>
      </c>
      <c r="L183" s="92">
        <f>IFERROR(VLOOKUP($E183, V一般接種!$A:$G, L$4, FALSE), 0)</f>
        <v>31290</v>
      </c>
      <c r="M183" s="92">
        <f>IFERROR(VLOOKUP($E183, V一般接種!$A:$G, M$4, FALSE), 0)</f>
        <v>0</v>
      </c>
      <c r="N183" s="93">
        <f>IFERROR(VLOOKUP($E183, V一般接種!$A:$G, N$4, FALSE), 0)</f>
        <v>293745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17">
        <f>SUMIF('V3回目-総接種回数'!$A:$A, 'Conv-vaccine'!$E183, 'V3回目-総接種回数'!D:D)</f>
        <v>0</v>
      </c>
    </row>
    <row r="184" spans="1:19" ht="17.7">
      <c r="A184" s="49">
        <v>44357</v>
      </c>
      <c r="B184" s="109">
        <f>IF(COUNTIF($A$7:$A184, $A184)&gt;1, 0, IF($E184="","",G184+H184+K184+L184+O184-Q184))</f>
        <v>761529</v>
      </c>
      <c r="C184" s="109">
        <f>IF(COUNTIF($A$7:$A184, $A184)&gt;1, 0, IF($E184="", "", I184+J184+M184+N184+P184-R184))</f>
        <v>393307</v>
      </c>
      <c r="D184" s="109">
        <f>IF(COUNTIF($A$7:$A184, $A184)&gt;1, 0, S184)</f>
        <v>0</v>
      </c>
      <c r="E184" s="110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673910</v>
      </c>
      <c r="L184" s="92">
        <f>IFERROR(VLOOKUP($E184, V一般接種!$A:$G, L$4, FALSE), 0)</f>
        <v>33650</v>
      </c>
      <c r="M184" s="92">
        <f>IFERROR(VLOOKUP($E184, V一般接種!$A:$G, M$4, FALSE), 0)</f>
        <v>0</v>
      </c>
      <c r="N184" s="93">
        <f>IFERROR(VLOOKUP($E184, V一般接種!$A:$G, N$4, FALSE), 0)</f>
        <v>310685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17">
        <f>SUMIF('V3回目-総接種回数'!$A:$A, 'Conv-vaccine'!$E184, 'V3回目-総接種回数'!D:D)</f>
        <v>0</v>
      </c>
    </row>
    <row r="185" spans="1:19" ht="17.7">
      <c r="A185" s="49">
        <v>44357</v>
      </c>
      <c r="B185" s="109">
        <f>IF(COUNTIF($A$7:$A185, $A185)&gt;1, 0, IF($E185="","",G185+H185+K185+L185+O185-Q185))</f>
        <v>0</v>
      </c>
      <c r="C185" s="109">
        <f>IF(COUNTIF($A$7:$A185, $A185)&gt;1, 0, IF($E185="", "", I185+J185+M185+N185+P185-R185))</f>
        <v>0</v>
      </c>
      <c r="D185" s="109">
        <f>IF(COUNTIF($A$7:$A185, $A185)&gt;1, 0, S185)</f>
        <v>0</v>
      </c>
      <c r="E185" s="110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673910</v>
      </c>
      <c r="L185" s="92">
        <f>IFERROR(VLOOKUP($E185, V一般接種!$A:$G, L$4, FALSE), 0)</f>
        <v>33650</v>
      </c>
      <c r="M185" s="92">
        <f>IFERROR(VLOOKUP($E185, V一般接種!$A:$G, M$4, FALSE), 0)</f>
        <v>0</v>
      </c>
      <c r="N185" s="93">
        <f>IFERROR(VLOOKUP($E185, V一般接種!$A:$G, N$4, FALSE), 0)</f>
        <v>310685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17">
        <f>SUMIF('V3回目-総接種回数'!$A:$A, 'Conv-vaccine'!$E185, 'V3回目-総接種回数'!D:D)</f>
        <v>0</v>
      </c>
    </row>
    <row r="186" spans="1:19" ht="17.7">
      <c r="A186" s="49">
        <v>44357</v>
      </c>
      <c r="B186" s="109">
        <f>IF(COUNTIF($A$7:$A186, $A186)&gt;1, 0, IF($E186="","",G186+H186+K186+L186+O186-Q186))</f>
        <v>0</v>
      </c>
      <c r="C186" s="109">
        <f>IF(COUNTIF($A$7:$A186, $A186)&gt;1, 0, IF($E186="", "", I186+J186+M186+N186+P186-R186))</f>
        <v>0</v>
      </c>
      <c r="D186" s="109">
        <f>IF(COUNTIF($A$7:$A186, $A186)&gt;1, 0, S186)</f>
        <v>0</v>
      </c>
      <c r="E186" s="110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673910</v>
      </c>
      <c r="L186" s="92">
        <f>IFERROR(VLOOKUP($E186, V一般接種!$A:$G, L$4, FALSE), 0)</f>
        <v>33650</v>
      </c>
      <c r="M186" s="92">
        <f>IFERROR(VLOOKUP($E186, V一般接種!$A:$G, M$4, FALSE), 0)</f>
        <v>0</v>
      </c>
      <c r="N186" s="93">
        <f>IFERROR(VLOOKUP($E186, V一般接種!$A:$G, N$4, FALSE), 0)</f>
        <v>310685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17">
        <f>SUMIF('V3回目-総接種回数'!$A:$A, 'Conv-vaccine'!$E186, 'V3回目-総接種回数'!D:D)</f>
        <v>0</v>
      </c>
    </row>
    <row r="187" spans="1:19" ht="17.7">
      <c r="A187" s="49">
        <v>44358</v>
      </c>
      <c r="B187" s="109">
        <f>IF(COUNTIF($A$7:$A187, $A187)&gt;1, 0, IF($E187="","",G187+H187+K187+L187+O187-Q187))</f>
        <v>772335</v>
      </c>
      <c r="C187" s="109">
        <f>IF(COUNTIF($A$7:$A187, $A187)&gt;1, 0, IF($E187="", "", I187+J187+M187+N187+P187-R187))</f>
        <v>364848</v>
      </c>
      <c r="D187" s="109">
        <f>IF(COUNTIF($A$7:$A187, $A187)&gt;1, 0, S187)</f>
        <v>0</v>
      </c>
      <c r="E187" s="110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678720</v>
      </c>
      <c r="L187" s="92">
        <f>IFERROR(VLOOKUP($E187, V一般接種!$A:$G, L$4, FALSE), 0)</f>
        <v>37112</v>
      </c>
      <c r="M187" s="92">
        <f>IFERROR(VLOOKUP($E187, V一般接種!$A:$G, M$4, FALSE), 0)</f>
        <v>0</v>
      </c>
      <c r="N187" s="93">
        <f>IFERROR(VLOOKUP($E187, V一般接種!$A:$G, N$4, FALSE), 0)</f>
        <v>273368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17">
        <f>SUMIF('V3回目-総接種回数'!$A:$A, 'Conv-vaccine'!$E187, 'V3回目-総接種回数'!D:D)</f>
        <v>0</v>
      </c>
    </row>
    <row r="188" spans="1:19" ht="17.7">
      <c r="A188" s="49">
        <v>44358</v>
      </c>
      <c r="B188" s="109">
        <f>IF(COUNTIF($A$7:$A188, $A188)&gt;1, 0, IF($E188="","",G188+H188+K188+L188+O188-Q188))</f>
        <v>0</v>
      </c>
      <c r="C188" s="109">
        <f>IF(COUNTIF($A$7:$A188, $A188)&gt;1, 0, IF($E188="", "", I188+J188+M188+N188+P188-R188))</f>
        <v>0</v>
      </c>
      <c r="D188" s="109">
        <f>IF(COUNTIF($A$7:$A188, $A188)&gt;1, 0, S188)</f>
        <v>0</v>
      </c>
      <c r="E188" s="110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678720</v>
      </c>
      <c r="L188" s="92">
        <f>IFERROR(VLOOKUP($E188, V一般接種!$A:$G, L$4, FALSE), 0)</f>
        <v>37112</v>
      </c>
      <c r="M188" s="92">
        <f>IFERROR(VLOOKUP($E188, V一般接種!$A:$G, M$4, FALSE), 0)</f>
        <v>0</v>
      </c>
      <c r="N188" s="93">
        <f>IFERROR(VLOOKUP($E188, V一般接種!$A:$G, N$4, FALSE), 0)</f>
        <v>273368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17">
        <f>SUMIF('V3回目-総接種回数'!$A:$A, 'Conv-vaccine'!$E188, 'V3回目-総接種回数'!D:D)</f>
        <v>0</v>
      </c>
    </row>
    <row r="189" spans="1:19" ht="17.7">
      <c r="A189" s="49">
        <v>44358</v>
      </c>
      <c r="B189" s="109">
        <f>IF(COUNTIF($A$7:$A189, $A189)&gt;1, 0, IF($E189="","",G189+H189+K189+L189+O189-Q189))</f>
        <v>0</v>
      </c>
      <c r="C189" s="109">
        <f>IF(COUNTIF($A$7:$A189, $A189)&gt;1, 0, IF($E189="", "", I189+J189+M189+N189+P189-R189))</f>
        <v>0</v>
      </c>
      <c r="D189" s="109">
        <f>IF(COUNTIF($A$7:$A189, $A189)&gt;1, 0, S189)</f>
        <v>0</v>
      </c>
      <c r="E189" s="110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678720</v>
      </c>
      <c r="L189" s="92">
        <f>IFERROR(VLOOKUP($E189, V一般接種!$A:$G, L$4, FALSE), 0)</f>
        <v>37112</v>
      </c>
      <c r="M189" s="92">
        <f>IFERROR(VLOOKUP($E189, V一般接種!$A:$G, M$4, FALSE), 0)</f>
        <v>0</v>
      </c>
      <c r="N189" s="93">
        <f>IFERROR(VLOOKUP($E189, V一般接種!$A:$G, N$4, FALSE), 0)</f>
        <v>273368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17">
        <f>SUMIF('V3回目-総接種回数'!$A:$A, 'Conv-vaccine'!$E189, 'V3回目-総接種回数'!D:D)</f>
        <v>0</v>
      </c>
    </row>
    <row r="190" spans="1:19" ht="17.7">
      <c r="A190" s="49">
        <v>44359</v>
      </c>
      <c r="B190" s="109">
        <f>IF(COUNTIF($A$7:$A190, $A190)&gt;1, 0, IF($E190="","",G190+H190+K190+L190+O190-Q190))</f>
        <v>670854</v>
      </c>
      <c r="C190" s="109">
        <f>IF(COUNTIF($A$7:$A190, $A190)&gt;1, 0, IF($E190="", "", I190+J190+M190+N190+P190-R190))</f>
        <v>278608</v>
      </c>
      <c r="D190" s="109">
        <f>IF(COUNTIF($A$7:$A190, $A190)&gt;1, 0, S190)</f>
        <v>0</v>
      </c>
      <c r="E190" s="110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631434</v>
      </c>
      <c r="L190" s="92">
        <f>IFERROR(VLOOKUP($E190, V一般接種!$A:$G, L$4, FALSE), 0)</f>
        <v>39420</v>
      </c>
      <c r="M190" s="92">
        <f>IFERROR(VLOOKUP($E190, V一般接種!$A:$G, M$4, FALSE), 0)</f>
        <v>0</v>
      </c>
      <c r="N190" s="93">
        <f>IFERROR(VLOOKUP($E190, V一般接種!$A:$G, N$4, FALSE), 0)</f>
        <v>278608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17">
        <f>SUMIF('V3回目-総接種回数'!$A:$A, 'Conv-vaccine'!$E190, 'V3回目-総接種回数'!D:D)</f>
        <v>0</v>
      </c>
    </row>
    <row r="191" spans="1:19" ht="17.7">
      <c r="A191" s="49">
        <v>44359</v>
      </c>
      <c r="B191" s="109">
        <f>IF(COUNTIF($A$7:$A191, $A191)&gt;1, 0, IF($E191="","",G191+H191+K191+L191+O191-Q191))</f>
        <v>0</v>
      </c>
      <c r="C191" s="109">
        <f>IF(COUNTIF($A$7:$A191, $A191)&gt;1, 0, IF($E191="", "", I191+J191+M191+N191+P191-R191))</f>
        <v>0</v>
      </c>
      <c r="D191" s="109">
        <f>IF(COUNTIF($A$7:$A191, $A191)&gt;1, 0, S191)</f>
        <v>0</v>
      </c>
      <c r="E191" s="110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631434</v>
      </c>
      <c r="L191" s="92">
        <f>IFERROR(VLOOKUP($E191, V一般接種!$A:$G, L$4, FALSE), 0)</f>
        <v>39420</v>
      </c>
      <c r="M191" s="92">
        <f>IFERROR(VLOOKUP($E191, V一般接種!$A:$G, M$4, FALSE), 0)</f>
        <v>0</v>
      </c>
      <c r="N191" s="93">
        <f>IFERROR(VLOOKUP($E191, V一般接種!$A:$G, N$4, FALSE), 0)</f>
        <v>278608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17">
        <f>SUMIF('V3回目-総接種回数'!$A:$A, 'Conv-vaccine'!$E191, 'V3回目-総接種回数'!D:D)</f>
        <v>0</v>
      </c>
    </row>
    <row r="192" spans="1:19" ht="17.7">
      <c r="A192" s="49">
        <v>44359</v>
      </c>
      <c r="B192" s="109">
        <f>IF(COUNTIF($A$7:$A192, $A192)&gt;1, 0, IF($E192="","",G192+H192+K192+L192+O192-Q192))</f>
        <v>0</v>
      </c>
      <c r="C192" s="109">
        <f>IF(COUNTIF($A$7:$A192, $A192)&gt;1, 0, IF($E192="", "", I192+J192+M192+N192+P192-R192))</f>
        <v>0</v>
      </c>
      <c r="D192" s="109">
        <f>IF(COUNTIF($A$7:$A192, $A192)&gt;1, 0, S192)</f>
        <v>0</v>
      </c>
      <c r="E192" s="110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631434</v>
      </c>
      <c r="L192" s="92">
        <f>IFERROR(VLOOKUP($E192, V一般接種!$A:$G, L$4, FALSE), 0)</f>
        <v>39420</v>
      </c>
      <c r="M192" s="92">
        <f>IFERROR(VLOOKUP($E192, V一般接種!$A:$G, M$4, FALSE), 0)</f>
        <v>0</v>
      </c>
      <c r="N192" s="93">
        <f>IFERROR(VLOOKUP($E192, V一般接種!$A:$G, N$4, FALSE), 0)</f>
        <v>278608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17">
        <f>SUMIF('V3回目-総接種回数'!$A:$A, 'Conv-vaccine'!$E192, 'V3回目-総接種回数'!D:D)</f>
        <v>0</v>
      </c>
    </row>
    <row r="193" spans="1:19" ht="17.7">
      <c r="A193" s="49">
        <v>44360</v>
      </c>
      <c r="B193" s="109">
        <f>IF(COUNTIF($A$7:$A193, $A193)&gt;1, 0, IF($E193="","",G193+H193+K193+L193+O193-Q193))</f>
        <v>610451</v>
      </c>
      <c r="C193" s="109">
        <f>IF(COUNTIF($A$7:$A193, $A193)&gt;1, 0, IF($E193="", "", I193+J193+M193+N193+P193-R193))</f>
        <v>318527</v>
      </c>
      <c r="D193" s="109">
        <f>IF(COUNTIF($A$7:$A193, $A193)&gt;1, 0, S193)</f>
        <v>0</v>
      </c>
      <c r="E193" s="110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570062</v>
      </c>
      <c r="L193" s="92">
        <f>IFERROR(VLOOKUP($E193, V一般接種!$A:$G, L$4, FALSE), 0)</f>
        <v>40389</v>
      </c>
      <c r="M193" s="92">
        <f>IFERROR(VLOOKUP($E193, V一般接種!$A:$G, M$4, FALSE), 0)</f>
        <v>0</v>
      </c>
      <c r="N193" s="93">
        <f>IFERROR(VLOOKUP($E193, V一般接種!$A:$G, N$4, FALSE), 0)</f>
        <v>318527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17">
        <f>SUMIF('V3回目-総接種回数'!$A:$A, 'Conv-vaccine'!$E193, 'V3回目-総接種回数'!D:D)</f>
        <v>0</v>
      </c>
    </row>
    <row r="194" spans="1:19" ht="17.7">
      <c r="A194" s="49">
        <v>44360</v>
      </c>
      <c r="B194" s="109">
        <f>IF(COUNTIF($A$7:$A194, $A194)&gt;1, 0, IF($E194="","",G194+H194+K194+L194+O194-Q194))</f>
        <v>0</v>
      </c>
      <c r="C194" s="109">
        <f>IF(COUNTIF($A$7:$A194, $A194)&gt;1, 0, IF($E194="", "", I194+J194+M194+N194+P194-R194))</f>
        <v>0</v>
      </c>
      <c r="D194" s="109">
        <f>IF(COUNTIF($A$7:$A194, $A194)&gt;1, 0, S194)</f>
        <v>0</v>
      </c>
      <c r="E194" s="110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570062</v>
      </c>
      <c r="L194" s="92">
        <f>IFERROR(VLOOKUP($E194, V一般接種!$A:$G, L$4, FALSE), 0)</f>
        <v>40389</v>
      </c>
      <c r="M194" s="92">
        <f>IFERROR(VLOOKUP($E194, V一般接種!$A:$G, M$4, FALSE), 0)</f>
        <v>0</v>
      </c>
      <c r="N194" s="93">
        <f>IFERROR(VLOOKUP($E194, V一般接種!$A:$G, N$4, FALSE), 0)</f>
        <v>318527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17">
        <f>SUMIF('V3回目-総接種回数'!$A:$A, 'Conv-vaccine'!$E194, 'V3回目-総接種回数'!D:D)</f>
        <v>0</v>
      </c>
    </row>
    <row r="195" spans="1:19" ht="17.7">
      <c r="A195" s="49">
        <v>44360</v>
      </c>
      <c r="B195" s="109">
        <f>IF(COUNTIF($A$7:$A195, $A195)&gt;1, 0, IF($E195="","",G195+H195+K195+L195+O195-Q195))</f>
        <v>0</v>
      </c>
      <c r="C195" s="109">
        <f>IF(COUNTIF($A$7:$A195, $A195)&gt;1, 0, IF($E195="", "", I195+J195+M195+N195+P195-R195))</f>
        <v>0</v>
      </c>
      <c r="D195" s="109">
        <f>IF(COUNTIF($A$7:$A195, $A195)&gt;1, 0, S195)</f>
        <v>0</v>
      </c>
      <c r="E195" s="110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570062</v>
      </c>
      <c r="L195" s="92">
        <f>IFERROR(VLOOKUP($E195, V一般接種!$A:$G, L$4, FALSE), 0)</f>
        <v>40389</v>
      </c>
      <c r="M195" s="92">
        <f>IFERROR(VLOOKUP($E195, V一般接種!$A:$G, M$4, FALSE), 0)</f>
        <v>0</v>
      </c>
      <c r="N195" s="93">
        <f>IFERROR(VLOOKUP($E195, V一般接種!$A:$G, N$4, FALSE), 0)</f>
        <v>318527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17">
        <f>SUMIF('V3回目-総接種回数'!$A:$A, 'Conv-vaccine'!$E195, 'V3回目-総接種回数'!D:D)</f>
        <v>0</v>
      </c>
    </row>
    <row r="196" spans="1:19" ht="17.7">
      <c r="A196" s="49">
        <v>44361</v>
      </c>
      <c r="B196" s="109">
        <f>IF(COUNTIF($A$7:$A196, $A196)&gt;1, 0, IF($E196="","",G196+H196+K196+L196+O196-Q196))</f>
        <v>710589</v>
      </c>
      <c r="C196" s="109">
        <f>IF(COUNTIF($A$7:$A196, $A196)&gt;1, 0, IF($E196="", "", I196+J196+M196+N196+P196-R196))</f>
        <v>545858</v>
      </c>
      <c r="D196" s="109">
        <f>IF(COUNTIF($A$7:$A196, $A196)&gt;1, 0, S196)</f>
        <v>0</v>
      </c>
      <c r="E196" s="110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580879</v>
      </c>
      <c r="L196" s="92">
        <f>IFERROR(VLOOKUP($E196, V一般接種!$A:$G, L$4, FALSE), 0)</f>
        <v>38281</v>
      </c>
      <c r="M196" s="92">
        <f>IFERROR(VLOOKUP($E196, V一般接種!$A:$G, M$4, FALSE), 0)</f>
        <v>0</v>
      </c>
      <c r="N196" s="93">
        <f>IFERROR(VLOOKUP($E196, V一般接種!$A:$G, N$4, FALSE), 0)</f>
        <v>422322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17">
        <f>SUMIF('V3回目-総接種回数'!$A:$A, 'Conv-vaccine'!$E196, 'V3回目-総接種回数'!D:D)</f>
        <v>0</v>
      </c>
    </row>
    <row r="197" spans="1:19" ht="17.7">
      <c r="A197" s="49">
        <v>44361</v>
      </c>
      <c r="B197" s="109">
        <f>IF(COUNTIF($A$7:$A197, $A197)&gt;1, 0, IF($E197="","",G197+H197+K197+L197+O197-Q197))</f>
        <v>0</v>
      </c>
      <c r="C197" s="109">
        <f>IF(COUNTIF($A$7:$A197, $A197)&gt;1, 0, IF($E197="", "", I197+J197+M197+N197+P197-R197))</f>
        <v>0</v>
      </c>
      <c r="D197" s="109">
        <f>IF(COUNTIF($A$7:$A197, $A197)&gt;1, 0, S197)</f>
        <v>0</v>
      </c>
      <c r="E197" s="110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580879</v>
      </c>
      <c r="L197" s="92">
        <f>IFERROR(VLOOKUP($E197, V一般接種!$A:$G, L$4, FALSE), 0)</f>
        <v>38281</v>
      </c>
      <c r="M197" s="92">
        <f>IFERROR(VLOOKUP($E197, V一般接種!$A:$G, M$4, FALSE), 0)</f>
        <v>0</v>
      </c>
      <c r="N197" s="93">
        <f>IFERROR(VLOOKUP($E197, V一般接種!$A:$G, N$4, FALSE), 0)</f>
        <v>422322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17">
        <f>SUMIF('V3回目-総接種回数'!$A:$A, 'Conv-vaccine'!$E197, 'V3回目-総接種回数'!D:D)</f>
        <v>0</v>
      </c>
    </row>
    <row r="198" spans="1:19" ht="17.7">
      <c r="A198" s="49">
        <v>44361</v>
      </c>
      <c r="B198" s="109">
        <f>IF(COUNTIF($A$7:$A198, $A198)&gt;1, 0, IF($E198="","",G198+H198+K198+L198+O198-Q198))</f>
        <v>0</v>
      </c>
      <c r="C198" s="109">
        <f>IF(COUNTIF($A$7:$A198, $A198)&gt;1, 0, IF($E198="", "", I198+J198+M198+N198+P198-R198))</f>
        <v>0</v>
      </c>
      <c r="D198" s="109">
        <f>IF(COUNTIF($A$7:$A198, $A198)&gt;1, 0, S198)</f>
        <v>0</v>
      </c>
      <c r="E198" s="110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580879</v>
      </c>
      <c r="L198" s="92">
        <f>IFERROR(VLOOKUP($E198, V一般接種!$A:$G, L$4, FALSE), 0)</f>
        <v>38281</v>
      </c>
      <c r="M198" s="92">
        <f>IFERROR(VLOOKUP($E198, V一般接種!$A:$G, M$4, FALSE), 0)</f>
        <v>0</v>
      </c>
      <c r="N198" s="93">
        <f>IFERROR(VLOOKUP($E198, V一般接種!$A:$G, N$4, FALSE), 0)</f>
        <v>422322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17">
        <f>SUMIF('V3回目-総接種回数'!$A:$A, 'Conv-vaccine'!$E198, 'V3回目-総接種回数'!D:D)</f>
        <v>0</v>
      </c>
    </row>
    <row r="199" spans="1:19" ht="17.7">
      <c r="A199" s="49">
        <v>44362</v>
      </c>
      <c r="B199" s="109">
        <f>IF(COUNTIF($A$7:$A199, $A199)&gt;1, 0, IF($E199="","",G199+H199+K199+L199+O199-Q199))</f>
        <v>712090</v>
      </c>
      <c r="C199" s="109">
        <f>IF(COUNTIF($A$7:$A199, $A199)&gt;1, 0, IF($E199="", "", I199+J199+M199+N199+P199-R199))</f>
        <v>562506</v>
      </c>
      <c r="D199" s="109">
        <f>IF(COUNTIF($A$7:$A199, $A199)&gt;1, 0, S199)</f>
        <v>0</v>
      </c>
      <c r="E199" s="110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629238</v>
      </c>
      <c r="L199" s="92">
        <f>IFERROR(VLOOKUP($E199, V一般接種!$A:$G, L$4, FALSE), 0)</f>
        <v>39437</v>
      </c>
      <c r="M199" s="92">
        <f>IFERROR(VLOOKUP($E199, V一般接種!$A:$G, M$4, FALSE), 0)</f>
        <v>0</v>
      </c>
      <c r="N199" s="93">
        <f>IFERROR(VLOOKUP($E199, V一般接種!$A:$G, N$4, FALSE), 0)</f>
        <v>490558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17">
        <f>SUMIF('V3回目-総接種回数'!$A:$A, 'Conv-vaccine'!$E199, 'V3回目-総接種回数'!D:D)</f>
        <v>0</v>
      </c>
    </row>
    <row r="200" spans="1:19" ht="17.7">
      <c r="A200" s="49">
        <v>44362</v>
      </c>
      <c r="B200" s="109">
        <f>IF(COUNTIF($A$7:$A200, $A200)&gt;1, 0, IF($E200="","",G200+H200+K200+L200+O200-Q200))</f>
        <v>0</v>
      </c>
      <c r="C200" s="109">
        <f>IF(COUNTIF($A$7:$A200, $A200)&gt;1, 0, IF($E200="", "", I200+J200+M200+N200+P200-R200))</f>
        <v>0</v>
      </c>
      <c r="D200" s="109">
        <f>IF(COUNTIF($A$7:$A200, $A200)&gt;1, 0, S200)</f>
        <v>0</v>
      </c>
      <c r="E200" s="110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629238</v>
      </c>
      <c r="L200" s="92">
        <f>IFERROR(VLOOKUP($E200, V一般接種!$A:$G, L$4, FALSE), 0)</f>
        <v>39437</v>
      </c>
      <c r="M200" s="92">
        <f>IFERROR(VLOOKUP($E200, V一般接種!$A:$G, M$4, FALSE), 0)</f>
        <v>0</v>
      </c>
      <c r="N200" s="93">
        <f>IFERROR(VLOOKUP($E200, V一般接種!$A:$G, N$4, FALSE), 0)</f>
        <v>490558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17">
        <f>SUMIF('V3回目-総接種回数'!$A:$A, 'Conv-vaccine'!$E200, 'V3回目-総接種回数'!D:D)</f>
        <v>0</v>
      </c>
    </row>
    <row r="201" spans="1:19" ht="17.7">
      <c r="A201" s="49">
        <v>44362</v>
      </c>
      <c r="B201" s="109">
        <f>IF(COUNTIF($A$7:$A201, $A201)&gt;1, 0, IF($E201="","",G201+H201+K201+L201+O201-Q201))</f>
        <v>0</v>
      </c>
      <c r="C201" s="109">
        <f>IF(COUNTIF($A$7:$A201, $A201)&gt;1, 0, IF($E201="", "", I201+J201+M201+N201+P201-R201))</f>
        <v>0</v>
      </c>
      <c r="D201" s="109">
        <f>IF(COUNTIF($A$7:$A201, $A201)&gt;1, 0, S201)</f>
        <v>0</v>
      </c>
      <c r="E201" s="110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629238</v>
      </c>
      <c r="L201" s="92">
        <f>IFERROR(VLOOKUP($E201, V一般接種!$A:$G, L$4, FALSE), 0)</f>
        <v>39437</v>
      </c>
      <c r="M201" s="92">
        <f>IFERROR(VLOOKUP($E201, V一般接種!$A:$G, M$4, FALSE), 0)</f>
        <v>0</v>
      </c>
      <c r="N201" s="93">
        <f>IFERROR(VLOOKUP($E201, V一般接種!$A:$G, N$4, FALSE), 0)</f>
        <v>490558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17">
        <f>SUMIF('V3回目-総接種回数'!$A:$A, 'Conv-vaccine'!$E201, 'V3回目-総接種回数'!D:D)</f>
        <v>0</v>
      </c>
    </row>
    <row r="202" spans="1:19" ht="17.7">
      <c r="A202" s="49">
        <v>44363</v>
      </c>
      <c r="B202" s="109">
        <f>IF(COUNTIF($A$7:$A202, $A202)&gt;1, 0, IF($E202="","",G202+H202+K202+L202+O202-Q202))</f>
        <v>695996</v>
      </c>
      <c r="C202" s="109">
        <f>IF(COUNTIF($A$7:$A202, $A202)&gt;1, 0, IF($E202="", "", I202+J202+M202+N202+P202-R202))</f>
        <v>615493</v>
      </c>
      <c r="D202" s="109">
        <f>IF(COUNTIF($A$7:$A202, $A202)&gt;1, 0, S202)</f>
        <v>0</v>
      </c>
      <c r="E202" s="110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608494</v>
      </c>
      <c r="L202" s="92">
        <f>IFERROR(VLOOKUP($E202, V一般接種!$A:$G, L$4, FALSE), 0)</f>
        <v>40808</v>
      </c>
      <c r="M202" s="92">
        <f>IFERROR(VLOOKUP($E202, V一般接種!$A:$G, M$4, FALSE), 0)</f>
        <v>0</v>
      </c>
      <c r="N202" s="93">
        <f>IFERROR(VLOOKUP($E202, V一般接種!$A:$G, N$4, FALSE), 0)</f>
        <v>543452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17">
        <f>SUMIF('V3回目-総接種回数'!$A:$A, 'Conv-vaccine'!$E202, 'V3回目-総接種回数'!D:D)</f>
        <v>0</v>
      </c>
    </row>
    <row r="203" spans="1:19" ht="17.7">
      <c r="A203" s="49">
        <v>44363</v>
      </c>
      <c r="B203" s="109">
        <f>IF(COUNTIF($A$7:$A203, $A203)&gt;1, 0, IF($E203="","",G203+H203+K203+L203+O203-Q203))</f>
        <v>0</v>
      </c>
      <c r="C203" s="109">
        <f>IF(COUNTIF($A$7:$A203, $A203)&gt;1, 0, IF($E203="", "", I203+J203+M203+N203+P203-R203))</f>
        <v>0</v>
      </c>
      <c r="D203" s="109">
        <f>IF(COUNTIF($A$7:$A203, $A203)&gt;1, 0, S203)</f>
        <v>0</v>
      </c>
      <c r="E203" s="110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608494</v>
      </c>
      <c r="L203" s="92">
        <f>IFERROR(VLOOKUP($E203, V一般接種!$A:$G, L$4, FALSE), 0)</f>
        <v>40808</v>
      </c>
      <c r="M203" s="92">
        <f>IFERROR(VLOOKUP($E203, V一般接種!$A:$G, M$4, FALSE), 0)</f>
        <v>0</v>
      </c>
      <c r="N203" s="93">
        <f>IFERROR(VLOOKUP($E203, V一般接種!$A:$G, N$4, FALSE), 0)</f>
        <v>543452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17">
        <f>SUMIF('V3回目-総接種回数'!$A:$A, 'Conv-vaccine'!$E203, 'V3回目-総接種回数'!D:D)</f>
        <v>0</v>
      </c>
    </row>
    <row r="204" spans="1:19" ht="17.7">
      <c r="A204" s="49">
        <v>44363</v>
      </c>
      <c r="B204" s="109">
        <f>IF(COUNTIF($A$7:$A204, $A204)&gt;1, 0, IF($E204="","",G204+H204+K204+L204+O204-Q204))</f>
        <v>0</v>
      </c>
      <c r="C204" s="109">
        <f>IF(COUNTIF($A$7:$A204, $A204)&gt;1, 0, IF($E204="", "", I204+J204+M204+N204+P204-R204))</f>
        <v>0</v>
      </c>
      <c r="D204" s="109">
        <f>IF(COUNTIF($A$7:$A204, $A204)&gt;1, 0, S204)</f>
        <v>0</v>
      </c>
      <c r="E204" s="110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608494</v>
      </c>
      <c r="L204" s="92">
        <f>IFERROR(VLOOKUP($E204, V一般接種!$A:$G, L$4, FALSE), 0)</f>
        <v>40808</v>
      </c>
      <c r="M204" s="92">
        <f>IFERROR(VLOOKUP($E204, V一般接種!$A:$G, M$4, FALSE), 0)</f>
        <v>0</v>
      </c>
      <c r="N204" s="93">
        <f>IFERROR(VLOOKUP($E204, V一般接種!$A:$G, N$4, FALSE), 0)</f>
        <v>543452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17">
        <f>SUMIF('V3回目-総接種回数'!$A:$A, 'Conv-vaccine'!$E204, 'V3回目-総接種回数'!D:D)</f>
        <v>0</v>
      </c>
    </row>
    <row r="205" spans="1:19" ht="17.7">
      <c r="A205" s="49">
        <v>44364</v>
      </c>
      <c r="B205" s="109">
        <f>IF(COUNTIF($A$7:$A205, $A205)&gt;1, 0, IF($E205="","",G205+H205+K205+L205+O205-Q205))</f>
        <v>707737</v>
      </c>
      <c r="C205" s="109">
        <f>IF(COUNTIF($A$7:$A205, $A205)&gt;1, 0, IF($E205="", "", I205+J205+M205+N205+P205-R205))</f>
        <v>607557</v>
      </c>
      <c r="D205" s="109">
        <f>IF(COUNTIF($A$7:$A205, $A205)&gt;1, 0, S205)</f>
        <v>0</v>
      </c>
      <c r="E205" s="110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614970</v>
      </c>
      <c r="L205" s="92">
        <f>IFERROR(VLOOKUP($E205, V一般接種!$A:$G, L$4, FALSE), 0)</f>
        <v>41230</v>
      </c>
      <c r="M205" s="92">
        <f>IFERROR(VLOOKUP($E205, V一般接種!$A:$G, M$4, FALSE), 0)</f>
        <v>0</v>
      </c>
      <c r="N205" s="93">
        <f>IFERROR(VLOOKUP($E205, V一般接種!$A:$G, N$4, FALSE), 0)</f>
        <v>529764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17">
        <f>SUMIF('V3回目-総接種回数'!$A:$A, 'Conv-vaccine'!$E205, 'V3回目-総接種回数'!D:D)</f>
        <v>0</v>
      </c>
    </row>
    <row r="206" spans="1:19" ht="17.7">
      <c r="A206" s="49">
        <v>44364</v>
      </c>
      <c r="B206" s="109">
        <f>IF(COUNTIF($A$7:$A206, $A206)&gt;1, 0, IF($E206="","",G206+H206+K206+L206+O206-Q206))</f>
        <v>0</v>
      </c>
      <c r="C206" s="109">
        <f>IF(COUNTIF($A$7:$A206, $A206)&gt;1, 0, IF($E206="", "", I206+J206+M206+N206+P206-R206))</f>
        <v>0</v>
      </c>
      <c r="D206" s="109">
        <f>IF(COUNTIF($A$7:$A206, $A206)&gt;1, 0, S206)</f>
        <v>0</v>
      </c>
      <c r="E206" s="110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614970</v>
      </c>
      <c r="L206" s="92">
        <f>IFERROR(VLOOKUP($E206, V一般接種!$A:$G, L$4, FALSE), 0)</f>
        <v>41230</v>
      </c>
      <c r="M206" s="92">
        <f>IFERROR(VLOOKUP($E206, V一般接種!$A:$G, M$4, FALSE), 0)</f>
        <v>0</v>
      </c>
      <c r="N206" s="93">
        <f>IFERROR(VLOOKUP($E206, V一般接種!$A:$G, N$4, FALSE), 0)</f>
        <v>529764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17">
        <f>SUMIF('V3回目-総接種回数'!$A:$A, 'Conv-vaccine'!$E206, 'V3回目-総接種回数'!D:D)</f>
        <v>0</v>
      </c>
    </row>
    <row r="207" spans="1:19" ht="17.7">
      <c r="A207" s="49">
        <v>44364</v>
      </c>
      <c r="B207" s="109">
        <f>IF(COUNTIF($A$7:$A207, $A207)&gt;1, 0, IF($E207="","",G207+H207+K207+L207+O207-Q207))</f>
        <v>0</v>
      </c>
      <c r="C207" s="109">
        <f>IF(COUNTIF($A$7:$A207, $A207)&gt;1, 0, IF($E207="", "", I207+J207+M207+N207+P207-R207))</f>
        <v>0</v>
      </c>
      <c r="D207" s="109">
        <f>IF(COUNTIF($A$7:$A207, $A207)&gt;1, 0, S207)</f>
        <v>0</v>
      </c>
      <c r="E207" s="110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614970</v>
      </c>
      <c r="L207" s="92">
        <f>IFERROR(VLOOKUP($E207, V一般接種!$A:$G, L$4, FALSE), 0)</f>
        <v>41230</v>
      </c>
      <c r="M207" s="92">
        <f>IFERROR(VLOOKUP($E207, V一般接種!$A:$G, M$4, FALSE), 0)</f>
        <v>0</v>
      </c>
      <c r="N207" s="93">
        <f>IFERROR(VLOOKUP($E207, V一般接種!$A:$G, N$4, FALSE), 0)</f>
        <v>529764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17">
        <f>SUMIF('V3回目-総接種回数'!$A:$A, 'Conv-vaccine'!$E207, 'V3回目-総接種回数'!D:D)</f>
        <v>0</v>
      </c>
    </row>
    <row r="208" spans="1:19" ht="17.7">
      <c r="A208" s="49">
        <v>44365</v>
      </c>
      <c r="B208" s="109">
        <f>IF(COUNTIF($A$7:$A208, $A208)&gt;1, 0, IF($E208="","",G208+H208+K208+L208+O208-Q208))</f>
        <v>690625</v>
      </c>
      <c r="C208" s="109">
        <f>IF(COUNTIF($A$7:$A208, $A208)&gt;1, 0, IF($E208="", "", I208+J208+M208+N208+P208-R208))</f>
        <v>581063</v>
      </c>
      <c r="D208" s="109">
        <f>IF(COUNTIF($A$7:$A208, $A208)&gt;1, 0, S208)</f>
        <v>0</v>
      </c>
      <c r="E208" s="110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598351</v>
      </c>
      <c r="L208" s="92">
        <f>IFERROR(VLOOKUP($E208, V一般接種!$A:$G, L$4, FALSE), 0)</f>
        <v>40017</v>
      </c>
      <c r="M208" s="92">
        <f>IFERROR(VLOOKUP($E208, V一般接種!$A:$G, M$4, FALSE), 0)</f>
        <v>0</v>
      </c>
      <c r="N208" s="93">
        <f>IFERROR(VLOOKUP($E208, V一般接種!$A:$G, N$4, FALSE), 0)</f>
        <v>507372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17">
        <f>SUMIF('V3回目-総接種回数'!$A:$A, 'Conv-vaccine'!$E208, 'V3回目-総接種回数'!D:D)</f>
        <v>0</v>
      </c>
    </row>
    <row r="209" spans="1:19" ht="17.7">
      <c r="A209" s="49">
        <v>44365</v>
      </c>
      <c r="B209" s="109">
        <f>IF(COUNTIF($A$7:$A209, $A209)&gt;1, 0, IF($E209="","",G209+H209+K209+L209+O209-Q209))</f>
        <v>0</v>
      </c>
      <c r="C209" s="109">
        <f>IF(COUNTIF($A$7:$A209, $A209)&gt;1, 0, IF($E209="", "", I209+J209+M209+N209+P209-R209))</f>
        <v>0</v>
      </c>
      <c r="D209" s="109">
        <f>IF(COUNTIF($A$7:$A209, $A209)&gt;1, 0, S209)</f>
        <v>0</v>
      </c>
      <c r="E209" s="110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598351</v>
      </c>
      <c r="L209" s="92">
        <f>IFERROR(VLOOKUP($E209, V一般接種!$A:$G, L$4, FALSE), 0)</f>
        <v>40017</v>
      </c>
      <c r="M209" s="92">
        <f>IFERROR(VLOOKUP($E209, V一般接種!$A:$G, M$4, FALSE), 0)</f>
        <v>0</v>
      </c>
      <c r="N209" s="93">
        <f>IFERROR(VLOOKUP($E209, V一般接種!$A:$G, N$4, FALSE), 0)</f>
        <v>507372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17">
        <f>SUMIF('V3回目-総接種回数'!$A:$A, 'Conv-vaccine'!$E209, 'V3回目-総接種回数'!D:D)</f>
        <v>0</v>
      </c>
    </row>
    <row r="210" spans="1:19" ht="17.7">
      <c r="A210" s="49">
        <v>44365</v>
      </c>
      <c r="B210" s="109">
        <f>IF(COUNTIF($A$7:$A210, $A210)&gt;1, 0, IF($E210="","",G210+H210+K210+L210+O210-Q210))</f>
        <v>0</v>
      </c>
      <c r="C210" s="109">
        <f>IF(COUNTIF($A$7:$A210, $A210)&gt;1, 0, IF($E210="", "", I210+J210+M210+N210+P210-R210))</f>
        <v>0</v>
      </c>
      <c r="D210" s="109">
        <f>IF(COUNTIF($A$7:$A210, $A210)&gt;1, 0, S210)</f>
        <v>0</v>
      </c>
      <c r="E210" s="110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598351</v>
      </c>
      <c r="L210" s="92">
        <f>IFERROR(VLOOKUP($E210, V一般接種!$A:$G, L$4, FALSE), 0)</f>
        <v>40017</v>
      </c>
      <c r="M210" s="92">
        <f>IFERROR(VLOOKUP($E210, V一般接種!$A:$G, M$4, FALSE), 0)</f>
        <v>0</v>
      </c>
      <c r="N210" s="93">
        <f>IFERROR(VLOOKUP($E210, V一般接種!$A:$G, N$4, FALSE), 0)</f>
        <v>507372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17">
        <f>SUMIF('V3回目-総接種回数'!$A:$A, 'Conv-vaccine'!$E210, 'V3回目-総接種回数'!D:D)</f>
        <v>0</v>
      </c>
    </row>
    <row r="211" spans="1:19" ht="17.7">
      <c r="A211" s="49">
        <v>44366</v>
      </c>
      <c r="B211" s="109">
        <f>IF(COUNTIF($A$7:$A211, $A211)&gt;1, 0, IF($E211="","",G211+H211+K211+L211+O211-Q211))</f>
        <v>674559</v>
      </c>
      <c r="C211" s="109">
        <f>IF(COUNTIF($A$7:$A211, $A211)&gt;1, 0, IF($E211="", "", I211+J211+M211+N211+P211-R211))</f>
        <v>448024</v>
      </c>
      <c r="D211" s="109">
        <f>IF(COUNTIF($A$7:$A211, $A211)&gt;1, 0, S211)</f>
        <v>0</v>
      </c>
      <c r="E211" s="110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627115</v>
      </c>
      <c r="L211" s="92">
        <f>IFERROR(VLOOKUP($E211, V一般接種!$A:$G, L$4, FALSE), 0)</f>
        <v>47444</v>
      </c>
      <c r="M211" s="92">
        <f>IFERROR(VLOOKUP($E211, V一般接種!$A:$G, M$4, FALSE), 0)</f>
        <v>0</v>
      </c>
      <c r="N211" s="93">
        <f>IFERROR(VLOOKUP($E211, V一般接種!$A:$G, N$4, FALSE), 0)</f>
        <v>448024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17">
        <f>SUMIF('V3回目-総接種回数'!$A:$A, 'Conv-vaccine'!$E211, 'V3回目-総接種回数'!D:D)</f>
        <v>0</v>
      </c>
    </row>
    <row r="212" spans="1:19" ht="17.7">
      <c r="A212" s="49">
        <v>44366</v>
      </c>
      <c r="B212" s="109">
        <f>IF(COUNTIF($A$7:$A212, $A212)&gt;1, 0, IF($E212="","",G212+H212+K212+L212+O212-Q212))</f>
        <v>0</v>
      </c>
      <c r="C212" s="109">
        <f>IF(COUNTIF($A$7:$A212, $A212)&gt;1, 0, IF($E212="", "", I212+J212+M212+N212+P212-R212))</f>
        <v>0</v>
      </c>
      <c r="D212" s="109">
        <f>IF(COUNTIF($A$7:$A212, $A212)&gt;1, 0, S212)</f>
        <v>0</v>
      </c>
      <c r="E212" s="110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627115</v>
      </c>
      <c r="L212" s="92">
        <f>IFERROR(VLOOKUP($E212, V一般接種!$A:$G, L$4, FALSE), 0)</f>
        <v>47444</v>
      </c>
      <c r="M212" s="92">
        <f>IFERROR(VLOOKUP($E212, V一般接種!$A:$G, M$4, FALSE), 0)</f>
        <v>0</v>
      </c>
      <c r="N212" s="93">
        <f>IFERROR(VLOOKUP($E212, V一般接種!$A:$G, N$4, FALSE), 0)</f>
        <v>448024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17">
        <f>SUMIF('V3回目-総接種回数'!$A:$A, 'Conv-vaccine'!$E212, 'V3回目-総接種回数'!D:D)</f>
        <v>0</v>
      </c>
    </row>
    <row r="213" spans="1:19" ht="17.7">
      <c r="A213" s="49">
        <v>44366</v>
      </c>
      <c r="B213" s="109">
        <f>IF(COUNTIF($A$7:$A213, $A213)&gt;1, 0, IF($E213="","",G213+H213+K213+L213+O213-Q213))</f>
        <v>0</v>
      </c>
      <c r="C213" s="109">
        <f>IF(COUNTIF($A$7:$A213, $A213)&gt;1, 0, IF($E213="", "", I213+J213+M213+N213+P213-R213))</f>
        <v>0</v>
      </c>
      <c r="D213" s="109">
        <f>IF(COUNTIF($A$7:$A213, $A213)&gt;1, 0, S213)</f>
        <v>0</v>
      </c>
      <c r="E213" s="110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627115</v>
      </c>
      <c r="L213" s="92">
        <f>IFERROR(VLOOKUP($E213, V一般接種!$A:$G, L$4, FALSE), 0)</f>
        <v>47444</v>
      </c>
      <c r="M213" s="92">
        <f>IFERROR(VLOOKUP($E213, V一般接種!$A:$G, M$4, FALSE), 0)</f>
        <v>0</v>
      </c>
      <c r="N213" s="93">
        <f>IFERROR(VLOOKUP($E213, V一般接種!$A:$G, N$4, FALSE), 0)</f>
        <v>448024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17">
        <f>SUMIF('V3回目-総接種回数'!$A:$A, 'Conv-vaccine'!$E213, 'V3回目-総接種回数'!D:D)</f>
        <v>0</v>
      </c>
    </row>
    <row r="214" spans="1:19" ht="17.7">
      <c r="A214" s="49">
        <v>44367</v>
      </c>
      <c r="B214" s="109">
        <f>IF(COUNTIF($A$7:$A214, $A214)&gt;1, 0, IF($E214="","",G214+H214+K214+L214+O214-Q214))</f>
        <v>675132</v>
      </c>
      <c r="C214" s="109">
        <f>IF(COUNTIF($A$7:$A214, $A214)&gt;1, 0, IF($E214="", "", I214+J214+M214+N214+P214-R214))</f>
        <v>441750</v>
      </c>
      <c r="D214" s="109">
        <f>IF(COUNTIF($A$7:$A214, $A214)&gt;1, 0, S214)</f>
        <v>0</v>
      </c>
      <c r="E214" s="110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624734</v>
      </c>
      <c r="L214" s="92">
        <f>IFERROR(VLOOKUP($E214, V一般接種!$A:$G, L$4, FALSE), 0)</f>
        <v>50398</v>
      </c>
      <c r="M214" s="92">
        <f>IFERROR(VLOOKUP($E214, V一般接種!$A:$G, M$4, FALSE), 0)</f>
        <v>0</v>
      </c>
      <c r="N214" s="93">
        <f>IFERROR(VLOOKUP($E214, V一般接種!$A:$G, N$4, FALSE), 0)</f>
        <v>441750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17">
        <f>SUMIF('V3回目-総接種回数'!$A:$A, 'Conv-vaccine'!$E214, 'V3回目-総接種回数'!D:D)</f>
        <v>0</v>
      </c>
    </row>
    <row r="215" spans="1:19" ht="17.7">
      <c r="A215" s="49">
        <v>44367</v>
      </c>
      <c r="B215" s="109">
        <f>IF(COUNTIF($A$7:$A215, $A215)&gt;1, 0, IF($E215="","",G215+H215+K215+L215+O215-Q215))</f>
        <v>0</v>
      </c>
      <c r="C215" s="109">
        <f>IF(COUNTIF($A$7:$A215, $A215)&gt;1, 0, IF($E215="", "", I215+J215+M215+N215+P215-R215))</f>
        <v>0</v>
      </c>
      <c r="D215" s="109">
        <f>IF(COUNTIF($A$7:$A215, $A215)&gt;1, 0, S215)</f>
        <v>0</v>
      </c>
      <c r="E215" s="110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624734</v>
      </c>
      <c r="L215" s="92">
        <f>IFERROR(VLOOKUP($E215, V一般接種!$A:$G, L$4, FALSE), 0)</f>
        <v>50398</v>
      </c>
      <c r="M215" s="92">
        <f>IFERROR(VLOOKUP($E215, V一般接種!$A:$G, M$4, FALSE), 0)</f>
        <v>0</v>
      </c>
      <c r="N215" s="93">
        <f>IFERROR(VLOOKUP($E215, V一般接種!$A:$G, N$4, FALSE), 0)</f>
        <v>441750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17">
        <f>SUMIF('V3回目-総接種回数'!$A:$A, 'Conv-vaccine'!$E215, 'V3回目-総接種回数'!D:D)</f>
        <v>0</v>
      </c>
    </row>
    <row r="216" spans="1:19" ht="17.7">
      <c r="A216" s="49">
        <v>44367</v>
      </c>
      <c r="B216" s="109">
        <f>IF(COUNTIF($A$7:$A216, $A216)&gt;1, 0, IF($E216="","",G216+H216+K216+L216+O216-Q216))</f>
        <v>0</v>
      </c>
      <c r="C216" s="109">
        <f>IF(COUNTIF($A$7:$A216, $A216)&gt;1, 0, IF($E216="", "", I216+J216+M216+N216+P216-R216))</f>
        <v>0</v>
      </c>
      <c r="D216" s="109">
        <f>IF(COUNTIF($A$7:$A216, $A216)&gt;1, 0, S216)</f>
        <v>0</v>
      </c>
      <c r="E216" s="110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624734</v>
      </c>
      <c r="L216" s="92">
        <f>IFERROR(VLOOKUP($E216, V一般接種!$A:$G, L$4, FALSE), 0)</f>
        <v>50398</v>
      </c>
      <c r="M216" s="92">
        <f>IFERROR(VLOOKUP($E216, V一般接種!$A:$G, M$4, FALSE), 0)</f>
        <v>0</v>
      </c>
      <c r="N216" s="93">
        <f>IFERROR(VLOOKUP($E216, V一般接種!$A:$G, N$4, FALSE), 0)</f>
        <v>441750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17">
        <f>SUMIF('V3回目-総接種回数'!$A:$A, 'Conv-vaccine'!$E216, 'V3回目-総接種回数'!D:D)</f>
        <v>0</v>
      </c>
    </row>
    <row r="217" spans="1:19" ht="17.7">
      <c r="A217" s="49">
        <v>44368</v>
      </c>
      <c r="B217" s="109">
        <f>IF(COUNTIF($A$7:$A217, $A217)&gt;1, 0, IF($E217="","",G217+H217+K217+L217+O217-Q217))</f>
        <v>780465</v>
      </c>
      <c r="C217" s="109">
        <f>IF(COUNTIF($A$7:$A217, $A217)&gt;1, 0, IF($E217="", "", I217+J217+M217+N217+P217-R217))</f>
        <v>630738</v>
      </c>
      <c r="D217" s="109">
        <f>IF(COUNTIF($A$7:$A217, $A217)&gt;1, 0, S217)</f>
        <v>0</v>
      </c>
      <c r="E217" s="110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607696</v>
      </c>
      <c r="L217" s="92">
        <f>IFERROR(VLOOKUP($E217, V一般接種!$A:$G, L$4, FALSE), 0)</f>
        <v>97772</v>
      </c>
      <c r="M217" s="92">
        <f>IFERROR(VLOOKUP($E217, V一般接種!$A:$G, M$4, FALSE), 0)</f>
        <v>0</v>
      </c>
      <c r="N217" s="93">
        <f>IFERROR(VLOOKUP($E217, V一般接種!$A:$G, N$4, FALSE), 0)</f>
        <v>506955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17">
        <f>SUMIF('V3回目-総接種回数'!$A:$A, 'Conv-vaccine'!$E217, 'V3回目-総接種回数'!D:D)</f>
        <v>0</v>
      </c>
    </row>
    <row r="218" spans="1:19" ht="17.7">
      <c r="A218" s="49">
        <v>44368</v>
      </c>
      <c r="B218" s="109">
        <f>IF(COUNTIF($A$7:$A218, $A218)&gt;1, 0, IF($E218="","",G218+H218+K218+L218+O218-Q218))</f>
        <v>0</v>
      </c>
      <c r="C218" s="109">
        <f>IF(COUNTIF($A$7:$A218, $A218)&gt;1, 0, IF($E218="", "", I218+J218+M218+N218+P218-R218))</f>
        <v>0</v>
      </c>
      <c r="D218" s="109">
        <f>IF(COUNTIF($A$7:$A218, $A218)&gt;1, 0, S218)</f>
        <v>0</v>
      </c>
      <c r="E218" s="110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607696</v>
      </c>
      <c r="L218" s="92">
        <f>IFERROR(VLOOKUP($E218, V一般接種!$A:$G, L$4, FALSE), 0)</f>
        <v>97772</v>
      </c>
      <c r="M218" s="92">
        <f>IFERROR(VLOOKUP($E218, V一般接種!$A:$G, M$4, FALSE), 0)</f>
        <v>0</v>
      </c>
      <c r="N218" s="93">
        <f>IFERROR(VLOOKUP($E218, V一般接種!$A:$G, N$4, FALSE), 0)</f>
        <v>506955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17">
        <f>SUMIF('V3回目-総接種回数'!$A:$A, 'Conv-vaccine'!$E218, 'V3回目-総接種回数'!D:D)</f>
        <v>0</v>
      </c>
    </row>
    <row r="219" spans="1:19" ht="17.7">
      <c r="A219" s="49">
        <v>44368</v>
      </c>
      <c r="B219" s="109">
        <f>IF(COUNTIF($A$7:$A219, $A219)&gt;1, 0, IF($E219="","",G219+H219+K219+L219+O219-Q219))</f>
        <v>0</v>
      </c>
      <c r="C219" s="109">
        <f>IF(COUNTIF($A$7:$A219, $A219)&gt;1, 0, IF($E219="", "", I219+J219+M219+N219+P219-R219))</f>
        <v>0</v>
      </c>
      <c r="D219" s="109">
        <f>IF(COUNTIF($A$7:$A219, $A219)&gt;1, 0, S219)</f>
        <v>0</v>
      </c>
      <c r="E219" s="110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607696</v>
      </c>
      <c r="L219" s="92">
        <f>IFERROR(VLOOKUP($E219, V一般接種!$A:$G, L$4, FALSE), 0)</f>
        <v>97772</v>
      </c>
      <c r="M219" s="92">
        <f>IFERROR(VLOOKUP($E219, V一般接種!$A:$G, M$4, FALSE), 0)</f>
        <v>0</v>
      </c>
      <c r="N219" s="93">
        <f>IFERROR(VLOOKUP($E219, V一般接種!$A:$G, N$4, FALSE), 0)</f>
        <v>506955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17">
        <f>SUMIF('V3回目-総接種回数'!$A:$A, 'Conv-vaccine'!$E219, 'V3回目-総接種回数'!D:D)</f>
        <v>0</v>
      </c>
    </row>
    <row r="220" spans="1:19" ht="17.7">
      <c r="A220" s="49">
        <v>44369</v>
      </c>
      <c r="B220" s="109">
        <f>IF(COUNTIF($A$7:$A220, $A220)&gt;1, 0, IF($E220="","",G220+H220+K220+L220+O220-Q220))</f>
        <v>788071</v>
      </c>
      <c r="C220" s="109">
        <f>IF(COUNTIF($A$7:$A220, $A220)&gt;1, 0, IF($E220="", "", I220+J220+M220+N220+P220-R220))</f>
        <v>664997</v>
      </c>
      <c r="D220" s="109">
        <f>IF(COUNTIF($A$7:$A220, $A220)&gt;1, 0, S220)</f>
        <v>0</v>
      </c>
      <c r="E220" s="110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631153</v>
      </c>
      <c r="L220" s="92">
        <f>IFERROR(VLOOKUP($E220, V一般接種!$A:$G, L$4, FALSE), 0)</f>
        <v>110499</v>
      </c>
      <c r="M220" s="92">
        <f>IFERROR(VLOOKUP($E220, V一般接種!$A:$G, M$4, FALSE), 0)</f>
        <v>0</v>
      </c>
      <c r="N220" s="93">
        <f>IFERROR(VLOOKUP($E220, V一般接種!$A:$G, N$4, FALSE), 0)</f>
        <v>617281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17">
        <f>SUMIF('V3回目-総接種回数'!$A:$A, 'Conv-vaccine'!$E220, 'V3回目-総接種回数'!D:D)</f>
        <v>0</v>
      </c>
    </row>
    <row r="221" spans="1:19" ht="17.7">
      <c r="A221" s="49">
        <v>44369</v>
      </c>
      <c r="B221" s="109">
        <f>IF(COUNTIF($A$7:$A221, $A221)&gt;1, 0, IF($E221="","",G221+H221+K221+L221+O221-Q221))</f>
        <v>0</v>
      </c>
      <c r="C221" s="109">
        <f>IF(COUNTIF($A$7:$A221, $A221)&gt;1, 0, IF($E221="", "", I221+J221+M221+N221+P221-R221))</f>
        <v>0</v>
      </c>
      <c r="D221" s="109">
        <f>IF(COUNTIF($A$7:$A221, $A221)&gt;1, 0, S221)</f>
        <v>0</v>
      </c>
      <c r="E221" s="110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631153</v>
      </c>
      <c r="L221" s="92">
        <f>IFERROR(VLOOKUP($E221, V一般接種!$A:$G, L$4, FALSE), 0)</f>
        <v>110499</v>
      </c>
      <c r="M221" s="92">
        <f>IFERROR(VLOOKUP($E221, V一般接種!$A:$G, M$4, FALSE), 0)</f>
        <v>0</v>
      </c>
      <c r="N221" s="93">
        <f>IFERROR(VLOOKUP($E221, V一般接種!$A:$G, N$4, FALSE), 0)</f>
        <v>617281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17">
        <f>SUMIF('V3回目-総接種回数'!$A:$A, 'Conv-vaccine'!$E221, 'V3回目-総接種回数'!D:D)</f>
        <v>0</v>
      </c>
    </row>
    <row r="222" spans="1:19" ht="17.7">
      <c r="A222" s="49">
        <v>44369</v>
      </c>
      <c r="B222" s="109">
        <f>IF(COUNTIF($A$7:$A222, $A222)&gt;1, 0, IF($E222="","",G222+H222+K222+L222+O222-Q222))</f>
        <v>0</v>
      </c>
      <c r="C222" s="109">
        <f>IF(COUNTIF($A$7:$A222, $A222)&gt;1, 0, IF($E222="", "", I222+J222+M222+N222+P222-R222))</f>
        <v>0</v>
      </c>
      <c r="D222" s="109">
        <f>IF(COUNTIF($A$7:$A222, $A222)&gt;1, 0, S222)</f>
        <v>0</v>
      </c>
      <c r="E222" s="110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631153</v>
      </c>
      <c r="L222" s="92">
        <f>IFERROR(VLOOKUP($E222, V一般接種!$A:$G, L$4, FALSE), 0)</f>
        <v>110499</v>
      </c>
      <c r="M222" s="92">
        <f>IFERROR(VLOOKUP($E222, V一般接種!$A:$G, M$4, FALSE), 0)</f>
        <v>0</v>
      </c>
      <c r="N222" s="93">
        <f>IFERROR(VLOOKUP($E222, V一般接種!$A:$G, N$4, FALSE), 0)</f>
        <v>617281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17">
        <f>SUMIF('V3回目-総接種回数'!$A:$A, 'Conv-vaccine'!$E222, 'V3回目-総接種回数'!D:D)</f>
        <v>0</v>
      </c>
    </row>
    <row r="223" spans="1:19" ht="17.7">
      <c r="A223" s="49">
        <v>44370</v>
      </c>
      <c r="B223" s="109">
        <f>IF(COUNTIF($A$7:$A223, $A223)&gt;1, 0, IF($E223="","",G223+H223+K223+L223+O223-Q223))</f>
        <v>805093</v>
      </c>
      <c r="C223" s="109">
        <f>IF(COUNTIF($A$7:$A223, $A223)&gt;1, 0, IF($E223="", "", I223+J223+M223+N223+P223-R223))</f>
        <v>698544</v>
      </c>
      <c r="D223" s="109">
        <f>IF(COUNTIF($A$7:$A223, $A223)&gt;1, 0, S223)</f>
        <v>0</v>
      </c>
      <c r="E223" s="110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635490</v>
      </c>
      <c r="L223" s="92">
        <f>IFERROR(VLOOKUP($E223, V一般接種!$A:$G, L$4, FALSE), 0)</f>
        <v>117949</v>
      </c>
      <c r="M223" s="92">
        <f>IFERROR(VLOOKUP($E223, V一般接種!$A:$G, M$4, FALSE), 0)</f>
        <v>0</v>
      </c>
      <c r="N223" s="93">
        <f>IFERROR(VLOOKUP($E223, V一般接種!$A:$G, N$4, FALSE), 0)</f>
        <v>638712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17">
        <f>SUMIF('V3回目-総接種回数'!$A:$A, 'Conv-vaccine'!$E223, 'V3回目-総接種回数'!D:D)</f>
        <v>0</v>
      </c>
    </row>
    <row r="224" spans="1:19" ht="17.7">
      <c r="A224" s="49">
        <v>44370</v>
      </c>
      <c r="B224" s="109">
        <f>IF(COUNTIF($A$7:$A224, $A224)&gt;1, 0, IF($E224="","",G224+H224+K224+L224+O224-Q224))</f>
        <v>0</v>
      </c>
      <c r="C224" s="109">
        <f>IF(COUNTIF($A$7:$A224, $A224)&gt;1, 0, IF($E224="", "", I224+J224+M224+N224+P224-R224))</f>
        <v>0</v>
      </c>
      <c r="D224" s="109">
        <f>IF(COUNTIF($A$7:$A224, $A224)&gt;1, 0, S224)</f>
        <v>0</v>
      </c>
      <c r="E224" s="110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635490</v>
      </c>
      <c r="L224" s="92">
        <f>IFERROR(VLOOKUP($E224, V一般接種!$A:$G, L$4, FALSE), 0)</f>
        <v>117949</v>
      </c>
      <c r="M224" s="92">
        <f>IFERROR(VLOOKUP($E224, V一般接種!$A:$G, M$4, FALSE), 0)</f>
        <v>0</v>
      </c>
      <c r="N224" s="93">
        <f>IFERROR(VLOOKUP($E224, V一般接種!$A:$G, N$4, FALSE), 0)</f>
        <v>638712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17">
        <f>SUMIF('V3回目-総接種回数'!$A:$A, 'Conv-vaccine'!$E224, 'V3回目-総接種回数'!D:D)</f>
        <v>0</v>
      </c>
    </row>
    <row r="225" spans="1:19" ht="17.7">
      <c r="A225" s="49">
        <v>44370</v>
      </c>
      <c r="B225" s="109">
        <f>IF(COUNTIF($A$7:$A225, $A225)&gt;1, 0, IF($E225="","",G225+H225+K225+L225+O225-Q225))</f>
        <v>0</v>
      </c>
      <c r="C225" s="109">
        <f>IF(COUNTIF($A$7:$A225, $A225)&gt;1, 0, IF($E225="", "", I225+J225+M225+N225+P225-R225))</f>
        <v>0</v>
      </c>
      <c r="D225" s="109">
        <f>IF(COUNTIF($A$7:$A225, $A225)&gt;1, 0, S225)</f>
        <v>0</v>
      </c>
      <c r="E225" s="110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635490</v>
      </c>
      <c r="L225" s="92">
        <f>IFERROR(VLOOKUP($E225, V一般接種!$A:$G, L$4, FALSE), 0)</f>
        <v>117949</v>
      </c>
      <c r="M225" s="92">
        <f>IFERROR(VLOOKUP($E225, V一般接種!$A:$G, M$4, FALSE), 0)</f>
        <v>0</v>
      </c>
      <c r="N225" s="93">
        <f>IFERROR(VLOOKUP($E225, V一般接種!$A:$G, N$4, FALSE), 0)</f>
        <v>638712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17">
        <f>SUMIF('V3回目-総接種回数'!$A:$A, 'Conv-vaccine'!$E225, 'V3回目-総接種回数'!D:D)</f>
        <v>0</v>
      </c>
    </row>
    <row r="226" spans="1:19" ht="17.7">
      <c r="A226" s="49">
        <v>44371</v>
      </c>
      <c r="B226" s="109">
        <f>IF(COUNTIF($A$7:$A226, $A226)&gt;1, 0, IF($E226="","",G226+H226+K226+L226+O226-Q226))</f>
        <v>776569</v>
      </c>
      <c r="C226" s="109">
        <f>IF(COUNTIF($A$7:$A226, $A226)&gt;1, 0, IF($E226="", "", I226+J226+M226+N226+P226-R226))</f>
        <v>703260</v>
      </c>
      <c r="D226" s="109">
        <f>IF(COUNTIF($A$7:$A226, $A226)&gt;1, 0, S226)</f>
        <v>0</v>
      </c>
      <c r="E226" s="110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620855</v>
      </c>
      <c r="L226" s="92">
        <f>IFERROR(VLOOKUP($E226, V一般接種!$A:$G, L$4, FALSE), 0)</f>
        <v>110332</v>
      </c>
      <c r="M226" s="92">
        <f>IFERROR(VLOOKUP($E226, V一般接種!$A:$G, M$4, FALSE), 0)</f>
        <v>0</v>
      </c>
      <c r="N226" s="93">
        <f>IFERROR(VLOOKUP($E226, V一般接種!$A:$G, N$4, FALSE), 0)</f>
        <v>639221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17">
        <f>SUMIF('V3回目-総接種回数'!$A:$A, 'Conv-vaccine'!$E226, 'V3回目-総接種回数'!D:D)</f>
        <v>0</v>
      </c>
    </row>
    <row r="227" spans="1:19" ht="17.7">
      <c r="A227" s="49">
        <v>44371</v>
      </c>
      <c r="B227" s="109">
        <f>IF(COUNTIF($A$7:$A227, $A227)&gt;1, 0, IF($E227="","",G227+H227+K227+L227+O227-Q227))</f>
        <v>0</v>
      </c>
      <c r="C227" s="109">
        <f>IF(COUNTIF($A$7:$A227, $A227)&gt;1, 0, IF($E227="", "", I227+J227+M227+N227+P227-R227))</f>
        <v>0</v>
      </c>
      <c r="D227" s="109">
        <f>IF(COUNTIF($A$7:$A227, $A227)&gt;1, 0, S227)</f>
        <v>0</v>
      </c>
      <c r="E227" s="110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620855</v>
      </c>
      <c r="L227" s="92">
        <f>IFERROR(VLOOKUP($E227, V一般接種!$A:$G, L$4, FALSE), 0)</f>
        <v>110332</v>
      </c>
      <c r="M227" s="92">
        <f>IFERROR(VLOOKUP($E227, V一般接種!$A:$G, M$4, FALSE), 0)</f>
        <v>0</v>
      </c>
      <c r="N227" s="93">
        <f>IFERROR(VLOOKUP($E227, V一般接種!$A:$G, N$4, FALSE), 0)</f>
        <v>639221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17">
        <f>SUMIF('V3回目-総接種回数'!$A:$A, 'Conv-vaccine'!$E227, 'V3回目-総接種回数'!D:D)</f>
        <v>0</v>
      </c>
    </row>
    <row r="228" spans="1:19" ht="17.7">
      <c r="A228" s="49">
        <v>44371</v>
      </c>
      <c r="B228" s="109">
        <f>IF(COUNTIF($A$7:$A228, $A228)&gt;1, 0, IF($E228="","",G228+H228+K228+L228+O228-Q228))</f>
        <v>0</v>
      </c>
      <c r="C228" s="109">
        <f>IF(COUNTIF($A$7:$A228, $A228)&gt;1, 0, IF($E228="", "", I228+J228+M228+N228+P228-R228))</f>
        <v>0</v>
      </c>
      <c r="D228" s="109">
        <f>IF(COUNTIF($A$7:$A228, $A228)&gt;1, 0, S228)</f>
        <v>0</v>
      </c>
      <c r="E228" s="110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620855</v>
      </c>
      <c r="L228" s="92">
        <f>IFERROR(VLOOKUP($E228, V一般接種!$A:$G, L$4, FALSE), 0)</f>
        <v>110332</v>
      </c>
      <c r="M228" s="92">
        <f>IFERROR(VLOOKUP($E228, V一般接種!$A:$G, M$4, FALSE), 0)</f>
        <v>0</v>
      </c>
      <c r="N228" s="93">
        <f>IFERROR(VLOOKUP($E228, V一般接種!$A:$G, N$4, FALSE), 0)</f>
        <v>639221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17">
        <f>SUMIF('V3回目-総接種回数'!$A:$A, 'Conv-vaccine'!$E228, 'V3回目-総接種回数'!D:D)</f>
        <v>0</v>
      </c>
    </row>
    <row r="229" spans="1:19" ht="17.7">
      <c r="A229" s="49">
        <v>44372</v>
      </c>
      <c r="B229" s="109">
        <f>IF(COUNTIF($A$7:$A229, $A229)&gt;1, 0, IF($E229="","",G229+H229+K229+L229+O229-Q229))</f>
        <v>772911</v>
      </c>
      <c r="C229" s="109">
        <f>IF(COUNTIF($A$7:$A229, $A229)&gt;1, 0, IF($E229="", "", I229+J229+M229+N229+P229-R229))</f>
        <v>707776</v>
      </c>
      <c r="D229" s="109">
        <f>IF(COUNTIF($A$7:$A229, $A229)&gt;1, 0, S229)</f>
        <v>0</v>
      </c>
      <c r="E229" s="110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599942</v>
      </c>
      <c r="L229" s="92">
        <f>IFERROR(VLOOKUP($E229, V一般接種!$A:$G, L$4, FALSE), 0)</f>
        <v>119674</v>
      </c>
      <c r="M229" s="92">
        <f>IFERROR(VLOOKUP($E229, V一般接種!$A:$G, M$4, FALSE), 0)</f>
        <v>0</v>
      </c>
      <c r="N229" s="93">
        <f>IFERROR(VLOOKUP($E229, V一般接種!$A:$G, N$4, FALSE), 0)</f>
        <v>632716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17">
        <f>SUMIF('V3回目-総接種回数'!$A:$A, 'Conv-vaccine'!$E229, 'V3回目-総接種回数'!D:D)</f>
        <v>0</v>
      </c>
    </row>
    <row r="230" spans="1:19" ht="17.7">
      <c r="A230" s="49">
        <v>44372</v>
      </c>
      <c r="B230" s="109">
        <f>IF(COUNTIF($A$7:$A230, $A230)&gt;1, 0, IF($E230="","",G230+H230+K230+L230+O230-Q230))</f>
        <v>0</v>
      </c>
      <c r="C230" s="109">
        <f>IF(COUNTIF($A$7:$A230, $A230)&gt;1, 0, IF($E230="", "", I230+J230+M230+N230+P230-R230))</f>
        <v>0</v>
      </c>
      <c r="D230" s="109">
        <f>IF(COUNTIF($A$7:$A230, $A230)&gt;1, 0, S230)</f>
        <v>0</v>
      </c>
      <c r="E230" s="110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599942</v>
      </c>
      <c r="L230" s="92">
        <f>IFERROR(VLOOKUP($E230, V一般接種!$A:$G, L$4, FALSE), 0)</f>
        <v>119674</v>
      </c>
      <c r="M230" s="92">
        <f>IFERROR(VLOOKUP($E230, V一般接種!$A:$G, M$4, FALSE), 0)</f>
        <v>0</v>
      </c>
      <c r="N230" s="93">
        <f>IFERROR(VLOOKUP($E230, V一般接種!$A:$G, N$4, FALSE), 0)</f>
        <v>632716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17">
        <f>SUMIF('V3回目-総接種回数'!$A:$A, 'Conv-vaccine'!$E230, 'V3回目-総接種回数'!D:D)</f>
        <v>0</v>
      </c>
    </row>
    <row r="231" spans="1:19" ht="17.7">
      <c r="A231" s="49">
        <v>44372</v>
      </c>
      <c r="B231" s="109">
        <f>IF(COUNTIF($A$7:$A231, $A231)&gt;1, 0, IF($E231="","",G231+H231+K231+L231+O231-Q231))</f>
        <v>0</v>
      </c>
      <c r="C231" s="109">
        <f>IF(COUNTIF($A$7:$A231, $A231)&gt;1, 0, IF($E231="", "", I231+J231+M231+N231+P231-R231))</f>
        <v>0</v>
      </c>
      <c r="D231" s="109">
        <f>IF(COUNTIF($A$7:$A231, $A231)&gt;1, 0, S231)</f>
        <v>0</v>
      </c>
      <c r="E231" s="110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599942</v>
      </c>
      <c r="L231" s="92">
        <f>IFERROR(VLOOKUP($E231, V一般接種!$A:$G, L$4, FALSE), 0)</f>
        <v>119674</v>
      </c>
      <c r="M231" s="92">
        <f>IFERROR(VLOOKUP($E231, V一般接種!$A:$G, M$4, FALSE), 0)</f>
        <v>0</v>
      </c>
      <c r="N231" s="93">
        <f>IFERROR(VLOOKUP($E231, V一般接種!$A:$G, N$4, FALSE), 0)</f>
        <v>632716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17">
        <f>SUMIF('V3回目-総接種回数'!$A:$A, 'Conv-vaccine'!$E231, 'V3回目-総接種回数'!D:D)</f>
        <v>0</v>
      </c>
    </row>
    <row r="232" spans="1:19" ht="17.7">
      <c r="A232" s="49">
        <v>44373</v>
      </c>
      <c r="B232" s="109">
        <f>IF(COUNTIF($A$7:$A232, $A232)&gt;1, 0, IF($E232="","",G232+H232+K232+L232+O232-Q232))</f>
        <v>758930</v>
      </c>
      <c r="C232" s="109">
        <f>IF(COUNTIF($A$7:$A232, $A232)&gt;1, 0, IF($E232="", "", I232+J232+M232+N232+P232-R232))</f>
        <v>591353</v>
      </c>
      <c r="D232" s="109">
        <f>IF(COUNTIF($A$7:$A232, $A232)&gt;1, 0, S232)</f>
        <v>0</v>
      </c>
      <c r="E232" s="110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647647</v>
      </c>
      <c r="L232" s="92">
        <f>IFERROR(VLOOKUP($E232, V一般接種!$A:$G, L$4, FALSE), 0)</f>
        <v>111283</v>
      </c>
      <c r="M232" s="92">
        <f>IFERROR(VLOOKUP($E232, V一般接種!$A:$G, M$4, FALSE), 0)</f>
        <v>0</v>
      </c>
      <c r="N232" s="93">
        <f>IFERROR(VLOOKUP($E232, V一般接種!$A:$G, N$4, FALSE), 0)</f>
        <v>591353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17">
        <f>SUMIF('V3回目-総接種回数'!$A:$A, 'Conv-vaccine'!$E232, 'V3回目-総接種回数'!D:D)</f>
        <v>0</v>
      </c>
    </row>
    <row r="233" spans="1:19" ht="17.7">
      <c r="A233" s="49">
        <v>44373</v>
      </c>
      <c r="B233" s="109">
        <f>IF(COUNTIF($A$7:$A233, $A233)&gt;1, 0, IF($E233="","",G233+H233+K233+L233+O233-Q233))</f>
        <v>0</v>
      </c>
      <c r="C233" s="109">
        <f>IF(COUNTIF($A$7:$A233, $A233)&gt;1, 0, IF($E233="", "", I233+J233+M233+N233+P233-R233))</f>
        <v>0</v>
      </c>
      <c r="D233" s="109">
        <f>IF(COUNTIF($A$7:$A233, $A233)&gt;1, 0, S233)</f>
        <v>0</v>
      </c>
      <c r="E233" s="110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647647</v>
      </c>
      <c r="L233" s="92">
        <f>IFERROR(VLOOKUP($E233, V一般接種!$A:$G, L$4, FALSE), 0)</f>
        <v>111283</v>
      </c>
      <c r="M233" s="92">
        <f>IFERROR(VLOOKUP($E233, V一般接種!$A:$G, M$4, FALSE), 0)</f>
        <v>0</v>
      </c>
      <c r="N233" s="93">
        <f>IFERROR(VLOOKUP($E233, V一般接種!$A:$G, N$4, FALSE), 0)</f>
        <v>591353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17">
        <f>SUMIF('V3回目-総接種回数'!$A:$A, 'Conv-vaccine'!$E233, 'V3回目-総接種回数'!D:D)</f>
        <v>0</v>
      </c>
    </row>
    <row r="234" spans="1:19" ht="17.7">
      <c r="A234" s="49">
        <v>44373</v>
      </c>
      <c r="B234" s="109">
        <f>IF(COUNTIF($A$7:$A234, $A234)&gt;1, 0, IF($E234="","",G234+H234+K234+L234+O234-Q234))</f>
        <v>0</v>
      </c>
      <c r="C234" s="109">
        <f>IF(COUNTIF($A$7:$A234, $A234)&gt;1, 0, IF($E234="", "", I234+J234+M234+N234+P234-R234))</f>
        <v>0</v>
      </c>
      <c r="D234" s="109">
        <f>IF(COUNTIF($A$7:$A234, $A234)&gt;1, 0, S234)</f>
        <v>0</v>
      </c>
      <c r="E234" s="110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647647</v>
      </c>
      <c r="L234" s="92">
        <f>IFERROR(VLOOKUP($E234, V一般接種!$A:$G, L$4, FALSE), 0)</f>
        <v>111283</v>
      </c>
      <c r="M234" s="92">
        <f>IFERROR(VLOOKUP($E234, V一般接種!$A:$G, M$4, FALSE), 0)</f>
        <v>0</v>
      </c>
      <c r="N234" s="93">
        <f>IFERROR(VLOOKUP($E234, V一般接種!$A:$G, N$4, FALSE), 0)</f>
        <v>591353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17">
        <f>SUMIF('V3回目-総接種回数'!$A:$A, 'Conv-vaccine'!$E234, 'V3回目-総接種回数'!D:D)</f>
        <v>0</v>
      </c>
    </row>
    <row r="235" spans="1:19" ht="17.7">
      <c r="A235" s="49">
        <v>44374</v>
      </c>
      <c r="B235" s="109">
        <f>IF(COUNTIF($A$7:$A235, $A235)&gt;1, 0, IF($E235="","",G235+H235+K235+L235+O235-Q235))</f>
        <v>786107</v>
      </c>
      <c r="C235" s="109">
        <f>IF(COUNTIF($A$7:$A235, $A235)&gt;1, 0, IF($E235="", "", I235+J235+M235+N235+P235-R235))</f>
        <v>543719</v>
      </c>
      <c r="D235" s="109">
        <f>IF(COUNTIF($A$7:$A235, $A235)&gt;1, 0, S235)</f>
        <v>0</v>
      </c>
      <c r="E235" s="110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678789</v>
      </c>
      <c r="L235" s="92">
        <f>IFERROR(VLOOKUP($E235, V一般接種!$A:$G, L$4, FALSE), 0)</f>
        <v>107318</v>
      </c>
      <c r="M235" s="92">
        <f>IFERROR(VLOOKUP($E235, V一般接種!$A:$G, M$4, FALSE), 0)</f>
        <v>0</v>
      </c>
      <c r="N235" s="93">
        <f>IFERROR(VLOOKUP($E235, V一般接種!$A:$G, N$4, FALSE), 0)</f>
        <v>543719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17">
        <f>SUMIF('V3回目-総接種回数'!$A:$A, 'Conv-vaccine'!$E235, 'V3回目-総接種回数'!D:D)</f>
        <v>0</v>
      </c>
    </row>
    <row r="236" spans="1:19" ht="17.7">
      <c r="A236" s="49">
        <v>44374</v>
      </c>
      <c r="B236" s="109">
        <f>IF(COUNTIF($A$7:$A236, $A236)&gt;1, 0, IF($E236="","",G236+H236+K236+L236+O236-Q236))</f>
        <v>0</v>
      </c>
      <c r="C236" s="109">
        <f>IF(COUNTIF($A$7:$A236, $A236)&gt;1, 0, IF($E236="", "", I236+J236+M236+N236+P236-R236))</f>
        <v>0</v>
      </c>
      <c r="D236" s="109">
        <f>IF(COUNTIF($A$7:$A236, $A236)&gt;1, 0, S236)</f>
        <v>0</v>
      </c>
      <c r="E236" s="110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678789</v>
      </c>
      <c r="L236" s="92">
        <f>IFERROR(VLOOKUP($E236, V一般接種!$A:$G, L$4, FALSE), 0)</f>
        <v>107318</v>
      </c>
      <c r="M236" s="92">
        <f>IFERROR(VLOOKUP($E236, V一般接種!$A:$G, M$4, FALSE), 0)</f>
        <v>0</v>
      </c>
      <c r="N236" s="93">
        <f>IFERROR(VLOOKUP($E236, V一般接種!$A:$G, N$4, FALSE), 0)</f>
        <v>543719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17">
        <f>SUMIF('V3回目-総接種回数'!$A:$A, 'Conv-vaccine'!$E236, 'V3回目-総接種回数'!D:D)</f>
        <v>0</v>
      </c>
    </row>
    <row r="237" spans="1:19" ht="17.7">
      <c r="A237" s="49">
        <v>44374</v>
      </c>
      <c r="B237" s="109">
        <f>IF(COUNTIF($A$7:$A237, $A237)&gt;1, 0, IF($E237="","",G237+H237+K237+L237+O237-Q237))</f>
        <v>0</v>
      </c>
      <c r="C237" s="109">
        <f>IF(COUNTIF($A$7:$A237, $A237)&gt;1, 0, IF($E237="", "", I237+J237+M237+N237+P237-R237))</f>
        <v>0</v>
      </c>
      <c r="D237" s="109">
        <f>IF(COUNTIF($A$7:$A237, $A237)&gt;1, 0, S237)</f>
        <v>0</v>
      </c>
      <c r="E237" s="110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678789</v>
      </c>
      <c r="L237" s="92">
        <f>IFERROR(VLOOKUP($E237, V一般接種!$A:$G, L$4, FALSE), 0)</f>
        <v>107318</v>
      </c>
      <c r="M237" s="92">
        <f>IFERROR(VLOOKUP($E237, V一般接種!$A:$G, M$4, FALSE), 0)</f>
        <v>0</v>
      </c>
      <c r="N237" s="93">
        <f>IFERROR(VLOOKUP($E237, V一般接種!$A:$G, N$4, FALSE), 0)</f>
        <v>543719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17">
        <f>SUMIF('V3回目-総接種回数'!$A:$A, 'Conv-vaccine'!$E237, 'V3回目-総接種回数'!D:D)</f>
        <v>0</v>
      </c>
    </row>
    <row r="238" spans="1:19" ht="17.7">
      <c r="A238" s="49">
        <v>44375</v>
      </c>
      <c r="B238" s="109">
        <f>IF(COUNTIF($A$7:$A238, $A238)&gt;1, 0, IF($E238="","",G238+H238+K238+L238+O238-Q238))</f>
        <v>812247</v>
      </c>
      <c r="C238" s="109">
        <f>IF(COUNTIF($A$7:$A238, $A238)&gt;1, 0, IF($E238="", "", I238+J238+M238+N238+P238-R238))</f>
        <v>711327</v>
      </c>
      <c r="D238" s="109">
        <f>IF(COUNTIF($A$7:$A238, $A238)&gt;1, 0, S238)</f>
        <v>0</v>
      </c>
      <c r="E238" s="110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569903</v>
      </c>
      <c r="L238" s="92">
        <f>IFERROR(VLOOKUP($E238, V一般接種!$A:$G, L$4, FALSE), 0)</f>
        <v>163235</v>
      </c>
      <c r="M238" s="92">
        <f>IFERROR(VLOOKUP($E238, V一般接種!$A:$G, M$4, FALSE), 0)</f>
        <v>0</v>
      </c>
      <c r="N238" s="93">
        <f>IFERROR(VLOOKUP($E238, V一般接種!$A:$G, N$4, FALSE), 0)</f>
        <v>630781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17">
        <f>SUMIF('V3回目-総接種回数'!$A:$A, 'Conv-vaccine'!$E238, 'V3回目-総接種回数'!D:D)</f>
        <v>0</v>
      </c>
    </row>
    <row r="239" spans="1:19" ht="17.7">
      <c r="A239" s="49">
        <v>44375</v>
      </c>
      <c r="B239" s="109">
        <f>IF(COUNTIF($A$7:$A239, $A239)&gt;1, 0, IF($E239="","",G239+H239+K239+L239+O239-Q239))</f>
        <v>0</v>
      </c>
      <c r="C239" s="109">
        <f>IF(COUNTIF($A$7:$A239, $A239)&gt;1, 0, IF($E239="", "", I239+J239+M239+N239+P239-R239))</f>
        <v>0</v>
      </c>
      <c r="D239" s="109">
        <f>IF(COUNTIF($A$7:$A239, $A239)&gt;1, 0, S239)</f>
        <v>0</v>
      </c>
      <c r="E239" s="110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569903</v>
      </c>
      <c r="L239" s="92">
        <f>IFERROR(VLOOKUP($E239, V一般接種!$A:$G, L$4, FALSE), 0)</f>
        <v>163235</v>
      </c>
      <c r="M239" s="92">
        <f>IFERROR(VLOOKUP($E239, V一般接種!$A:$G, M$4, FALSE), 0)</f>
        <v>0</v>
      </c>
      <c r="N239" s="93">
        <f>IFERROR(VLOOKUP($E239, V一般接種!$A:$G, N$4, FALSE), 0)</f>
        <v>630781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17">
        <f>SUMIF('V3回目-総接種回数'!$A:$A, 'Conv-vaccine'!$E239, 'V3回目-総接種回数'!D:D)</f>
        <v>0</v>
      </c>
    </row>
    <row r="240" spans="1:19" ht="17.7">
      <c r="A240" s="49">
        <v>44375</v>
      </c>
      <c r="B240" s="109">
        <f>IF(COUNTIF($A$7:$A240, $A240)&gt;1, 0, IF($E240="","",G240+H240+K240+L240+O240-Q240))</f>
        <v>0</v>
      </c>
      <c r="C240" s="109">
        <f>IF(COUNTIF($A$7:$A240, $A240)&gt;1, 0, IF($E240="", "", I240+J240+M240+N240+P240-R240))</f>
        <v>0</v>
      </c>
      <c r="D240" s="109">
        <f>IF(COUNTIF($A$7:$A240, $A240)&gt;1, 0, S240)</f>
        <v>0</v>
      </c>
      <c r="E240" s="110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569903</v>
      </c>
      <c r="L240" s="92">
        <f>IFERROR(VLOOKUP($E240, V一般接種!$A:$G, L$4, FALSE), 0)</f>
        <v>163235</v>
      </c>
      <c r="M240" s="92">
        <f>IFERROR(VLOOKUP($E240, V一般接種!$A:$G, M$4, FALSE), 0)</f>
        <v>0</v>
      </c>
      <c r="N240" s="93">
        <f>IFERROR(VLOOKUP($E240, V一般接種!$A:$G, N$4, FALSE), 0)</f>
        <v>630781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17">
        <f>SUMIF('V3回目-総接種回数'!$A:$A, 'Conv-vaccine'!$E240, 'V3回目-総接種回数'!D:D)</f>
        <v>0</v>
      </c>
    </row>
    <row r="241" spans="1:19" ht="17.7">
      <c r="A241" s="49">
        <v>44376</v>
      </c>
      <c r="B241" s="109">
        <f>IF(COUNTIF($A$7:$A241, $A241)&gt;1, 0, IF($E241="","",G241+H241+K241+L241+O241-Q241))</f>
        <v>827838</v>
      </c>
      <c r="C241" s="109">
        <f>IF(COUNTIF($A$7:$A241, $A241)&gt;1, 0, IF($E241="", "", I241+J241+M241+N241+P241-R241))</f>
        <v>748493</v>
      </c>
      <c r="D241" s="109">
        <f>IF(COUNTIF($A$7:$A241, $A241)&gt;1, 0, S241)</f>
        <v>0</v>
      </c>
      <c r="E241" s="110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610458</v>
      </c>
      <c r="L241" s="92">
        <f>IFERROR(VLOOKUP($E241, V一般接種!$A:$G, L$4, FALSE), 0)</f>
        <v>177944</v>
      </c>
      <c r="M241" s="92">
        <f>IFERROR(VLOOKUP($E241, V一般接種!$A:$G, M$4, FALSE), 0)</f>
        <v>0</v>
      </c>
      <c r="N241" s="93">
        <f>IFERROR(VLOOKUP($E241, V一般接種!$A:$G, N$4, FALSE), 0)</f>
        <v>693448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17">
        <f>SUMIF('V3回目-総接種回数'!$A:$A, 'Conv-vaccine'!$E241, 'V3回目-総接種回数'!D:D)</f>
        <v>0</v>
      </c>
    </row>
    <row r="242" spans="1:19" ht="17.7">
      <c r="A242" s="49">
        <v>44376</v>
      </c>
      <c r="B242" s="109">
        <f>IF(COUNTIF($A$7:$A242, $A242)&gt;1, 0, IF($E242="","",G242+H242+K242+L242+O242-Q242))</f>
        <v>0</v>
      </c>
      <c r="C242" s="109">
        <f>IF(COUNTIF($A$7:$A242, $A242)&gt;1, 0, IF($E242="", "", I242+J242+M242+N242+P242-R242))</f>
        <v>0</v>
      </c>
      <c r="D242" s="109">
        <f>IF(COUNTIF($A$7:$A242, $A242)&gt;1, 0, S242)</f>
        <v>0</v>
      </c>
      <c r="E242" s="110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610458</v>
      </c>
      <c r="L242" s="92">
        <f>IFERROR(VLOOKUP($E242, V一般接種!$A:$G, L$4, FALSE), 0)</f>
        <v>177944</v>
      </c>
      <c r="M242" s="92">
        <f>IFERROR(VLOOKUP($E242, V一般接種!$A:$G, M$4, FALSE), 0)</f>
        <v>0</v>
      </c>
      <c r="N242" s="93">
        <f>IFERROR(VLOOKUP($E242, V一般接種!$A:$G, N$4, FALSE), 0)</f>
        <v>693448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17">
        <f>SUMIF('V3回目-総接種回数'!$A:$A, 'Conv-vaccine'!$E242, 'V3回目-総接種回数'!D:D)</f>
        <v>0</v>
      </c>
    </row>
    <row r="243" spans="1:19" ht="17.7">
      <c r="A243" s="49">
        <v>44376</v>
      </c>
      <c r="B243" s="109">
        <f>IF(COUNTIF($A$7:$A243, $A243)&gt;1, 0, IF($E243="","",G243+H243+K243+L243+O243-Q243))</f>
        <v>0</v>
      </c>
      <c r="C243" s="109">
        <f>IF(COUNTIF($A$7:$A243, $A243)&gt;1, 0, IF($E243="", "", I243+J243+M243+N243+P243-R243))</f>
        <v>0</v>
      </c>
      <c r="D243" s="109">
        <f>IF(COUNTIF($A$7:$A243, $A243)&gt;1, 0, S243)</f>
        <v>0</v>
      </c>
      <c r="E243" s="110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610458</v>
      </c>
      <c r="L243" s="92">
        <f>IFERROR(VLOOKUP($E243, V一般接種!$A:$G, L$4, FALSE), 0)</f>
        <v>177944</v>
      </c>
      <c r="M243" s="92">
        <f>IFERROR(VLOOKUP($E243, V一般接種!$A:$G, M$4, FALSE), 0)</f>
        <v>0</v>
      </c>
      <c r="N243" s="93">
        <f>IFERROR(VLOOKUP($E243, V一般接種!$A:$G, N$4, FALSE), 0)</f>
        <v>693448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17">
        <f>SUMIF('V3回目-総接種回数'!$A:$A, 'Conv-vaccine'!$E243, 'V3回目-総接種回数'!D:D)</f>
        <v>0</v>
      </c>
    </row>
    <row r="244" spans="1:19" ht="17.7">
      <c r="A244" s="49">
        <v>44377</v>
      </c>
      <c r="B244" s="109">
        <f>IF(COUNTIF($A$7:$A244, $A244)&gt;1, 0, IF($E244="","",G244+H244+K244+L244+O244-Q244))</f>
        <v>863191</v>
      </c>
      <c r="C244" s="109">
        <f>IF(COUNTIF($A$7:$A244, $A244)&gt;1, 0, IF($E244="", "", I244+J244+M244+N244+P244-R244))</f>
        <v>737112</v>
      </c>
      <c r="D244" s="109">
        <f>IF(COUNTIF($A$7:$A244, $A244)&gt;1, 0, S244)</f>
        <v>0</v>
      </c>
      <c r="E244" s="110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628764</v>
      </c>
      <c r="L244" s="92">
        <f>IFERROR(VLOOKUP($E244, V一般接種!$A:$G, L$4, FALSE), 0)</f>
        <v>202326</v>
      </c>
      <c r="M244" s="92">
        <f>IFERROR(VLOOKUP($E244, V一般接種!$A:$G, M$4, FALSE), 0)</f>
        <v>0</v>
      </c>
      <c r="N244" s="93">
        <f>IFERROR(VLOOKUP($E244, V一般接種!$A:$G, N$4, FALSE), 0)</f>
        <v>690034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17">
        <f>SUMIF('V3回目-総接種回数'!$A:$A, 'Conv-vaccine'!$E244, 'V3回目-総接種回数'!D:D)</f>
        <v>0</v>
      </c>
    </row>
    <row r="245" spans="1:19" ht="17.7">
      <c r="A245" s="49">
        <v>44377</v>
      </c>
      <c r="B245" s="109">
        <f>IF(COUNTIF($A$7:$A245, $A245)&gt;1, 0, IF($E245="","",G245+H245+K245+L245+O245-Q245))</f>
        <v>0</v>
      </c>
      <c r="C245" s="109">
        <f>IF(COUNTIF($A$7:$A245, $A245)&gt;1, 0, IF($E245="", "", I245+J245+M245+N245+P245-R245))</f>
        <v>0</v>
      </c>
      <c r="D245" s="109">
        <f>IF(COUNTIF($A$7:$A245, $A245)&gt;1, 0, S245)</f>
        <v>0</v>
      </c>
      <c r="E245" s="110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628764</v>
      </c>
      <c r="L245" s="92">
        <f>IFERROR(VLOOKUP($E245, V一般接種!$A:$G, L$4, FALSE), 0)</f>
        <v>202326</v>
      </c>
      <c r="M245" s="92">
        <f>IFERROR(VLOOKUP($E245, V一般接種!$A:$G, M$4, FALSE), 0)</f>
        <v>0</v>
      </c>
      <c r="N245" s="93">
        <f>IFERROR(VLOOKUP($E245, V一般接種!$A:$G, N$4, FALSE), 0)</f>
        <v>690034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17">
        <f>SUMIF('V3回目-総接種回数'!$A:$A, 'Conv-vaccine'!$E245, 'V3回目-総接種回数'!D:D)</f>
        <v>0</v>
      </c>
    </row>
    <row r="246" spans="1:19" ht="17.7">
      <c r="A246" s="49">
        <v>44377</v>
      </c>
      <c r="B246" s="109">
        <f>IF(COUNTIF($A$7:$A246, $A246)&gt;1, 0, IF($E246="","",G246+H246+K246+L246+O246-Q246))</f>
        <v>0</v>
      </c>
      <c r="C246" s="109">
        <f>IF(COUNTIF($A$7:$A246, $A246)&gt;1, 0, IF($E246="", "", I246+J246+M246+N246+P246-R246))</f>
        <v>0</v>
      </c>
      <c r="D246" s="109">
        <f>IF(COUNTIF($A$7:$A246, $A246)&gt;1, 0, S246)</f>
        <v>0</v>
      </c>
      <c r="E246" s="110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628764</v>
      </c>
      <c r="L246" s="92">
        <f>IFERROR(VLOOKUP($E246, V一般接種!$A:$G, L$4, FALSE), 0)</f>
        <v>202326</v>
      </c>
      <c r="M246" s="92">
        <f>IFERROR(VLOOKUP($E246, V一般接種!$A:$G, M$4, FALSE), 0)</f>
        <v>0</v>
      </c>
      <c r="N246" s="93">
        <f>IFERROR(VLOOKUP($E246, V一般接種!$A:$G, N$4, FALSE), 0)</f>
        <v>690034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17">
        <f>SUMIF('V3回目-総接種回数'!$A:$A, 'Conv-vaccine'!$E246, 'V3回目-総接種回数'!D:D)</f>
        <v>0</v>
      </c>
    </row>
    <row r="247" spans="1:19" ht="17.7">
      <c r="A247" s="49">
        <v>44378</v>
      </c>
      <c r="B247" s="109">
        <f>IF(COUNTIF($A$7:$A247, $A247)&gt;1, 0, IF($E247="","",G247+H247+K247+L247+O247-Q247))</f>
        <v>673812</v>
      </c>
      <c r="C247" s="109">
        <f>IF(COUNTIF($A$7:$A247, $A247)&gt;1, 0, IF($E247="", "", I247+J247+M247+N247+P247-R247))</f>
        <v>717445</v>
      </c>
      <c r="D247" s="109">
        <f>IF(COUNTIF($A$7:$A247, $A247)&gt;1, 0, S247)</f>
        <v>0</v>
      </c>
      <c r="E247" s="110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419003</v>
      </c>
      <c r="L247" s="92">
        <f>IFERROR(VLOOKUP($E247, V一般接種!$A:$G, L$4, FALSE), 0)</f>
        <v>217874</v>
      </c>
      <c r="M247" s="92">
        <f>IFERROR(VLOOKUP($E247, V一般接種!$A:$G, M$4, FALSE), 0)</f>
        <v>0</v>
      </c>
      <c r="N247" s="93">
        <f>IFERROR(VLOOKUP($E247, V一般接種!$A:$G, N$4, FALSE), 0)</f>
        <v>659583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17">
        <f>SUMIF('V3回目-総接種回数'!$A:$A, 'Conv-vaccine'!$E247, 'V3回目-総接種回数'!D:D)</f>
        <v>0</v>
      </c>
    </row>
    <row r="248" spans="1:19" ht="17.7">
      <c r="A248" s="49">
        <v>44378</v>
      </c>
      <c r="B248" s="109">
        <f>IF(COUNTIF($A$7:$A248, $A248)&gt;1, 0, IF($E248="","",G248+H248+K248+L248+O248-Q248))</f>
        <v>0</v>
      </c>
      <c r="C248" s="109">
        <f>IF(COUNTIF($A$7:$A248, $A248)&gt;1, 0, IF($E248="", "", I248+J248+M248+N248+P248-R248))</f>
        <v>0</v>
      </c>
      <c r="D248" s="109">
        <f>IF(COUNTIF($A$7:$A248, $A248)&gt;1, 0, S248)</f>
        <v>0</v>
      </c>
      <c r="E248" s="110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419003</v>
      </c>
      <c r="L248" s="92">
        <f>IFERROR(VLOOKUP($E248, V一般接種!$A:$G, L$4, FALSE), 0)</f>
        <v>217874</v>
      </c>
      <c r="M248" s="92">
        <f>IFERROR(VLOOKUP($E248, V一般接種!$A:$G, M$4, FALSE), 0)</f>
        <v>0</v>
      </c>
      <c r="N248" s="93">
        <f>IFERROR(VLOOKUP($E248, V一般接種!$A:$G, N$4, FALSE), 0)</f>
        <v>659583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17">
        <f>SUMIF('V3回目-総接種回数'!$A:$A, 'Conv-vaccine'!$E248, 'V3回目-総接種回数'!D:D)</f>
        <v>0</v>
      </c>
    </row>
    <row r="249" spans="1:19" ht="17.7">
      <c r="A249" s="49">
        <v>44378</v>
      </c>
      <c r="B249" s="109">
        <f>IF(COUNTIF($A$7:$A249, $A249)&gt;1, 0, IF($E249="","",G249+H249+K249+L249+O249-Q249))</f>
        <v>0</v>
      </c>
      <c r="C249" s="109">
        <f>IF(COUNTIF($A$7:$A249, $A249)&gt;1, 0, IF($E249="", "", I249+J249+M249+N249+P249-R249))</f>
        <v>0</v>
      </c>
      <c r="D249" s="109">
        <f>IF(COUNTIF($A$7:$A249, $A249)&gt;1, 0, S249)</f>
        <v>0</v>
      </c>
      <c r="E249" s="110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419003</v>
      </c>
      <c r="L249" s="92">
        <f>IFERROR(VLOOKUP($E249, V一般接種!$A:$G, L$4, FALSE), 0)</f>
        <v>217874</v>
      </c>
      <c r="M249" s="92">
        <f>IFERROR(VLOOKUP($E249, V一般接種!$A:$G, M$4, FALSE), 0)</f>
        <v>0</v>
      </c>
      <c r="N249" s="93">
        <f>IFERROR(VLOOKUP($E249, V一般接種!$A:$G, N$4, FALSE), 0)</f>
        <v>659583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17">
        <f>SUMIF('V3回目-総接種回数'!$A:$A, 'Conv-vaccine'!$E249, 'V3回目-総接種回数'!D:D)</f>
        <v>0</v>
      </c>
    </row>
    <row r="250" spans="1:19" ht="17.7">
      <c r="A250" s="49">
        <v>44379</v>
      </c>
      <c r="B250" s="109">
        <f>IF(COUNTIF($A$7:$A250, $A250)&gt;1, 0, IF($E250="","",G250+H250+K250+L250+O250-Q250))</f>
        <v>624388</v>
      </c>
      <c r="C250" s="109">
        <f>IF(COUNTIF($A$7:$A250, $A250)&gt;1, 0, IF($E250="", "", I250+J250+M250+N250+P250-R250))</f>
        <v>727736</v>
      </c>
      <c r="D250" s="109">
        <f>IF(COUNTIF($A$7:$A250, $A250)&gt;1, 0, S250)</f>
        <v>0</v>
      </c>
      <c r="E250" s="110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358520</v>
      </c>
      <c r="L250" s="92">
        <f>IFERROR(VLOOKUP($E250, V一般接種!$A:$G, L$4, FALSE), 0)</f>
        <v>239484</v>
      </c>
      <c r="M250" s="92">
        <f>IFERROR(VLOOKUP($E250, V一般接種!$A:$G, M$4, FALSE), 0)</f>
        <v>0</v>
      </c>
      <c r="N250" s="93">
        <f>IFERROR(VLOOKUP($E250, V一般接種!$A:$G, N$4, FALSE), 0)</f>
        <v>672296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17">
        <f>SUMIF('V3回目-総接種回数'!$A:$A, 'Conv-vaccine'!$E250, 'V3回目-総接種回数'!D:D)</f>
        <v>0</v>
      </c>
    </row>
    <row r="251" spans="1:19" ht="17.7">
      <c r="A251" s="49">
        <v>44379</v>
      </c>
      <c r="B251" s="109">
        <f>IF(COUNTIF($A$7:$A251, $A251)&gt;1, 0, IF($E251="","",G251+H251+K251+L251+O251-Q251))</f>
        <v>0</v>
      </c>
      <c r="C251" s="109">
        <f>IF(COUNTIF($A$7:$A251, $A251)&gt;1, 0, IF($E251="", "", I251+J251+M251+N251+P251-R251))</f>
        <v>0</v>
      </c>
      <c r="D251" s="109">
        <f>IF(COUNTIF($A$7:$A251, $A251)&gt;1, 0, S251)</f>
        <v>0</v>
      </c>
      <c r="E251" s="110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358520</v>
      </c>
      <c r="L251" s="92">
        <f>IFERROR(VLOOKUP($E251, V一般接種!$A:$G, L$4, FALSE), 0)</f>
        <v>239484</v>
      </c>
      <c r="M251" s="92">
        <f>IFERROR(VLOOKUP($E251, V一般接種!$A:$G, M$4, FALSE), 0)</f>
        <v>0</v>
      </c>
      <c r="N251" s="93">
        <f>IFERROR(VLOOKUP($E251, V一般接種!$A:$G, N$4, FALSE), 0)</f>
        <v>672296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17">
        <f>SUMIF('V3回目-総接種回数'!$A:$A, 'Conv-vaccine'!$E251, 'V3回目-総接種回数'!D:D)</f>
        <v>0</v>
      </c>
    </row>
    <row r="252" spans="1:19" ht="17.7">
      <c r="A252" s="49">
        <v>44379</v>
      </c>
      <c r="B252" s="109">
        <f>IF(COUNTIF($A$7:$A252, $A252)&gt;1, 0, IF($E252="","",G252+H252+K252+L252+O252-Q252))</f>
        <v>0</v>
      </c>
      <c r="C252" s="109">
        <f>IF(COUNTIF($A$7:$A252, $A252)&gt;1, 0, IF($E252="", "", I252+J252+M252+N252+P252-R252))</f>
        <v>0</v>
      </c>
      <c r="D252" s="109">
        <f>IF(COUNTIF($A$7:$A252, $A252)&gt;1, 0, S252)</f>
        <v>0</v>
      </c>
      <c r="E252" s="110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358520</v>
      </c>
      <c r="L252" s="92">
        <f>IFERROR(VLOOKUP($E252, V一般接種!$A:$G, L$4, FALSE), 0)</f>
        <v>239484</v>
      </c>
      <c r="M252" s="92">
        <f>IFERROR(VLOOKUP($E252, V一般接種!$A:$G, M$4, FALSE), 0)</f>
        <v>0</v>
      </c>
      <c r="N252" s="93">
        <f>IFERROR(VLOOKUP($E252, V一般接種!$A:$G, N$4, FALSE), 0)</f>
        <v>672296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17">
        <f>SUMIF('V3回目-総接種回数'!$A:$A, 'Conv-vaccine'!$E252, 'V3回目-総接種回数'!D:D)</f>
        <v>0</v>
      </c>
    </row>
    <row r="253" spans="1:19" ht="17.7">
      <c r="A253" s="49">
        <v>44380</v>
      </c>
      <c r="B253" s="109">
        <f>IF(COUNTIF($A$7:$A253, $A253)&gt;1, 0, IF($E253="","",G253+H253+K253+L253+O253-Q253))</f>
        <v>890479</v>
      </c>
      <c r="C253" s="109">
        <f>IF(COUNTIF($A$7:$A253, $A253)&gt;1, 0, IF($E253="", "", I253+J253+M253+N253+P253-R253))</f>
        <v>614478</v>
      </c>
      <c r="D253" s="109">
        <f>IF(COUNTIF($A$7:$A253, $A253)&gt;1, 0, S253)</f>
        <v>0</v>
      </c>
      <c r="E253" s="110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690822</v>
      </c>
      <c r="L253" s="92">
        <f>IFERROR(VLOOKUP($E253, V一般接種!$A:$G, L$4, FALSE), 0)</f>
        <v>199657</v>
      </c>
      <c r="M253" s="92">
        <f>IFERROR(VLOOKUP($E253, V一般接種!$A:$G, M$4, FALSE), 0)</f>
        <v>0</v>
      </c>
      <c r="N253" s="93">
        <f>IFERROR(VLOOKUP($E253, V一般接種!$A:$G, N$4, FALSE), 0)</f>
        <v>614478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17">
        <f>SUMIF('V3回目-総接種回数'!$A:$A, 'Conv-vaccine'!$E253, 'V3回目-総接種回数'!D:D)</f>
        <v>0</v>
      </c>
    </row>
    <row r="254" spans="1:19" ht="17.7">
      <c r="A254" s="49">
        <v>44380</v>
      </c>
      <c r="B254" s="109">
        <f>IF(COUNTIF($A$7:$A254, $A254)&gt;1, 0, IF($E254="","",G254+H254+K254+L254+O254-Q254))</f>
        <v>0</v>
      </c>
      <c r="C254" s="109">
        <f>IF(COUNTIF($A$7:$A254, $A254)&gt;1, 0, IF($E254="", "", I254+J254+M254+N254+P254-R254))</f>
        <v>0</v>
      </c>
      <c r="D254" s="109">
        <f>IF(COUNTIF($A$7:$A254, $A254)&gt;1, 0, S254)</f>
        <v>0</v>
      </c>
      <c r="E254" s="110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690822</v>
      </c>
      <c r="L254" s="92">
        <f>IFERROR(VLOOKUP($E254, V一般接種!$A:$G, L$4, FALSE), 0)</f>
        <v>199657</v>
      </c>
      <c r="M254" s="92">
        <f>IFERROR(VLOOKUP($E254, V一般接種!$A:$G, M$4, FALSE), 0)</f>
        <v>0</v>
      </c>
      <c r="N254" s="93">
        <f>IFERROR(VLOOKUP($E254, V一般接種!$A:$G, N$4, FALSE), 0)</f>
        <v>614478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17">
        <f>SUMIF('V3回目-総接種回数'!$A:$A, 'Conv-vaccine'!$E254, 'V3回目-総接種回数'!D:D)</f>
        <v>0</v>
      </c>
    </row>
    <row r="255" spans="1:19" ht="17.7">
      <c r="A255" s="49">
        <v>44380</v>
      </c>
      <c r="B255" s="109">
        <f>IF(COUNTIF($A$7:$A255, $A255)&gt;1, 0, IF($E255="","",G255+H255+K255+L255+O255-Q255))</f>
        <v>0</v>
      </c>
      <c r="C255" s="109">
        <f>IF(COUNTIF($A$7:$A255, $A255)&gt;1, 0, IF($E255="", "", I255+J255+M255+N255+P255-R255))</f>
        <v>0</v>
      </c>
      <c r="D255" s="109">
        <f>IF(COUNTIF($A$7:$A255, $A255)&gt;1, 0, S255)</f>
        <v>0</v>
      </c>
      <c r="E255" s="110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690822</v>
      </c>
      <c r="L255" s="92">
        <f>IFERROR(VLOOKUP($E255, V一般接種!$A:$G, L$4, FALSE), 0)</f>
        <v>199657</v>
      </c>
      <c r="M255" s="92">
        <f>IFERROR(VLOOKUP($E255, V一般接種!$A:$G, M$4, FALSE), 0)</f>
        <v>0</v>
      </c>
      <c r="N255" s="93">
        <f>IFERROR(VLOOKUP($E255, V一般接種!$A:$G, N$4, FALSE), 0)</f>
        <v>614478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17">
        <f>SUMIF('V3回目-総接種回数'!$A:$A, 'Conv-vaccine'!$E255, 'V3回目-総接種回数'!D:D)</f>
        <v>0</v>
      </c>
    </row>
    <row r="256" spans="1:19" ht="17.7">
      <c r="A256" s="49">
        <v>44381</v>
      </c>
      <c r="B256" s="109">
        <f>IF(COUNTIF($A$7:$A256, $A256)&gt;1, 0, IF($E256="","",G256+H256+K256+L256+O256-Q256))</f>
        <v>841618</v>
      </c>
      <c r="C256" s="109">
        <f>IF(COUNTIF($A$7:$A256, $A256)&gt;1, 0, IF($E256="", "", I256+J256+M256+N256+P256-R256))</f>
        <v>544876</v>
      </c>
      <c r="D256" s="109">
        <f>IF(COUNTIF($A$7:$A256, $A256)&gt;1, 0, S256)</f>
        <v>0</v>
      </c>
      <c r="E256" s="110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687569</v>
      </c>
      <c r="L256" s="92">
        <f>IFERROR(VLOOKUP($E256, V一般接種!$A:$G, L$4, FALSE), 0)</f>
        <v>154049</v>
      </c>
      <c r="M256" s="92">
        <f>IFERROR(VLOOKUP($E256, V一般接種!$A:$G, M$4, FALSE), 0)</f>
        <v>0</v>
      </c>
      <c r="N256" s="93">
        <f>IFERROR(VLOOKUP($E256, V一般接種!$A:$G, N$4, FALSE), 0)</f>
        <v>544876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17">
        <f>SUMIF('V3回目-総接種回数'!$A:$A, 'Conv-vaccine'!$E256, 'V3回目-総接種回数'!D:D)</f>
        <v>0</v>
      </c>
    </row>
    <row r="257" spans="1:19" ht="17.7">
      <c r="A257" s="49">
        <v>44381</v>
      </c>
      <c r="B257" s="109">
        <f>IF(COUNTIF($A$7:$A257, $A257)&gt;1, 0, IF($E257="","",G257+H257+K257+L257+O257-Q257))</f>
        <v>0</v>
      </c>
      <c r="C257" s="109">
        <f>IF(COUNTIF($A$7:$A257, $A257)&gt;1, 0, IF($E257="", "", I257+J257+M257+N257+P257-R257))</f>
        <v>0</v>
      </c>
      <c r="D257" s="109">
        <f>IF(COUNTIF($A$7:$A257, $A257)&gt;1, 0, S257)</f>
        <v>0</v>
      </c>
      <c r="E257" s="110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687569</v>
      </c>
      <c r="L257" s="92">
        <f>IFERROR(VLOOKUP($E257, V一般接種!$A:$G, L$4, FALSE), 0)</f>
        <v>154049</v>
      </c>
      <c r="M257" s="92">
        <f>IFERROR(VLOOKUP($E257, V一般接種!$A:$G, M$4, FALSE), 0)</f>
        <v>0</v>
      </c>
      <c r="N257" s="93">
        <f>IFERROR(VLOOKUP($E257, V一般接種!$A:$G, N$4, FALSE), 0)</f>
        <v>544876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17">
        <f>SUMIF('V3回目-総接種回数'!$A:$A, 'Conv-vaccine'!$E257, 'V3回目-総接種回数'!D:D)</f>
        <v>0</v>
      </c>
    </row>
    <row r="258" spans="1:19" ht="17.7">
      <c r="A258" s="49">
        <v>44381</v>
      </c>
      <c r="B258" s="109">
        <f>IF(COUNTIF($A$7:$A258, $A258)&gt;1, 0, IF($E258="","",G258+H258+K258+L258+O258-Q258))</f>
        <v>0</v>
      </c>
      <c r="C258" s="109">
        <f>IF(COUNTIF($A$7:$A258, $A258)&gt;1, 0, IF($E258="", "", I258+J258+M258+N258+P258-R258))</f>
        <v>0</v>
      </c>
      <c r="D258" s="109">
        <f>IF(COUNTIF($A$7:$A258, $A258)&gt;1, 0, S258)</f>
        <v>0</v>
      </c>
      <c r="E258" s="110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687569</v>
      </c>
      <c r="L258" s="92">
        <f>IFERROR(VLOOKUP($E258, V一般接種!$A:$G, L$4, FALSE), 0)</f>
        <v>154049</v>
      </c>
      <c r="M258" s="92">
        <f>IFERROR(VLOOKUP($E258, V一般接種!$A:$G, M$4, FALSE), 0)</f>
        <v>0</v>
      </c>
      <c r="N258" s="93">
        <f>IFERROR(VLOOKUP($E258, V一般接種!$A:$G, N$4, FALSE), 0)</f>
        <v>544876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17">
        <f>SUMIF('V3回目-総接種回数'!$A:$A, 'Conv-vaccine'!$E258, 'V3回目-総接種回数'!D:D)</f>
        <v>0</v>
      </c>
    </row>
    <row r="259" spans="1:19" ht="17.7">
      <c r="A259" s="49">
        <v>44382</v>
      </c>
      <c r="B259" s="109">
        <f>IF(COUNTIF($A$7:$A259, $A259)&gt;1, 0, IF($E259="","",G259+H259+K259+L259+O259-Q259))</f>
        <v>1003815</v>
      </c>
      <c r="C259" s="109">
        <f>IF(COUNTIF($A$7:$A259, $A259)&gt;1, 0, IF($E259="", "", I259+J259+M259+N259+P259-R259))</f>
        <v>661789</v>
      </c>
      <c r="D259" s="109">
        <f>IF(COUNTIF($A$7:$A259, $A259)&gt;1, 0, S259)</f>
        <v>0</v>
      </c>
      <c r="E259" s="110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686376</v>
      </c>
      <c r="L259" s="92">
        <f>IFERROR(VLOOKUP($E259, V一般接種!$A:$G, L$4, FALSE), 0)</f>
        <v>253761</v>
      </c>
      <c r="M259" s="92">
        <f>IFERROR(VLOOKUP($E259, V一般接種!$A:$G, M$4, FALSE), 0)</f>
        <v>0</v>
      </c>
      <c r="N259" s="93">
        <f>IFERROR(VLOOKUP($E259, V一般接種!$A:$G, N$4, FALSE), 0)</f>
        <v>580378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17">
        <f>SUMIF('V3回目-総接種回数'!$A:$A, 'Conv-vaccine'!$E259, 'V3回目-総接種回数'!D:D)</f>
        <v>0</v>
      </c>
    </row>
    <row r="260" spans="1:19" ht="17.7">
      <c r="A260" s="49">
        <v>44382</v>
      </c>
      <c r="B260" s="109">
        <f>IF(COUNTIF($A$7:$A260, $A260)&gt;1, 0, IF($E260="","",G260+H260+K260+L260+O260-Q260))</f>
        <v>0</v>
      </c>
      <c r="C260" s="109">
        <f>IF(COUNTIF($A$7:$A260, $A260)&gt;1, 0, IF($E260="", "", I260+J260+M260+N260+P260-R260))</f>
        <v>0</v>
      </c>
      <c r="D260" s="109">
        <f>IF(COUNTIF($A$7:$A260, $A260)&gt;1, 0, S260)</f>
        <v>0</v>
      </c>
      <c r="E260" s="110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686376</v>
      </c>
      <c r="L260" s="92">
        <f>IFERROR(VLOOKUP($E260, V一般接種!$A:$G, L$4, FALSE), 0)</f>
        <v>253761</v>
      </c>
      <c r="M260" s="92">
        <f>IFERROR(VLOOKUP($E260, V一般接種!$A:$G, M$4, FALSE), 0)</f>
        <v>0</v>
      </c>
      <c r="N260" s="93">
        <f>IFERROR(VLOOKUP($E260, V一般接種!$A:$G, N$4, FALSE), 0)</f>
        <v>580378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17">
        <f>SUMIF('V3回目-総接種回数'!$A:$A, 'Conv-vaccine'!$E260, 'V3回目-総接種回数'!D:D)</f>
        <v>0</v>
      </c>
    </row>
    <row r="261" spans="1:19" ht="17.7">
      <c r="A261" s="49">
        <v>44382</v>
      </c>
      <c r="B261" s="109">
        <f>IF(COUNTIF($A$7:$A261, $A261)&gt;1, 0, IF($E261="","",G261+H261+K261+L261+O261-Q261))</f>
        <v>0</v>
      </c>
      <c r="C261" s="109">
        <f>IF(COUNTIF($A$7:$A261, $A261)&gt;1, 0, IF($E261="", "", I261+J261+M261+N261+P261-R261))</f>
        <v>0</v>
      </c>
      <c r="D261" s="109">
        <f>IF(COUNTIF($A$7:$A261, $A261)&gt;1, 0, S261)</f>
        <v>0</v>
      </c>
      <c r="E261" s="110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686376</v>
      </c>
      <c r="L261" s="92">
        <f>IFERROR(VLOOKUP($E261, V一般接種!$A:$G, L$4, FALSE), 0)</f>
        <v>253761</v>
      </c>
      <c r="M261" s="92">
        <f>IFERROR(VLOOKUP($E261, V一般接種!$A:$G, M$4, FALSE), 0)</f>
        <v>0</v>
      </c>
      <c r="N261" s="93">
        <f>IFERROR(VLOOKUP($E261, V一般接種!$A:$G, N$4, FALSE), 0)</f>
        <v>580378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17">
        <f>SUMIF('V3回目-総接種回数'!$A:$A, 'Conv-vaccine'!$E261, 'V3回目-総接種回数'!D:D)</f>
        <v>0</v>
      </c>
    </row>
    <row r="262" spans="1:19" ht="17.7">
      <c r="A262" s="49">
        <v>44383</v>
      </c>
      <c r="B262" s="109">
        <f>IF(COUNTIF($A$7:$A262, $A262)&gt;1, 0, IF($E262="","",G262+H262+K262+L262+O262-Q262))</f>
        <v>1042158</v>
      </c>
      <c r="C262" s="109">
        <f>IF(COUNTIF($A$7:$A262, $A262)&gt;1, 0, IF($E262="", "", I262+J262+M262+N262+P262-R262))</f>
        <v>678088</v>
      </c>
      <c r="D262" s="109">
        <f>IF(COUNTIF($A$7:$A262, $A262)&gt;1, 0, S262)</f>
        <v>0</v>
      </c>
      <c r="E262" s="110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726854</v>
      </c>
      <c r="L262" s="92">
        <f>IFERROR(VLOOKUP($E262, V一般接種!$A:$G, L$4, FALSE), 0)</f>
        <v>268713</v>
      </c>
      <c r="M262" s="92">
        <f>IFERROR(VLOOKUP($E262, V一般接種!$A:$G, M$4, FALSE), 0)</f>
        <v>0</v>
      </c>
      <c r="N262" s="93">
        <f>IFERROR(VLOOKUP($E262, V一般接種!$A:$G, N$4, FALSE), 0)</f>
        <v>624914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17">
        <f>SUMIF('V3回目-総接種回数'!$A:$A, 'Conv-vaccine'!$E262, 'V3回目-総接種回数'!D:D)</f>
        <v>0</v>
      </c>
    </row>
    <row r="263" spans="1:19" ht="17.7">
      <c r="A263" s="49">
        <v>44383</v>
      </c>
      <c r="B263" s="109">
        <f>IF(COUNTIF($A$7:$A263, $A263)&gt;1, 0, IF($E263="","",G263+H263+K263+L263+O263-Q263))</f>
        <v>0</v>
      </c>
      <c r="C263" s="109">
        <f>IF(COUNTIF($A$7:$A263, $A263)&gt;1, 0, IF($E263="", "", I263+J263+M263+N263+P263-R263))</f>
        <v>0</v>
      </c>
      <c r="D263" s="109">
        <f>IF(COUNTIF($A$7:$A263, $A263)&gt;1, 0, S263)</f>
        <v>0</v>
      </c>
      <c r="E263" s="110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726854</v>
      </c>
      <c r="L263" s="92">
        <f>IFERROR(VLOOKUP($E263, V一般接種!$A:$G, L$4, FALSE), 0)</f>
        <v>268713</v>
      </c>
      <c r="M263" s="92">
        <f>IFERROR(VLOOKUP($E263, V一般接種!$A:$G, M$4, FALSE), 0)</f>
        <v>0</v>
      </c>
      <c r="N263" s="93">
        <f>IFERROR(VLOOKUP($E263, V一般接種!$A:$G, N$4, FALSE), 0)</f>
        <v>624914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17">
        <f>SUMIF('V3回目-総接種回数'!$A:$A, 'Conv-vaccine'!$E263, 'V3回目-総接種回数'!D:D)</f>
        <v>0</v>
      </c>
    </row>
    <row r="264" spans="1:19" ht="17.7">
      <c r="A264" s="49">
        <v>44383</v>
      </c>
      <c r="B264" s="109">
        <f>IF(COUNTIF($A$7:$A264, $A264)&gt;1, 0, IF($E264="","",G264+H264+K264+L264+O264-Q264))</f>
        <v>0</v>
      </c>
      <c r="C264" s="109">
        <f>IF(COUNTIF($A$7:$A264, $A264)&gt;1, 0, IF($E264="", "", I264+J264+M264+N264+P264-R264))</f>
        <v>0</v>
      </c>
      <c r="D264" s="109">
        <f>IF(COUNTIF($A$7:$A264, $A264)&gt;1, 0, S264)</f>
        <v>0</v>
      </c>
      <c r="E264" s="110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726854</v>
      </c>
      <c r="L264" s="92">
        <f>IFERROR(VLOOKUP($E264, V一般接種!$A:$G, L$4, FALSE), 0)</f>
        <v>268713</v>
      </c>
      <c r="M264" s="92">
        <f>IFERROR(VLOOKUP($E264, V一般接種!$A:$G, M$4, FALSE), 0)</f>
        <v>0</v>
      </c>
      <c r="N264" s="93">
        <f>IFERROR(VLOOKUP($E264, V一般接種!$A:$G, N$4, FALSE), 0)</f>
        <v>624914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17">
        <f>SUMIF('V3回目-総接種回数'!$A:$A, 'Conv-vaccine'!$E264, 'V3回目-総接種回数'!D:D)</f>
        <v>0</v>
      </c>
    </row>
    <row r="265" spans="1:19" ht="17.7">
      <c r="A265" s="49">
        <v>44384</v>
      </c>
      <c r="B265" s="109">
        <f>IF(COUNTIF($A$7:$A265, $A265)&gt;1, 0, IF($E265="","",G265+H265+K265+L265+O265-Q265))</f>
        <v>1054533</v>
      </c>
      <c r="C265" s="109">
        <f>IF(COUNTIF($A$7:$A265, $A265)&gt;1, 0, IF($E265="", "", I265+J265+M265+N265+P265-R265))</f>
        <v>652600</v>
      </c>
      <c r="D265" s="109">
        <f>IF(COUNTIF($A$7:$A265, $A265)&gt;1, 0, S265)</f>
        <v>0</v>
      </c>
      <c r="E265" s="110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755606</v>
      </c>
      <c r="L265" s="92">
        <f>IFERROR(VLOOKUP($E265, V一般接種!$A:$G, L$4, FALSE), 0)</f>
        <v>267962</v>
      </c>
      <c r="M265" s="92">
        <f>IFERROR(VLOOKUP($E265, V一般接種!$A:$G, M$4, FALSE), 0)</f>
        <v>0</v>
      </c>
      <c r="N265" s="93">
        <f>IFERROR(VLOOKUP($E265, V一般接種!$A:$G, N$4, FALSE), 0)</f>
        <v>606912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17">
        <f>SUMIF('V3回目-総接種回数'!$A:$A, 'Conv-vaccine'!$E265, 'V3回目-総接種回数'!D:D)</f>
        <v>0</v>
      </c>
    </row>
    <row r="266" spans="1:19" ht="17.7">
      <c r="A266" s="49">
        <v>44384</v>
      </c>
      <c r="B266" s="109">
        <f>IF(COUNTIF($A$7:$A266, $A266)&gt;1, 0, IF($E266="","",G266+H266+K266+L266+O266-Q266))</f>
        <v>0</v>
      </c>
      <c r="C266" s="109">
        <f>IF(COUNTIF($A$7:$A266, $A266)&gt;1, 0, IF($E266="", "", I266+J266+M266+N266+P266-R266))</f>
        <v>0</v>
      </c>
      <c r="D266" s="109">
        <f>IF(COUNTIF($A$7:$A266, $A266)&gt;1, 0, S266)</f>
        <v>0</v>
      </c>
      <c r="E266" s="110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755606</v>
      </c>
      <c r="L266" s="92">
        <f>IFERROR(VLOOKUP($E266, V一般接種!$A:$G, L$4, FALSE), 0)</f>
        <v>267962</v>
      </c>
      <c r="M266" s="92">
        <f>IFERROR(VLOOKUP($E266, V一般接種!$A:$G, M$4, FALSE), 0)</f>
        <v>0</v>
      </c>
      <c r="N266" s="93">
        <f>IFERROR(VLOOKUP($E266, V一般接種!$A:$G, N$4, FALSE), 0)</f>
        <v>606912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17">
        <f>SUMIF('V3回目-総接種回数'!$A:$A, 'Conv-vaccine'!$E266, 'V3回目-総接種回数'!D:D)</f>
        <v>0</v>
      </c>
    </row>
    <row r="267" spans="1:19" ht="17.7">
      <c r="A267" s="49">
        <v>44384</v>
      </c>
      <c r="B267" s="109">
        <f>IF(COUNTIF($A$7:$A267, $A267)&gt;1, 0, IF($E267="","",G267+H267+K267+L267+O267-Q267))</f>
        <v>0</v>
      </c>
      <c r="C267" s="109">
        <f>IF(COUNTIF($A$7:$A267, $A267)&gt;1, 0, IF($E267="", "", I267+J267+M267+N267+P267-R267))</f>
        <v>0</v>
      </c>
      <c r="D267" s="109">
        <f>IF(COUNTIF($A$7:$A267, $A267)&gt;1, 0, S267)</f>
        <v>0</v>
      </c>
      <c r="E267" s="110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755606</v>
      </c>
      <c r="L267" s="92">
        <f>IFERROR(VLOOKUP($E267, V一般接種!$A:$G, L$4, FALSE), 0)</f>
        <v>267962</v>
      </c>
      <c r="M267" s="92">
        <f>IFERROR(VLOOKUP($E267, V一般接種!$A:$G, M$4, FALSE), 0)</f>
        <v>0</v>
      </c>
      <c r="N267" s="93">
        <f>IFERROR(VLOOKUP($E267, V一般接種!$A:$G, N$4, FALSE), 0)</f>
        <v>606912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17">
        <f>SUMIF('V3回目-総接種回数'!$A:$A, 'Conv-vaccine'!$E267, 'V3回目-総接種回数'!D:D)</f>
        <v>0</v>
      </c>
    </row>
    <row r="268" spans="1:19" ht="17.7">
      <c r="A268" s="49">
        <v>44385</v>
      </c>
      <c r="B268" s="109">
        <f>IF(COUNTIF($A$7:$A268, $A268)&gt;1, 0, IF($E268="","",G268+H268+K268+L268+O268-Q268))</f>
        <v>1061619</v>
      </c>
      <c r="C268" s="109">
        <f>IF(COUNTIF($A$7:$A268, $A268)&gt;1, 0, IF($E268="", "", I268+J268+M268+N268+P268-R268))</f>
        <v>649461</v>
      </c>
      <c r="D268" s="109">
        <f>IF(COUNTIF($A$7:$A268, $A268)&gt;1, 0, S268)</f>
        <v>0</v>
      </c>
      <c r="E268" s="110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728629</v>
      </c>
      <c r="L268" s="92">
        <f>IFERROR(VLOOKUP($E268, V一般接種!$A:$G, L$4, FALSE), 0)</f>
        <v>296254</v>
      </c>
      <c r="M268" s="92">
        <f>IFERROR(VLOOKUP($E268, V一般接種!$A:$G, M$4, FALSE), 0)</f>
        <v>0</v>
      </c>
      <c r="N268" s="93">
        <f>IFERROR(VLOOKUP($E268, V一般接種!$A:$G, N$4, FALSE), 0)</f>
        <v>602857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17">
        <f>SUMIF('V3回目-総接種回数'!$A:$A, 'Conv-vaccine'!$E268, 'V3回目-総接種回数'!D:D)</f>
        <v>0</v>
      </c>
    </row>
    <row r="269" spans="1:19" ht="17.7">
      <c r="A269" s="49">
        <v>44385</v>
      </c>
      <c r="B269" s="109">
        <f>IF(COUNTIF($A$7:$A269, $A269)&gt;1, 0, IF($E269="","",G269+H269+K269+L269+O269-Q269))</f>
        <v>0</v>
      </c>
      <c r="C269" s="109">
        <f>IF(COUNTIF($A$7:$A269, $A269)&gt;1, 0, IF($E269="", "", I269+J269+M269+N269+P269-R269))</f>
        <v>0</v>
      </c>
      <c r="D269" s="109">
        <f>IF(COUNTIF($A$7:$A269, $A269)&gt;1, 0, S269)</f>
        <v>0</v>
      </c>
      <c r="E269" s="110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728629</v>
      </c>
      <c r="L269" s="92">
        <f>IFERROR(VLOOKUP($E269, V一般接種!$A:$G, L$4, FALSE), 0)</f>
        <v>296254</v>
      </c>
      <c r="M269" s="92">
        <f>IFERROR(VLOOKUP($E269, V一般接種!$A:$G, M$4, FALSE), 0)</f>
        <v>0</v>
      </c>
      <c r="N269" s="93">
        <f>IFERROR(VLOOKUP($E269, V一般接種!$A:$G, N$4, FALSE), 0)</f>
        <v>602857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17">
        <f>SUMIF('V3回目-総接種回数'!$A:$A, 'Conv-vaccine'!$E269, 'V3回目-総接種回数'!D:D)</f>
        <v>0</v>
      </c>
    </row>
    <row r="270" spans="1:19" ht="17.7">
      <c r="A270" s="49">
        <v>44385</v>
      </c>
      <c r="B270" s="109">
        <f>IF(COUNTIF($A$7:$A270, $A270)&gt;1, 0, IF($E270="","",G270+H270+K270+L270+O270-Q270))</f>
        <v>0</v>
      </c>
      <c r="C270" s="109">
        <f>IF(COUNTIF($A$7:$A270, $A270)&gt;1, 0, IF($E270="", "", I270+J270+M270+N270+P270-R270))</f>
        <v>0</v>
      </c>
      <c r="D270" s="109">
        <f>IF(COUNTIF($A$7:$A270, $A270)&gt;1, 0, S270)</f>
        <v>0</v>
      </c>
      <c r="E270" s="110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728629</v>
      </c>
      <c r="L270" s="92">
        <f>IFERROR(VLOOKUP($E270, V一般接種!$A:$G, L$4, FALSE), 0)</f>
        <v>296254</v>
      </c>
      <c r="M270" s="92">
        <f>IFERROR(VLOOKUP($E270, V一般接種!$A:$G, M$4, FALSE), 0)</f>
        <v>0</v>
      </c>
      <c r="N270" s="93">
        <f>IFERROR(VLOOKUP($E270, V一般接種!$A:$G, N$4, FALSE), 0)</f>
        <v>602857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17">
        <f>SUMIF('V3回目-総接種回数'!$A:$A, 'Conv-vaccine'!$E270, 'V3回目-総接種回数'!D:D)</f>
        <v>0</v>
      </c>
    </row>
    <row r="271" spans="1:19" ht="17.7">
      <c r="A271" s="49">
        <v>44386</v>
      </c>
      <c r="B271" s="109">
        <f>IF(COUNTIF($A$7:$A271, $A271)&gt;1, 0, IF($E271="","",G271+H271+K271+L271+O271-Q271))</f>
        <v>1068227</v>
      </c>
      <c r="C271" s="109">
        <f>IF(COUNTIF($A$7:$A271, $A271)&gt;1, 0, IF($E271="", "", I271+J271+M271+N271+P271-R271))</f>
        <v>649343</v>
      </c>
      <c r="D271" s="109">
        <f>IF(COUNTIF($A$7:$A271, $A271)&gt;1, 0, S271)</f>
        <v>0</v>
      </c>
      <c r="E271" s="110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729443</v>
      </c>
      <c r="L271" s="92">
        <f>IFERROR(VLOOKUP($E271, V一般接種!$A:$G, L$4, FALSE), 0)</f>
        <v>306825</v>
      </c>
      <c r="M271" s="92">
        <f>IFERROR(VLOOKUP($E271, V一般接種!$A:$G, M$4, FALSE), 0)</f>
        <v>0</v>
      </c>
      <c r="N271" s="93">
        <f>IFERROR(VLOOKUP($E271, V一般接種!$A:$G, N$4, FALSE), 0)</f>
        <v>602990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17">
        <f>SUMIF('V3回目-総接種回数'!$A:$A, 'Conv-vaccine'!$E271, 'V3回目-総接種回数'!D:D)</f>
        <v>0</v>
      </c>
    </row>
    <row r="272" spans="1:19" ht="17.7">
      <c r="A272" s="49">
        <v>44386</v>
      </c>
      <c r="B272" s="109">
        <f>IF(COUNTIF($A$7:$A272, $A272)&gt;1, 0, IF($E272="","",G272+H272+K272+L272+O272-Q272))</f>
        <v>0</v>
      </c>
      <c r="C272" s="109">
        <f>IF(COUNTIF($A$7:$A272, $A272)&gt;1, 0, IF($E272="", "", I272+J272+M272+N272+P272-R272))</f>
        <v>0</v>
      </c>
      <c r="D272" s="109">
        <f>IF(COUNTIF($A$7:$A272, $A272)&gt;1, 0, S272)</f>
        <v>0</v>
      </c>
      <c r="E272" s="110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729443</v>
      </c>
      <c r="L272" s="92">
        <f>IFERROR(VLOOKUP($E272, V一般接種!$A:$G, L$4, FALSE), 0)</f>
        <v>306825</v>
      </c>
      <c r="M272" s="92">
        <f>IFERROR(VLOOKUP($E272, V一般接種!$A:$G, M$4, FALSE), 0)</f>
        <v>0</v>
      </c>
      <c r="N272" s="93">
        <f>IFERROR(VLOOKUP($E272, V一般接種!$A:$G, N$4, FALSE), 0)</f>
        <v>602990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17">
        <f>SUMIF('V3回目-総接種回数'!$A:$A, 'Conv-vaccine'!$E272, 'V3回目-総接種回数'!D:D)</f>
        <v>0</v>
      </c>
    </row>
    <row r="273" spans="1:19" ht="17.7">
      <c r="A273" s="49">
        <v>44386</v>
      </c>
      <c r="B273" s="109">
        <f>IF(COUNTIF($A$7:$A273, $A273)&gt;1, 0, IF($E273="","",G273+H273+K273+L273+O273-Q273))</f>
        <v>0</v>
      </c>
      <c r="C273" s="109">
        <f>IF(COUNTIF($A$7:$A273, $A273)&gt;1, 0, IF($E273="", "", I273+J273+M273+N273+P273-R273))</f>
        <v>0</v>
      </c>
      <c r="D273" s="109">
        <f>IF(COUNTIF($A$7:$A273, $A273)&gt;1, 0, S273)</f>
        <v>0</v>
      </c>
      <c r="E273" s="110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729443</v>
      </c>
      <c r="L273" s="92">
        <f>IFERROR(VLOOKUP($E273, V一般接種!$A:$G, L$4, FALSE), 0)</f>
        <v>306825</v>
      </c>
      <c r="M273" s="92">
        <f>IFERROR(VLOOKUP($E273, V一般接種!$A:$G, M$4, FALSE), 0)</f>
        <v>0</v>
      </c>
      <c r="N273" s="93">
        <f>IFERROR(VLOOKUP($E273, V一般接種!$A:$G, N$4, FALSE), 0)</f>
        <v>602990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17">
        <f>SUMIF('V3回目-総接種回数'!$A:$A, 'Conv-vaccine'!$E273, 'V3回目-総接種回数'!D:D)</f>
        <v>0</v>
      </c>
    </row>
    <row r="274" spans="1:19" ht="17.7">
      <c r="A274" s="49">
        <v>44387</v>
      </c>
      <c r="B274" s="109">
        <f>IF(COUNTIF($A$7:$A274, $A274)&gt;1, 0, IF($E274="","",G274+H274+K274+L274+O274-Q274))</f>
        <v>1040718</v>
      </c>
      <c r="C274" s="109">
        <f>IF(COUNTIF($A$7:$A274, $A274)&gt;1, 0, IF($E274="", "", I274+J274+M274+N274+P274-R274))</f>
        <v>622788</v>
      </c>
      <c r="D274" s="109">
        <f>IF(COUNTIF($A$7:$A274, $A274)&gt;1, 0, S274)</f>
        <v>0</v>
      </c>
      <c r="E274" s="110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778382</v>
      </c>
      <c r="L274" s="92">
        <f>IFERROR(VLOOKUP($E274, V一般接種!$A:$G, L$4, FALSE), 0)</f>
        <v>262336</v>
      </c>
      <c r="M274" s="92">
        <f>IFERROR(VLOOKUP($E274, V一般接種!$A:$G, M$4, FALSE), 0)</f>
        <v>0</v>
      </c>
      <c r="N274" s="93">
        <f>IFERROR(VLOOKUP($E274, V一般接種!$A:$G, N$4, FALSE), 0)</f>
        <v>622788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17">
        <f>SUMIF('V3回目-総接種回数'!$A:$A, 'Conv-vaccine'!$E274, 'V3回目-総接種回数'!D:D)</f>
        <v>0</v>
      </c>
    </row>
    <row r="275" spans="1:19" ht="17.7">
      <c r="A275" s="49">
        <v>44387</v>
      </c>
      <c r="B275" s="109">
        <f>IF(COUNTIF($A$7:$A275, $A275)&gt;1, 0, IF($E275="","",G275+H275+K275+L275+O275-Q275))</f>
        <v>0</v>
      </c>
      <c r="C275" s="109">
        <f>IF(COUNTIF($A$7:$A275, $A275)&gt;1, 0, IF($E275="", "", I275+J275+M275+N275+P275-R275))</f>
        <v>0</v>
      </c>
      <c r="D275" s="109">
        <f>IF(COUNTIF($A$7:$A275, $A275)&gt;1, 0, S275)</f>
        <v>0</v>
      </c>
      <c r="E275" s="110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778382</v>
      </c>
      <c r="L275" s="92">
        <f>IFERROR(VLOOKUP($E275, V一般接種!$A:$G, L$4, FALSE), 0)</f>
        <v>262336</v>
      </c>
      <c r="M275" s="92">
        <f>IFERROR(VLOOKUP($E275, V一般接種!$A:$G, M$4, FALSE), 0)</f>
        <v>0</v>
      </c>
      <c r="N275" s="93">
        <f>IFERROR(VLOOKUP($E275, V一般接種!$A:$G, N$4, FALSE), 0)</f>
        <v>622788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17">
        <f>SUMIF('V3回目-総接種回数'!$A:$A, 'Conv-vaccine'!$E275, 'V3回目-総接種回数'!D:D)</f>
        <v>0</v>
      </c>
    </row>
    <row r="276" spans="1:19" ht="17.7">
      <c r="A276" s="49">
        <v>44387</v>
      </c>
      <c r="B276" s="109">
        <f>IF(COUNTIF($A$7:$A276, $A276)&gt;1, 0, IF($E276="","",G276+H276+K276+L276+O276-Q276))</f>
        <v>0</v>
      </c>
      <c r="C276" s="109">
        <f>IF(COUNTIF($A$7:$A276, $A276)&gt;1, 0, IF($E276="", "", I276+J276+M276+N276+P276-R276))</f>
        <v>0</v>
      </c>
      <c r="D276" s="109">
        <f>IF(COUNTIF($A$7:$A276, $A276)&gt;1, 0, S276)</f>
        <v>0</v>
      </c>
      <c r="E276" s="110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778382</v>
      </c>
      <c r="L276" s="92">
        <f>IFERROR(VLOOKUP($E276, V一般接種!$A:$G, L$4, FALSE), 0)</f>
        <v>262336</v>
      </c>
      <c r="M276" s="92">
        <f>IFERROR(VLOOKUP($E276, V一般接種!$A:$G, M$4, FALSE), 0)</f>
        <v>0</v>
      </c>
      <c r="N276" s="93">
        <f>IFERROR(VLOOKUP($E276, V一般接種!$A:$G, N$4, FALSE), 0)</f>
        <v>622788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17">
        <f>SUMIF('V3回目-総接種回数'!$A:$A, 'Conv-vaccine'!$E276, 'V3回目-総接種回数'!D:D)</f>
        <v>0</v>
      </c>
    </row>
    <row r="277" spans="1:19" ht="17.7">
      <c r="A277" s="49">
        <v>44388</v>
      </c>
      <c r="B277" s="109">
        <f>IF(COUNTIF($A$7:$A277, $A277)&gt;1, 0, IF($E277="","",G277+H277+K277+L277+O277-Q277))</f>
        <v>766319</v>
      </c>
      <c r="C277" s="109">
        <f>IF(COUNTIF($A$7:$A277, $A277)&gt;1, 0, IF($E277="", "", I277+J277+M277+N277+P277-R277))</f>
        <v>631483</v>
      </c>
      <c r="D277" s="109">
        <f>IF(COUNTIF($A$7:$A277, $A277)&gt;1, 0, S277)</f>
        <v>0</v>
      </c>
      <c r="E277" s="110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569469</v>
      </c>
      <c r="L277" s="92">
        <f>IFERROR(VLOOKUP($E277, V一般接種!$A:$G, L$4, FALSE), 0)</f>
        <v>196850</v>
      </c>
      <c r="M277" s="92">
        <f>IFERROR(VLOOKUP($E277, V一般接種!$A:$G, M$4, FALSE), 0)</f>
        <v>0</v>
      </c>
      <c r="N277" s="93">
        <f>IFERROR(VLOOKUP($E277, V一般接種!$A:$G, N$4, FALSE), 0)</f>
        <v>631483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17">
        <f>SUMIF('V3回目-総接種回数'!$A:$A, 'Conv-vaccine'!$E277, 'V3回目-総接種回数'!D:D)</f>
        <v>0</v>
      </c>
    </row>
    <row r="278" spans="1:19" ht="17.7">
      <c r="A278" s="49">
        <v>44388</v>
      </c>
      <c r="B278" s="109">
        <f>IF(COUNTIF($A$7:$A278, $A278)&gt;1, 0, IF($E278="","",G278+H278+K278+L278+O278-Q278))</f>
        <v>0</v>
      </c>
      <c r="C278" s="109">
        <f>IF(COUNTIF($A$7:$A278, $A278)&gt;1, 0, IF($E278="", "", I278+J278+M278+N278+P278-R278))</f>
        <v>0</v>
      </c>
      <c r="D278" s="109">
        <f>IF(COUNTIF($A$7:$A278, $A278)&gt;1, 0, S278)</f>
        <v>0</v>
      </c>
      <c r="E278" s="110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569469</v>
      </c>
      <c r="L278" s="92">
        <f>IFERROR(VLOOKUP($E278, V一般接種!$A:$G, L$4, FALSE), 0)</f>
        <v>196850</v>
      </c>
      <c r="M278" s="92">
        <f>IFERROR(VLOOKUP($E278, V一般接種!$A:$G, M$4, FALSE), 0)</f>
        <v>0</v>
      </c>
      <c r="N278" s="93">
        <f>IFERROR(VLOOKUP($E278, V一般接種!$A:$G, N$4, FALSE), 0)</f>
        <v>631483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17">
        <f>SUMIF('V3回目-総接種回数'!$A:$A, 'Conv-vaccine'!$E278, 'V3回目-総接種回数'!D:D)</f>
        <v>0</v>
      </c>
    </row>
    <row r="279" spans="1:19" ht="17.7">
      <c r="A279" s="49">
        <v>44388</v>
      </c>
      <c r="B279" s="109">
        <f>IF(COUNTIF($A$7:$A279, $A279)&gt;1, 0, IF($E279="","",G279+H279+K279+L279+O279-Q279))</f>
        <v>0</v>
      </c>
      <c r="C279" s="109">
        <f>IF(COUNTIF($A$7:$A279, $A279)&gt;1, 0, IF($E279="", "", I279+J279+M279+N279+P279-R279))</f>
        <v>0</v>
      </c>
      <c r="D279" s="109">
        <f>IF(COUNTIF($A$7:$A279, $A279)&gt;1, 0, S279)</f>
        <v>0</v>
      </c>
      <c r="E279" s="110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569469</v>
      </c>
      <c r="L279" s="92">
        <f>IFERROR(VLOOKUP($E279, V一般接種!$A:$G, L$4, FALSE), 0)</f>
        <v>196850</v>
      </c>
      <c r="M279" s="92">
        <f>IFERROR(VLOOKUP($E279, V一般接種!$A:$G, M$4, FALSE), 0)</f>
        <v>0</v>
      </c>
      <c r="N279" s="93">
        <f>IFERROR(VLOOKUP($E279, V一般接種!$A:$G, N$4, FALSE), 0)</f>
        <v>631483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17">
        <f>SUMIF('V3回目-総接種回数'!$A:$A, 'Conv-vaccine'!$E279, 'V3回目-総接種回数'!D:D)</f>
        <v>0</v>
      </c>
    </row>
    <row r="280" spans="1:19" ht="17.7">
      <c r="A280" s="49">
        <v>44389</v>
      </c>
      <c r="B280" s="109">
        <f>IF(COUNTIF($A$7:$A280, $A280)&gt;1, 0, IF($E280="","",G280+H280+K280+L280+O280-Q280))</f>
        <v>871833</v>
      </c>
      <c r="C280" s="109">
        <f>IF(COUNTIF($A$7:$A280, $A280)&gt;1, 0, IF($E280="", "", I280+J280+M280+N280+P280-R280))</f>
        <v>685869</v>
      </c>
      <c r="D280" s="109">
        <f>IF(COUNTIF($A$7:$A280, $A280)&gt;1, 0, S280)</f>
        <v>0</v>
      </c>
      <c r="E280" s="110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575902</v>
      </c>
      <c r="L280" s="92">
        <f>IFERROR(VLOOKUP($E280, V一般接種!$A:$G, L$4, FALSE), 0)</f>
        <v>226216</v>
      </c>
      <c r="M280" s="92">
        <f>IFERROR(VLOOKUP($E280, V一般接種!$A:$G, M$4, FALSE), 0)</f>
        <v>0</v>
      </c>
      <c r="N280" s="93">
        <f>IFERROR(VLOOKUP($E280, V一般接種!$A:$G, N$4, FALSE), 0)</f>
        <v>614000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17">
        <f>SUMIF('V3回目-総接種回数'!$A:$A, 'Conv-vaccine'!$E280, 'V3回目-総接種回数'!D:D)</f>
        <v>0</v>
      </c>
    </row>
    <row r="281" spans="1:19" ht="17.7">
      <c r="A281" s="49">
        <v>44389</v>
      </c>
      <c r="B281" s="109">
        <f>IF(COUNTIF($A$7:$A281, $A281)&gt;1, 0, IF($E281="","",G281+H281+K281+L281+O281-Q281))</f>
        <v>0</v>
      </c>
      <c r="C281" s="109">
        <f>IF(COUNTIF($A$7:$A281, $A281)&gt;1, 0, IF($E281="", "", I281+J281+M281+N281+P281-R281))</f>
        <v>0</v>
      </c>
      <c r="D281" s="109">
        <f>IF(COUNTIF($A$7:$A281, $A281)&gt;1, 0, S281)</f>
        <v>0</v>
      </c>
      <c r="E281" s="110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575902</v>
      </c>
      <c r="L281" s="92">
        <f>IFERROR(VLOOKUP($E281, V一般接種!$A:$G, L$4, FALSE), 0)</f>
        <v>226216</v>
      </c>
      <c r="M281" s="92">
        <f>IFERROR(VLOOKUP($E281, V一般接種!$A:$G, M$4, FALSE), 0)</f>
        <v>0</v>
      </c>
      <c r="N281" s="93">
        <f>IFERROR(VLOOKUP($E281, V一般接種!$A:$G, N$4, FALSE), 0)</f>
        <v>614000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17">
        <f>SUMIF('V3回目-総接種回数'!$A:$A, 'Conv-vaccine'!$E281, 'V3回目-総接種回数'!D:D)</f>
        <v>0</v>
      </c>
    </row>
    <row r="282" spans="1:19" ht="17.7">
      <c r="A282" s="49">
        <v>44389</v>
      </c>
      <c r="B282" s="109">
        <f>IF(COUNTIF($A$7:$A282, $A282)&gt;1, 0, IF($E282="","",G282+H282+K282+L282+O282-Q282))</f>
        <v>0</v>
      </c>
      <c r="C282" s="109">
        <f>IF(COUNTIF($A$7:$A282, $A282)&gt;1, 0, IF($E282="", "", I282+J282+M282+N282+P282-R282))</f>
        <v>0</v>
      </c>
      <c r="D282" s="109">
        <f>IF(COUNTIF($A$7:$A282, $A282)&gt;1, 0, S282)</f>
        <v>0</v>
      </c>
      <c r="E282" s="110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575902</v>
      </c>
      <c r="L282" s="92">
        <f>IFERROR(VLOOKUP($E282, V一般接種!$A:$G, L$4, FALSE), 0)</f>
        <v>226216</v>
      </c>
      <c r="M282" s="92">
        <f>IFERROR(VLOOKUP($E282, V一般接種!$A:$G, M$4, FALSE), 0)</f>
        <v>0</v>
      </c>
      <c r="N282" s="93">
        <f>IFERROR(VLOOKUP($E282, V一般接種!$A:$G, N$4, FALSE), 0)</f>
        <v>614000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17">
        <f>SUMIF('V3回目-総接種回数'!$A:$A, 'Conv-vaccine'!$E282, 'V3回目-総接種回数'!D:D)</f>
        <v>0</v>
      </c>
    </row>
    <row r="283" spans="1:19" ht="17.7">
      <c r="A283" s="49">
        <v>44390</v>
      </c>
      <c r="B283" s="109">
        <f>IF(COUNTIF($A$7:$A283, $A283)&gt;1, 0, IF($E283="","",G283+H283+K283+L283+O283-Q283))</f>
        <v>906879</v>
      </c>
      <c r="C283" s="109">
        <f>IF(COUNTIF($A$7:$A283, $A283)&gt;1, 0, IF($E283="", "", I283+J283+M283+N283+P283-R283))</f>
        <v>673611</v>
      </c>
      <c r="D283" s="109">
        <f>IF(COUNTIF($A$7:$A283, $A283)&gt;1, 0, S283)</f>
        <v>0</v>
      </c>
      <c r="E283" s="110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613229</v>
      </c>
      <c r="L283" s="92">
        <f>IFERROR(VLOOKUP($E283, V一般接種!$A:$G, L$4, FALSE), 0)</f>
        <v>258544</v>
      </c>
      <c r="M283" s="92">
        <f>IFERROR(VLOOKUP($E283, V一般接種!$A:$G, M$4, FALSE), 0)</f>
        <v>0</v>
      </c>
      <c r="N283" s="93">
        <f>IFERROR(VLOOKUP($E283, V一般接種!$A:$G, N$4, FALSE), 0)</f>
        <v>635272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17">
        <f>SUMIF('V3回目-総接種回数'!$A:$A, 'Conv-vaccine'!$E283, 'V3回目-総接種回数'!D:D)</f>
        <v>0</v>
      </c>
    </row>
    <row r="284" spans="1:19" ht="17.7">
      <c r="A284" s="49">
        <v>44390</v>
      </c>
      <c r="B284" s="109">
        <f>IF(COUNTIF($A$7:$A284, $A284)&gt;1, 0, IF($E284="","",G284+H284+K284+L284+O284-Q284))</f>
        <v>0</v>
      </c>
      <c r="C284" s="109">
        <f>IF(COUNTIF($A$7:$A284, $A284)&gt;1, 0, IF($E284="", "", I284+J284+M284+N284+P284-R284))</f>
        <v>0</v>
      </c>
      <c r="D284" s="109">
        <f>IF(COUNTIF($A$7:$A284, $A284)&gt;1, 0, S284)</f>
        <v>0</v>
      </c>
      <c r="E284" s="110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613229</v>
      </c>
      <c r="L284" s="92">
        <f>IFERROR(VLOOKUP($E284, V一般接種!$A:$G, L$4, FALSE), 0)</f>
        <v>258544</v>
      </c>
      <c r="M284" s="92">
        <f>IFERROR(VLOOKUP($E284, V一般接種!$A:$G, M$4, FALSE), 0)</f>
        <v>0</v>
      </c>
      <c r="N284" s="93">
        <f>IFERROR(VLOOKUP($E284, V一般接種!$A:$G, N$4, FALSE), 0)</f>
        <v>635272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17">
        <f>SUMIF('V3回目-総接種回数'!$A:$A, 'Conv-vaccine'!$E284, 'V3回目-総接種回数'!D:D)</f>
        <v>0</v>
      </c>
    </row>
    <row r="285" spans="1:19" ht="17.7">
      <c r="A285" s="49">
        <v>44390</v>
      </c>
      <c r="B285" s="109">
        <f>IF(COUNTIF($A$7:$A285, $A285)&gt;1, 0, IF($E285="","",G285+H285+K285+L285+O285-Q285))</f>
        <v>0</v>
      </c>
      <c r="C285" s="109">
        <f>IF(COUNTIF($A$7:$A285, $A285)&gt;1, 0, IF($E285="", "", I285+J285+M285+N285+P285-R285))</f>
        <v>0</v>
      </c>
      <c r="D285" s="109">
        <f>IF(COUNTIF($A$7:$A285, $A285)&gt;1, 0, S285)</f>
        <v>0</v>
      </c>
      <c r="E285" s="110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613229</v>
      </c>
      <c r="L285" s="92">
        <f>IFERROR(VLOOKUP($E285, V一般接種!$A:$G, L$4, FALSE), 0)</f>
        <v>258544</v>
      </c>
      <c r="M285" s="92">
        <f>IFERROR(VLOOKUP($E285, V一般接種!$A:$G, M$4, FALSE), 0)</f>
        <v>0</v>
      </c>
      <c r="N285" s="93">
        <f>IFERROR(VLOOKUP($E285, V一般接種!$A:$G, N$4, FALSE), 0)</f>
        <v>635272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17">
        <f>SUMIF('V3回目-総接種回数'!$A:$A, 'Conv-vaccine'!$E285, 'V3回目-総接種回数'!D:D)</f>
        <v>0</v>
      </c>
    </row>
    <row r="286" spans="1:19" ht="17.7">
      <c r="A286" s="49">
        <v>44391</v>
      </c>
      <c r="B286" s="109">
        <f>IF(COUNTIF($A$7:$A286, $A286)&gt;1, 0, IF($E286="","",G286+H286+K286+L286+O286-Q286))</f>
        <v>881738</v>
      </c>
      <c r="C286" s="109">
        <f>IF(COUNTIF($A$7:$A286, $A286)&gt;1, 0, IF($E286="", "", I286+J286+M286+N286+P286-R286))</f>
        <v>681951</v>
      </c>
      <c r="D286" s="109">
        <f>IF(COUNTIF($A$7:$A286, $A286)&gt;1, 0, S286)</f>
        <v>0</v>
      </c>
      <c r="E286" s="110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611409</v>
      </c>
      <c r="L286" s="92">
        <f>IFERROR(VLOOKUP($E286, V一般接種!$A:$G, L$4, FALSE), 0)</f>
        <v>247975</v>
      </c>
      <c r="M286" s="92">
        <f>IFERROR(VLOOKUP($E286, V一般接種!$A:$G, M$4, FALSE), 0)</f>
        <v>0</v>
      </c>
      <c r="N286" s="93">
        <f>IFERROR(VLOOKUP($E286, V一般接種!$A:$G, N$4, FALSE), 0)</f>
        <v>642148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17">
        <f>SUMIF('V3回目-総接種回数'!$A:$A, 'Conv-vaccine'!$E286, 'V3回目-総接種回数'!D:D)</f>
        <v>0</v>
      </c>
    </row>
    <row r="287" spans="1:19" ht="17.7">
      <c r="A287" s="49">
        <v>44391</v>
      </c>
      <c r="B287" s="109">
        <f>IF(COUNTIF($A$7:$A287, $A287)&gt;1, 0, IF($E287="","",G287+H287+K287+L287+O287-Q287))</f>
        <v>0</v>
      </c>
      <c r="C287" s="109">
        <f>IF(COUNTIF($A$7:$A287, $A287)&gt;1, 0, IF($E287="", "", I287+J287+M287+N287+P287-R287))</f>
        <v>0</v>
      </c>
      <c r="D287" s="109">
        <f>IF(COUNTIF($A$7:$A287, $A287)&gt;1, 0, S287)</f>
        <v>0</v>
      </c>
      <c r="E287" s="110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611409</v>
      </c>
      <c r="L287" s="92">
        <f>IFERROR(VLOOKUP($E287, V一般接種!$A:$G, L$4, FALSE), 0)</f>
        <v>247975</v>
      </c>
      <c r="M287" s="92">
        <f>IFERROR(VLOOKUP($E287, V一般接種!$A:$G, M$4, FALSE), 0)</f>
        <v>0</v>
      </c>
      <c r="N287" s="93">
        <f>IFERROR(VLOOKUP($E287, V一般接種!$A:$G, N$4, FALSE), 0)</f>
        <v>642148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17">
        <f>SUMIF('V3回目-総接種回数'!$A:$A, 'Conv-vaccine'!$E287, 'V3回目-総接種回数'!D:D)</f>
        <v>0</v>
      </c>
    </row>
    <row r="288" spans="1:19" ht="17.7">
      <c r="A288" s="49">
        <v>44391</v>
      </c>
      <c r="B288" s="109">
        <f>IF(COUNTIF($A$7:$A288, $A288)&gt;1, 0, IF($E288="","",G288+H288+K288+L288+O288-Q288))</f>
        <v>0</v>
      </c>
      <c r="C288" s="109">
        <f>IF(COUNTIF($A$7:$A288, $A288)&gt;1, 0, IF($E288="", "", I288+J288+M288+N288+P288-R288))</f>
        <v>0</v>
      </c>
      <c r="D288" s="109">
        <f>IF(COUNTIF($A$7:$A288, $A288)&gt;1, 0, S288)</f>
        <v>0</v>
      </c>
      <c r="E288" s="110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611409</v>
      </c>
      <c r="L288" s="92">
        <f>IFERROR(VLOOKUP($E288, V一般接種!$A:$G, L$4, FALSE), 0)</f>
        <v>247975</v>
      </c>
      <c r="M288" s="92">
        <f>IFERROR(VLOOKUP($E288, V一般接種!$A:$G, M$4, FALSE), 0)</f>
        <v>0</v>
      </c>
      <c r="N288" s="93">
        <f>IFERROR(VLOOKUP($E288, V一般接種!$A:$G, N$4, FALSE), 0)</f>
        <v>642148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17">
        <f>SUMIF('V3回目-総接種回数'!$A:$A, 'Conv-vaccine'!$E288, 'V3回目-総接種回数'!D:D)</f>
        <v>0</v>
      </c>
    </row>
    <row r="289" spans="1:19" ht="17.7">
      <c r="A289" s="49">
        <v>44392</v>
      </c>
      <c r="B289" s="109">
        <f>IF(COUNTIF($A$7:$A289, $A289)&gt;1, 0, IF($E289="","",G289+H289+K289+L289+O289-Q289))</f>
        <v>865489</v>
      </c>
      <c r="C289" s="109">
        <f>IF(COUNTIF($A$7:$A289, $A289)&gt;1, 0, IF($E289="", "", I289+J289+M289+N289+P289-R289))</f>
        <v>658421</v>
      </c>
      <c r="D289" s="109">
        <f>IF(COUNTIF($A$7:$A289, $A289)&gt;1, 0, S289)</f>
        <v>0</v>
      </c>
      <c r="E289" s="110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596446</v>
      </c>
      <c r="L289" s="92">
        <f>IFERROR(VLOOKUP($E289, V一般接種!$A:$G, L$4, FALSE), 0)</f>
        <v>243947</v>
      </c>
      <c r="M289" s="92">
        <f>IFERROR(VLOOKUP($E289, V一般接種!$A:$G, M$4, FALSE), 0)</f>
        <v>0</v>
      </c>
      <c r="N289" s="93">
        <f>IFERROR(VLOOKUP($E289, V一般接種!$A:$G, N$4, FALSE), 0)</f>
        <v>625230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17">
        <f>SUMIF('V3回目-総接種回数'!$A:$A, 'Conv-vaccine'!$E289, 'V3回目-総接種回数'!D:D)</f>
        <v>0</v>
      </c>
    </row>
    <row r="290" spans="1:19" ht="17.7">
      <c r="A290" s="49">
        <v>44392</v>
      </c>
      <c r="B290" s="109">
        <f>IF(COUNTIF($A$7:$A290, $A290)&gt;1, 0, IF($E290="","",G290+H290+K290+L290+O290-Q290))</f>
        <v>0</v>
      </c>
      <c r="C290" s="109">
        <f>IF(COUNTIF($A$7:$A290, $A290)&gt;1, 0, IF($E290="", "", I290+J290+M290+N290+P290-R290))</f>
        <v>0</v>
      </c>
      <c r="D290" s="109">
        <f>IF(COUNTIF($A$7:$A290, $A290)&gt;1, 0, S290)</f>
        <v>0</v>
      </c>
      <c r="E290" s="110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596446</v>
      </c>
      <c r="L290" s="92">
        <f>IFERROR(VLOOKUP($E290, V一般接種!$A:$G, L$4, FALSE), 0)</f>
        <v>243947</v>
      </c>
      <c r="M290" s="92">
        <f>IFERROR(VLOOKUP($E290, V一般接種!$A:$G, M$4, FALSE), 0)</f>
        <v>0</v>
      </c>
      <c r="N290" s="93">
        <f>IFERROR(VLOOKUP($E290, V一般接種!$A:$G, N$4, FALSE), 0)</f>
        <v>625230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17">
        <f>SUMIF('V3回目-総接種回数'!$A:$A, 'Conv-vaccine'!$E290, 'V3回目-総接種回数'!D:D)</f>
        <v>0</v>
      </c>
    </row>
    <row r="291" spans="1:19" ht="17.7">
      <c r="A291" s="49">
        <v>44392</v>
      </c>
      <c r="B291" s="109">
        <f>IF(COUNTIF($A$7:$A291, $A291)&gt;1, 0, IF($E291="","",G291+H291+K291+L291+O291-Q291))</f>
        <v>0</v>
      </c>
      <c r="C291" s="109">
        <f>IF(COUNTIF($A$7:$A291, $A291)&gt;1, 0, IF($E291="", "", I291+J291+M291+N291+P291-R291))</f>
        <v>0</v>
      </c>
      <c r="D291" s="109">
        <f>IF(COUNTIF($A$7:$A291, $A291)&gt;1, 0, S291)</f>
        <v>0</v>
      </c>
      <c r="E291" s="110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596446</v>
      </c>
      <c r="L291" s="92">
        <f>IFERROR(VLOOKUP($E291, V一般接種!$A:$G, L$4, FALSE), 0)</f>
        <v>243947</v>
      </c>
      <c r="M291" s="92">
        <f>IFERROR(VLOOKUP($E291, V一般接種!$A:$G, M$4, FALSE), 0)</f>
        <v>0</v>
      </c>
      <c r="N291" s="93">
        <f>IFERROR(VLOOKUP($E291, V一般接種!$A:$G, N$4, FALSE), 0)</f>
        <v>625230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17">
        <f>SUMIF('V3回目-総接種回数'!$A:$A, 'Conv-vaccine'!$E291, 'V3回目-総接種回数'!D:D)</f>
        <v>0</v>
      </c>
    </row>
    <row r="292" spans="1:19" ht="17.7">
      <c r="A292" s="49">
        <v>44393</v>
      </c>
      <c r="B292" s="109">
        <f>IF(COUNTIF($A$7:$A292, $A292)&gt;1, 0, IF($E292="","",G292+H292+K292+L292+O292-Q292))</f>
        <v>898938</v>
      </c>
      <c r="C292" s="109">
        <f>IF(COUNTIF($A$7:$A292, $A292)&gt;1, 0, IF($E292="", "", I292+J292+M292+N292+P292-R292))</f>
        <v>649349</v>
      </c>
      <c r="D292" s="109">
        <f>IF(COUNTIF($A$7:$A292, $A292)&gt;1, 0, S292)</f>
        <v>0</v>
      </c>
      <c r="E292" s="110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622004</v>
      </c>
      <c r="L292" s="92">
        <f>IFERROR(VLOOKUP($E292, V一般接種!$A:$G, L$4, FALSE), 0)</f>
        <v>248666</v>
      </c>
      <c r="M292" s="92">
        <f>IFERROR(VLOOKUP($E292, V一般接種!$A:$G, M$4, FALSE), 0)</f>
        <v>0</v>
      </c>
      <c r="N292" s="93">
        <f>IFERROR(VLOOKUP($E292, V一般接種!$A:$G, N$4, FALSE), 0)</f>
        <v>612163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17">
        <f>SUMIF('V3回目-総接種回数'!$A:$A, 'Conv-vaccine'!$E292, 'V3回目-総接種回数'!D:D)</f>
        <v>0</v>
      </c>
    </row>
    <row r="293" spans="1:19" ht="17.7">
      <c r="A293" s="49">
        <v>44393</v>
      </c>
      <c r="B293" s="109">
        <f>IF(COUNTIF($A$7:$A293, $A293)&gt;1, 0, IF($E293="","",G293+H293+K293+L293+O293-Q293))</f>
        <v>0</v>
      </c>
      <c r="C293" s="109">
        <f>IF(COUNTIF($A$7:$A293, $A293)&gt;1, 0, IF($E293="", "", I293+J293+M293+N293+P293-R293))</f>
        <v>0</v>
      </c>
      <c r="D293" s="109">
        <f>IF(COUNTIF($A$7:$A293, $A293)&gt;1, 0, S293)</f>
        <v>0</v>
      </c>
      <c r="E293" s="110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622004</v>
      </c>
      <c r="L293" s="92">
        <f>IFERROR(VLOOKUP($E293, V一般接種!$A:$G, L$4, FALSE), 0)</f>
        <v>248666</v>
      </c>
      <c r="M293" s="92">
        <f>IFERROR(VLOOKUP($E293, V一般接種!$A:$G, M$4, FALSE), 0)</f>
        <v>0</v>
      </c>
      <c r="N293" s="93">
        <f>IFERROR(VLOOKUP($E293, V一般接種!$A:$G, N$4, FALSE), 0)</f>
        <v>612163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17">
        <f>SUMIF('V3回目-総接種回数'!$A:$A, 'Conv-vaccine'!$E293, 'V3回目-総接種回数'!D:D)</f>
        <v>0</v>
      </c>
    </row>
    <row r="294" spans="1:19" ht="17.7">
      <c r="A294" s="49">
        <v>44393</v>
      </c>
      <c r="B294" s="109">
        <f>IF(COUNTIF($A$7:$A294, $A294)&gt;1, 0, IF($E294="","",G294+H294+K294+L294+O294-Q294))</f>
        <v>0</v>
      </c>
      <c r="C294" s="109">
        <f>IF(COUNTIF($A$7:$A294, $A294)&gt;1, 0, IF($E294="", "", I294+J294+M294+N294+P294-R294))</f>
        <v>0</v>
      </c>
      <c r="D294" s="109">
        <f>IF(COUNTIF($A$7:$A294, $A294)&gt;1, 0, S294)</f>
        <v>0</v>
      </c>
      <c r="E294" s="110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622004</v>
      </c>
      <c r="L294" s="92">
        <f>IFERROR(VLOOKUP($E294, V一般接種!$A:$G, L$4, FALSE), 0)</f>
        <v>248666</v>
      </c>
      <c r="M294" s="92">
        <f>IFERROR(VLOOKUP($E294, V一般接種!$A:$G, M$4, FALSE), 0)</f>
        <v>0</v>
      </c>
      <c r="N294" s="93">
        <f>IFERROR(VLOOKUP($E294, V一般接種!$A:$G, N$4, FALSE), 0)</f>
        <v>612163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17">
        <f>SUMIF('V3回目-総接種回数'!$A:$A, 'Conv-vaccine'!$E294, 'V3回目-総接種回数'!D:D)</f>
        <v>0</v>
      </c>
    </row>
    <row r="295" spans="1:19" ht="17.7">
      <c r="A295" s="49">
        <v>44394</v>
      </c>
      <c r="B295" s="109">
        <f>IF(COUNTIF($A$7:$A295, $A295)&gt;1, 0, IF($E295="","",G295+H295+K295+L295+O295-Q295))</f>
        <v>828702</v>
      </c>
      <c r="C295" s="109">
        <f>IF(COUNTIF($A$7:$A295, $A295)&gt;1, 0, IF($E295="", "", I295+J295+M295+N295+P295-R295))</f>
        <v>649613</v>
      </c>
      <c r="D295" s="109">
        <f>IF(COUNTIF($A$7:$A295, $A295)&gt;1, 0, S295)</f>
        <v>0</v>
      </c>
      <c r="E295" s="110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634293</v>
      </c>
      <c r="L295" s="92">
        <f>IFERROR(VLOOKUP($E295, V一般接種!$A:$G, L$4, FALSE), 0)</f>
        <v>194409</v>
      </c>
      <c r="M295" s="92">
        <f>IFERROR(VLOOKUP($E295, V一般接種!$A:$G, M$4, FALSE), 0)</f>
        <v>0</v>
      </c>
      <c r="N295" s="93">
        <f>IFERROR(VLOOKUP($E295, V一般接種!$A:$G, N$4, FALSE), 0)</f>
        <v>649613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17">
        <f>SUMIF('V3回目-総接種回数'!$A:$A, 'Conv-vaccine'!$E295, 'V3回目-総接種回数'!D:D)</f>
        <v>0</v>
      </c>
    </row>
    <row r="296" spans="1:19" ht="17.7">
      <c r="A296" s="49">
        <v>44394</v>
      </c>
      <c r="B296" s="109">
        <f>IF(COUNTIF($A$7:$A296, $A296)&gt;1, 0, IF($E296="","",G296+H296+K296+L296+O296-Q296))</f>
        <v>0</v>
      </c>
      <c r="C296" s="109">
        <f>IF(COUNTIF($A$7:$A296, $A296)&gt;1, 0, IF($E296="", "", I296+J296+M296+N296+P296-R296))</f>
        <v>0</v>
      </c>
      <c r="D296" s="109">
        <f>IF(COUNTIF($A$7:$A296, $A296)&gt;1, 0, S296)</f>
        <v>0</v>
      </c>
      <c r="E296" s="110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634293</v>
      </c>
      <c r="L296" s="92">
        <f>IFERROR(VLOOKUP($E296, V一般接種!$A:$G, L$4, FALSE), 0)</f>
        <v>194409</v>
      </c>
      <c r="M296" s="92">
        <f>IFERROR(VLOOKUP($E296, V一般接種!$A:$G, M$4, FALSE), 0)</f>
        <v>0</v>
      </c>
      <c r="N296" s="93">
        <f>IFERROR(VLOOKUP($E296, V一般接種!$A:$G, N$4, FALSE), 0)</f>
        <v>649613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17">
        <f>SUMIF('V3回目-総接種回数'!$A:$A, 'Conv-vaccine'!$E296, 'V3回目-総接種回数'!D:D)</f>
        <v>0</v>
      </c>
    </row>
    <row r="297" spans="1:19" ht="17.7">
      <c r="A297" s="49">
        <v>44394</v>
      </c>
      <c r="B297" s="109">
        <f>IF(COUNTIF($A$7:$A297, $A297)&gt;1, 0, IF($E297="","",G297+H297+K297+L297+O297-Q297))</f>
        <v>0</v>
      </c>
      <c r="C297" s="109">
        <f>IF(COUNTIF($A$7:$A297, $A297)&gt;1, 0, IF($E297="", "", I297+J297+M297+N297+P297-R297))</f>
        <v>0</v>
      </c>
      <c r="D297" s="109">
        <f>IF(COUNTIF($A$7:$A297, $A297)&gt;1, 0, S297)</f>
        <v>0</v>
      </c>
      <c r="E297" s="110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634293</v>
      </c>
      <c r="L297" s="92">
        <f>IFERROR(VLOOKUP($E297, V一般接種!$A:$G, L$4, FALSE), 0)</f>
        <v>194409</v>
      </c>
      <c r="M297" s="92">
        <f>IFERROR(VLOOKUP($E297, V一般接種!$A:$G, M$4, FALSE), 0)</f>
        <v>0</v>
      </c>
      <c r="N297" s="93">
        <f>IFERROR(VLOOKUP($E297, V一般接種!$A:$G, N$4, FALSE), 0)</f>
        <v>649613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17">
        <f>SUMIF('V3回目-総接種回数'!$A:$A, 'Conv-vaccine'!$E297, 'V3回目-総接種回数'!D:D)</f>
        <v>0</v>
      </c>
    </row>
    <row r="298" spans="1:19" ht="17.7">
      <c r="A298" s="49">
        <v>44395</v>
      </c>
      <c r="B298" s="109">
        <f>IF(COUNTIF($A$7:$A298, $A298)&gt;1, 0, IF($E298="","",G298+H298+K298+L298+O298-Q298))</f>
        <v>615646</v>
      </c>
      <c r="C298" s="109">
        <f>IF(COUNTIF($A$7:$A298, $A298)&gt;1, 0, IF($E298="", "", I298+J298+M298+N298+P298-R298))</f>
        <v>665538</v>
      </c>
      <c r="D298" s="109">
        <f>IF(COUNTIF($A$7:$A298, $A298)&gt;1, 0, S298)</f>
        <v>0</v>
      </c>
      <c r="E298" s="110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462877</v>
      </c>
      <c r="L298" s="92">
        <f>IFERROR(VLOOKUP($E298, V一般接種!$A:$G, L$4, FALSE), 0)</f>
        <v>152769</v>
      </c>
      <c r="M298" s="92">
        <f>IFERROR(VLOOKUP($E298, V一般接種!$A:$G, M$4, FALSE), 0)</f>
        <v>0</v>
      </c>
      <c r="N298" s="93">
        <f>IFERROR(VLOOKUP($E298, V一般接種!$A:$G, N$4, FALSE), 0)</f>
        <v>665538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17">
        <f>SUMIF('V3回目-総接種回数'!$A:$A, 'Conv-vaccine'!$E298, 'V3回目-総接種回数'!D:D)</f>
        <v>0</v>
      </c>
    </row>
    <row r="299" spans="1:19" ht="17.7">
      <c r="A299" s="49">
        <v>44395</v>
      </c>
      <c r="B299" s="109">
        <f>IF(COUNTIF($A$7:$A299, $A299)&gt;1, 0, IF($E299="","",G299+H299+K299+L299+O299-Q299))</f>
        <v>0</v>
      </c>
      <c r="C299" s="109">
        <f>IF(COUNTIF($A$7:$A299, $A299)&gt;1, 0, IF($E299="", "", I299+J299+M299+N299+P299-R299))</f>
        <v>0</v>
      </c>
      <c r="D299" s="109">
        <f>IF(COUNTIF($A$7:$A299, $A299)&gt;1, 0, S299)</f>
        <v>0</v>
      </c>
      <c r="E299" s="110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462877</v>
      </c>
      <c r="L299" s="92">
        <f>IFERROR(VLOOKUP($E299, V一般接種!$A:$G, L$4, FALSE), 0)</f>
        <v>152769</v>
      </c>
      <c r="M299" s="92">
        <f>IFERROR(VLOOKUP($E299, V一般接種!$A:$G, M$4, FALSE), 0)</f>
        <v>0</v>
      </c>
      <c r="N299" s="93">
        <f>IFERROR(VLOOKUP($E299, V一般接種!$A:$G, N$4, FALSE), 0)</f>
        <v>665538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17">
        <f>SUMIF('V3回目-総接種回数'!$A:$A, 'Conv-vaccine'!$E299, 'V3回目-総接種回数'!D:D)</f>
        <v>0</v>
      </c>
    </row>
    <row r="300" spans="1:19" ht="17.7">
      <c r="A300" s="49">
        <v>44395</v>
      </c>
      <c r="B300" s="109">
        <f>IF(COUNTIF($A$7:$A300, $A300)&gt;1, 0, IF($E300="","",G300+H300+K300+L300+O300-Q300))</f>
        <v>0</v>
      </c>
      <c r="C300" s="109">
        <f>IF(COUNTIF($A$7:$A300, $A300)&gt;1, 0, IF($E300="", "", I300+J300+M300+N300+P300-R300))</f>
        <v>0</v>
      </c>
      <c r="D300" s="109">
        <f>IF(COUNTIF($A$7:$A300, $A300)&gt;1, 0, S300)</f>
        <v>0</v>
      </c>
      <c r="E300" s="110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462877</v>
      </c>
      <c r="L300" s="92">
        <f>IFERROR(VLOOKUP($E300, V一般接種!$A:$G, L$4, FALSE), 0)</f>
        <v>152769</v>
      </c>
      <c r="M300" s="92">
        <f>IFERROR(VLOOKUP($E300, V一般接種!$A:$G, M$4, FALSE), 0)</f>
        <v>0</v>
      </c>
      <c r="N300" s="93">
        <f>IFERROR(VLOOKUP($E300, V一般接種!$A:$G, N$4, FALSE), 0)</f>
        <v>665538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17">
        <f>SUMIF('V3回目-総接種回数'!$A:$A, 'Conv-vaccine'!$E300, 'V3回目-総接種回数'!D:D)</f>
        <v>0</v>
      </c>
    </row>
    <row r="301" spans="1:19" ht="17.7">
      <c r="A301" s="49">
        <v>44396</v>
      </c>
      <c r="B301" s="109">
        <f>IF(COUNTIF($A$7:$A301, $A301)&gt;1, 0, IF($E301="","",G301+H301+K301+L301+O301-Q301))</f>
        <v>543583</v>
      </c>
      <c r="C301" s="109">
        <f>IF(COUNTIF($A$7:$A301, $A301)&gt;1, 0, IF($E301="", "", I301+J301+M301+N301+P301-R301))</f>
        <v>643024</v>
      </c>
      <c r="D301" s="109">
        <f>IF(COUNTIF($A$7:$A301, $A301)&gt;1, 0, S301)</f>
        <v>0</v>
      </c>
      <c r="E301" s="110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274902</v>
      </c>
      <c r="L301" s="92">
        <f>IFERROR(VLOOKUP($E301, V一般接種!$A:$G, L$4, FALSE), 0)</f>
        <v>224484</v>
      </c>
      <c r="M301" s="92">
        <f>IFERROR(VLOOKUP($E301, V一般接種!$A:$G, M$4, FALSE), 0)</f>
        <v>0</v>
      </c>
      <c r="N301" s="93">
        <f>IFERROR(VLOOKUP($E301, V一般接種!$A:$G, N$4, FALSE), 0)</f>
        <v>575053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17">
        <f>SUMIF('V3回目-総接種回数'!$A:$A, 'Conv-vaccine'!$E301, 'V3回目-総接種回数'!D:D)</f>
        <v>0</v>
      </c>
    </row>
    <row r="302" spans="1:19" ht="17.7">
      <c r="A302" s="49">
        <v>44396</v>
      </c>
      <c r="B302" s="109">
        <f>IF(COUNTIF($A$7:$A302, $A302)&gt;1, 0, IF($E302="","",G302+H302+K302+L302+O302-Q302))</f>
        <v>0</v>
      </c>
      <c r="C302" s="109">
        <f>IF(COUNTIF($A$7:$A302, $A302)&gt;1, 0, IF($E302="", "", I302+J302+M302+N302+P302-R302))</f>
        <v>0</v>
      </c>
      <c r="D302" s="109">
        <f>IF(COUNTIF($A$7:$A302, $A302)&gt;1, 0, S302)</f>
        <v>0</v>
      </c>
      <c r="E302" s="110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274902</v>
      </c>
      <c r="L302" s="92">
        <f>IFERROR(VLOOKUP($E302, V一般接種!$A:$G, L$4, FALSE), 0)</f>
        <v>224484</v>
      </c>
      <c r="M302" s="92">
        <f>IFERROR(VLOOKUP($E302, V一般接種!$A:$G, M$4, FALSE), 0)</f>
        <v>0</v>
      </c>
      <c r="N302" s="93">
        <f>IFERROR(VLOOKUP($E302, V一般接種!$A:$G, N$4, FALSE), 0)</f>
        <v>575053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17">
        <f>SUMIF('V3回目-総接種回数'!$A:$A, 'Conv-vaccine'!$E302, 'V3回目-総接種回数'!D:D)</f>
        <v>0</v>
      </c>
    </row>
    <row r="303" spans="1:19" ht="17.7">
      <c r="A303" s="49">
        <v>44396</v>
      </c>
      <c r="B303" s="109">
        <f>IF(COUNTIF($A$7:$A303, $A303)&gt;1, 0, IF($E303="","",G303+H303+K303+L303+O303-Q303))</f>
        <v>0</v>
      </c>
      <c r="C303" s="109">
        <f>IF(COUNTIF($A$7:$A303, $A303)&gt;1, 0, IF($E303="", "", I303+J303+M303+N303+P303-R303))</f>
        <v>0</v>
      </c>
      <c r="D303" s="109">
        <f>IF(COUNTIF($A$7:$A303, $A303)&gt;1, 0, S303)</f>
        <v>0</v>
      </c>
      <c r="E303" s="110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274902</v>
      </c>
      <c r="L303" s="92">
        <f>IFERROR(VLOOKUP($E303, V一般接種!$A:$G, L$4, FALSE), 0)</f>
        <v>224484</v>
      </c>
      <c r="M303" s="92">
        <f>IFERROR(VLOOKUP($E303, V一般接種!$A:$G, M$4, FALSE), 0)</f>
        <v>0</v>
      </c>
      <c r="N303" s="93">
        <f>IFERROR(VLOOKUP($E303, V一般接種!$A:$G, N$4, FALSE), 0)</f>
        <v>575053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17">
        <f>SUMIF('V3回目-総接種回数'!$A:$A, 'Conv-vaccine'!$E303, 'V3回目-総接種回数'!D:D)</f>
        <v>0</v>
      </c>
    </row>
    <row r="304" spans="1:19" ht="17.7">
      <c r="A304" s="49">
        <v>44397</v>
      </c>
      <c r="B304" s="109">
        <f>IF(COUNTIF($A$7:$A304, $A304)&gt;1, 0, IF($E304="","",G304+H304+K304+L304+O304-Q304))</f>
        <v>816369</v>
      </c>
      <c r="C304" s="109">
        <f>IF(COUNTIF($A$7:$A304, $A304)&gt;1, 0, IF($E304="", "", I304+J304+M304+N304+P304-R304))</f>
        <v>659339</v>
      </c>
      <c r="D304" s="109">
        <f>IF(COUNTIF($A$7:$A304, $A304)&gt;1, 0, S304)</f>
        <v>0</v>
      </c>
      <c r="E304" s="110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537178</v>
      </c>
      <c r="L304" s="92">
        <f>IFERROR(VLOOKUP($E304, V一般接種!$A:$G, L$4, FALSE), 0)</f>
        <v>238660</v>
      </c>
      <c r="M304" s="92">
        <f>IFERROR(VLOOKUP($E304, V一般接種!$A:$G, M$4, FALSE), 0)</f>
        <v>0</v>
      </c>
      <c r="N304" s="93">
        <f>IFERROR(VLOOKUP($E304, V一般接種!$A:$G, N$4, FALSE), 0)</f>
        <v>626299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17">
        <f>SUMIF('V3回目-総接種回数'!$A:$A, 'Conv-vaccine'!$E304, 'V3回目-総接種回数'!D:D)</f>
        <v>0</v>
      </c>
    </row>
    <row r="305" spans="1:19" ht="17.7">
      <c r="A305" s="49">
        <v>44397</v>
      </c>
      <c r="B305" s="109">
        <f>IF(COUNTIF($A$7:$A305, $A305)&gt;1, 0, IF($E305="","",G305+H305+K305+L305+O305-Q305))</f>
        <v>0</v>
      </c>
      <c r="C305" s="109">
        <f>IF(COUNTIF($A$7:$A305, $A305)&gt;1, 0, IF($E305="", "", I305+J305+M305+N305+P305-R305))</f>
        <v>0</v>
      </c>
      <c r="D305" s="109">
        <f>IF(COUNTIF($A$7:$A305, $A305)&gt;1, 0, S305)</f>
        <v>0</v>
      </c>
      <c r="E305" s="110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537178</v>
      </c>
      <c r="L305" s="92">
        <f>IFERROR(VLOOKUP($E305, V一般接種!$A:$G, L$4, FALSE), 0)</f>
        <v>238660</v>
      </c>
      <c r="M305" s="92">
        <f>IFERROR(VLOOKUP($E305, V一般接種!$A:$G, M$4, FALSE), 0)</f>
        <v>0</v>
      </c>
      <c r="N305" s="93">
        <f>IFERROR(VLOOKUP($E305, V一般接種!$A:$G, N$4, FALSE), 0)</f>
        <v>626299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17">
        <f>SUMIF('V3回目-総接種回数'!$A:$A, 'Conv-vaccine'!$E305, 'V3回目-総接種回数'!D:D)</f>
        <v>0</v>
      </c>
    </row>
    <row r="306" spans="1:19" ht="17.7">
      <c r="A306" s="49">
        <v>44397</v>
      </c>
      <c r="B306" s="109">
        <f>IF(COUNTIF($A$7:$A306, $A306)&gt;1, 0, IF($E306="","",G306+H306+K306+L306+O306-Q306))</f>
        <v>0</v>
      </c>
      <c r="C306" s="109">
        <f>IF(COUNTIF($A$7:$A306, $A306)&gt;1, 0, IF($E306="", "", I306+J306+M306+N306+P306-R306))</f>
        <v>0</v>
      </c>
      <c r="D306" s="109">
        <f>IF(COUNTIF($A$7:$A306, $A306)&gt;1, 0, S306)</f>
        <v>0</v>
      </c>
      <c r="E306" s="110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537178</v>
      </c>
      <c r="L306" s="92">
        <f>IFERROR(VLOOKUP($E306, V一般接種!$A:$G, L$4, FALSE), 0)</f>
        <v>238660</v>
      </c>
      <c r="M306" s="92">
        <f>IFERROR(VLOOKUP($E306, V一般接種!$A:$G, M$4, FALSE), 0)</f>
        <v>0</v>
      </c>
      <c r="N306" s="93">
        <f>IFERROR(VLOOKUP($E306, V一般接種!$A:$G, N$4, FALSE), 0)</f>
        <v>626299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17">
        <f>SUMIF('V3回目-総接種回数'!$A:$A, 'Conv-vaccine'!$E306, 'V3回目-総接種回数'!D:D)</f>
        <v>0</v>
      </c>
    </row>
    <row r="307" spans="1:19" ht="17.7">
      <c r="A307" s="49">
        <v>44398</v>
      </c>
      <c r="B307" s="109">
        <f>IF(COUNTIF($A$7:$A307, $A307)&gt;1, 0, IF($E307="","",G307+H307+K307+L307+O307-Q307))</f>
        <v>747648</v>
      </c>
      <c r="C307" s="109">
        <f>IF(COUNTIF($A$7:$A307, $A307)&gt;1, 0, IF($E307="", "", I307+J307+M307+N307+P307-R307))</f>
        <v>706436</v>
      </c>
      <c r="D307" s="109">
        <f>IF(COUNTIF($A$7:$A307, $A307)&gt;1, 0, S307)</f>
        <v>0</v>
      </c>
      <c r="E307" s="110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499949</v>
      </c>
      <c r="L307" s="92">
        <f>IFERROR(VLOOKUP($E307, V一般接種!$A:$G, L$4, FALSE), 0)</f>
        <v>243709</v>
      </c>
      <c r="M307" s="92">
        <f>IFERROR(VLOOKUP($E307, V一般接種!$A:$G, M$4, FALSE), 0)</f>
        <v>0</v>
      </c>
      <c r="N307" s="93">
        <f>IFERROR(VLOOKUP($E307, V一般接種!$A:$G, N$4, FALSE), 0)</f>
        <v>663560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17">
        <f>SUMIF('V3回目-総接種回数'!$A:$A, 'Conv-vaccine'!$E307, 'V3回目-総接種回数'!D:D)</f>
        <v>0</v>
      </c>
    </row>
    <row r="308" spans="1:19" ht="17.7">
      <c r="A308" s="49">
        <v>44398</v>
      </c>
      <c r="B308" s="109">
        <f>IF(COUNTIF($A$7:$A308, $A308)&gt;1, 0, IF($E308="","",G308+H308+K308+L308+O308-Q308))</f>
        <v>0</v>
      </c>
      <c r="C308" s="109">
        <f>IF(COUNTIF($A$7:$A308, $A308)&gt;1, 0, IF($E308="", "", I308+J308+M308+N308+P308-R308))</f>
        <v>0</v>
      </c>
      <c r="D308" s="109">
        <f>IF(COUNTIF($A$7:$A308, $A308)&gt;1, 0, S308)</f>
        <v>0</v>
      </c>
      <c r="E308" s="110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499949</v>
      </c>
      <c r="L308" s="92">
        <f>IFERROR(VLOOKUP($E308, V一般接種!$A:$G, L$4, FALSE), 0)</f>
        <v>243709</v>
      </c>
      <c r="M308" s="92">
        <f>IFERROR(VLOOKUP($E308, V一般接種!$A:$G, M$4, FALSE), 0)</f>
        <v>0</v>
      </c>
      <c r="N308" s="93">
        <f>IFERROR(VLOOKUP($E308, V一般接種!$A:$G, N$4, FALSE), 0)</f>
        <v>663560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17">
        <f>SUMIF('V3回目-総接種回数'!$A:$A, 'Conv-vaccine'!$E308, 'V3回目-総接種回数'!D:D)</f>
        <v>0</v>
      </c>
    </row>
    <row r="309" spans="1:19" ht="17.7">
      <c r="A309" s="49">
        <v>44398</v>
      </c>
      <c r="B309" s="109">
        <f>IF(COUNTIF($A$7:$A309, $A309)&gt;1, 0, IF($E309="","",G309+H309+K309+L309+O309-Q309))</f>
        <v>0</v>
      </c>
      <c r="C309" s="109">
        <f>IF(COUNTIF($A$7:$A309, $A309)&gt;1, 0, IF($E309="", "", I309+J309+M309+N309+P309-R309))</f>
        <v>0</v>
      </c>
      <c r="D309" s="109">
        <f>IF(COUNTIF($A$7:$A309, $A309)&gt;1, 0, S309)</f>
        <v>0</v>
      </c>
      <c r="E309" s="110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499949</v>
      </c>
      <c r="L309" s="92">
        <f>IFERROR(VLOOKUP($E309, V一般接種!$A:$G, L$4, FALSE), 0)</f>
        <v>243709</v>
      </c>
      <c r="M309" s="92">
        <f>IFERROR(VLOOKUP($E309, V一般接種!$A:$G, M$4, FALSE), 0)</f>
        <v>0</v>
      </c>
      <c r="N309" s="93">
        <f>IFERROR(VLOOKUP($E309, V一般接種!$A:$G, N$4, FALSE), 0)</f>
        <v>663560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17">
        <f>SUMIF('V3回目-総接種回数'!$A:$A, 'Conv-vaccine'!$E309, 'V3回目-総接種回数'!D:D)</f>
        <v>0</v>
      </c>
    </row>
    <row r="310" spans="1:19" ht="17.7">
      <c r="A310" s="49">
        <v>44399</v>
      </c>
      <c r="B310" s="109">
        <f>IF(COUNTIF($A$7:$A310, $A310)&gt;1, 0, IF($E310="","",G310+H310+K310+L310+O310-Q310))</f>
        <v>323497</v>
      </c>
      <c r="C310" s="109">
        <f>IF(COUNTIF($A$7:$A310, $A310)&gt;1, 0, IF($E310="", "", I310+J310+M310+N310+P310-R310))</f>
        <v>279690</v>
      </c>
      <c r="D310" s="109">
        <f>IF(COUNTIF($A$7:$A310, $A310)&gt;1, 0, S310)</f>
        <v>0</v>
      </c>
      <c r="E310" s="110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188287</v>
      </c>
      <c r="L310" s="92">
        <f>IFERROR(VLOOKUP($E310, V一般接種!$A:$G, L$4, FALSE), 0)</f>
        <v>135210</v>
      </c>
      <c r="M310" s="92">
        <f>IFERROR(VLOOKUP($E310, V一般接種!$A:$G, M$4, FALSE), 0)</f>
        <v>0</v>
      </c>
      <c r="N310" s="93">
        <f>IFERROR(VLOOKUP($E310, V一般接種!$A:$G, N$4, FALSE), 0)</f>
        <v>279690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17">
        <f>SUMIF('V3回目-総接種回数'!$A:$A, 'Conv-vaccine'!$E310, 'V3回目-総接種回数'!D:D)</f>
        <v>0</v>
      </c>
    </row>
    <row r="311" spans="1:19" ht="17.7">
      <c r="A311" s="49">
        <v>44399</v>
      </c>
      <c r="B311" s="109">
        <f>IF(COUNTIF($A$7:$A311, $A311)&gt;1, 0, IF($E311="","",G311+H311+K311+L311+O311-Q311))</f>
        <v>0</v>
      </c>
      <c r="C311" s="109">
        <f>IF(COUNTIF($A$7:$A311, $A311)&gt;1, 0, IF($E311="", "", I311+J311+M311+N311+P311-R311))</f>
        <v>0</v>
      </c>
      <c r="D311" s="109">
        <f>IF(COUNTIF($A$7:$A311, $A311)&gt;1, 0, S311)</f>
        <v>0</v>
      </c>
      <c r="E311" s="110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188287</v>
      </c>
      <c r="L311" s="92">
        <f>IFERROR(VLOOKUP($E311, V一般接種!$A:$G, L$4, FALSE), 0)</f>
        <v>135210</v>
      </c>
      <c r="M311" s="92">
        <f>IFERROR(VLOOKUP($E311, V一般接種!$A:$G, M$4, FALSE), 0)</f>
        <v>0</v>
      </c>
      <c r="N311" s="93">
        <f>IFERROR(VLOOKUP($E311, V一般接種!$A:$G, N$4, FALSE), 0)</f>
        <v>279690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17">
        <f>SUMIF('V3回目-総接種回数'!$A:$A, 'Conv-vaccine'!$E311, 'V3回目-総接種回数'!D:D)</f>
        <v>0</v>
      </c>
    </row>
    <row r="312" spans="1:19" ht="17.7">
      <c r="A312" s="49">
        <v>44399</v>
      </c>
      <c r="B312" s="109">
        <f>IF(COUNTIF($A$7:$A312, $A312)&gt;1, 0, IF($E312="","",G312+H312+K312+L312+O312-Q312))</f>
        <v>0</v>
      </c>
      <c r="C312" s="109">
        <f>IF(COUNTIF($A$7:$A312, $A312)&gt;1, 0, IF($E312="", "", I312+J312+M312+N312+P312-R312))</f>
        <v>0</v>
      </c>
      <c r="D312" s="109">
        <f>IF(COUNTIF($A$7:$A312, $A312)&gt;1, 0, S312)</f>
        <v>0</v>
      </c>
      <c r="E312" s="110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188287</v>
      </c>
      <c r="L312" s="92">
        <f>IFERROR(VLOOKUP($E312, V一般接種!$A:$G, L$4, FALSE), 0)</f>
        <v>135210</v>
      </c>
      <c r="M312" s="92">
        <f>IFERROR(VLOOKUP($E312, V一般接種!$A:$G, M$4, FALSE), 0)</f>
        <v>0</v>
      </c>
      <c r="N312" s="93">
        <f>IFERROR(VLOOKUP($E312, V一般接種!$A:$G, N$4, FALSE), 0)</f>
        <v>279690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17">
        <f>SUMIF('V3回目-総接種回数'!$A:$A, 'Conv-vaccine'!$E312, 'V3回目-総接種回数'!D:D)</f>
        <v>0</v>
      </c>
    </row>
    <row r="313" spans="1:19" ht="17.7">
      <c r="A313" s="49">
        <v>44400</v>
      </c>
      <c r="B313" s="109">
        <f>IF(COUNTIF($A$7:$A313, $A313)&gt;1, 0, IF($E313="","",G313+H313+K313+L313+O313-Q313))</f>
        <v>252821</v>
      </c>
      <c r="C313" s="109">
        <f>IF(COUNTIF($A$7:$A313, $A313)&gt;1, 0, IF($E313="", "", I313+J313+M313+N313+P313-R313))</f>
        <v>199547</v>
      </c>
      <c r="D313" s="109">
        <f>IF(COUNTIF($A$7:$A313, $A313)&gt;1, 0, S313)</f>
        <v>0</v>
      </c>
      <c r="E313" s="110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128337</v>
      </c>
      <c r="L313" s="92">
        <f>IFERROR(VLOOKUP($E313, V一般接種!$A:$G, L$4, FALSE), 0)</f>
        <v>124484</v>
      </c>
      <c r="M313" s="92">
        <f>IFERROR(VLOOKUP($E313, V一般接種!$A:$G, M$4, FALSE), 0)</f>
        <v>0</v>
      </c>
      <c r="N313" s="93">
        <f>IFERROR(VLOOKUP($E313, V一般接種!$A:$G, N$4, FALSE), 0)</f>
        <v>199547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17">
        <f>SUMIF('V3回目-総接種回数'!$A:$A, 'Conv-vaccine'!$E313, 'V3回目-総接種回数'!D:D)</f>
        <v>0</v>
      </c>
    </row>
    <row r="314" spans="1:19" ht="17.7">
      <c r="A314" s="49">
        <v>44400</v>
      </c>
      <c r="B314" s="109">
        <f>IF(COUNTIF($A$7:$A314, $A314)&gt;1, 0, IF($E314="","",G314+H314+K314+L314+O314-Q314))</f>
        <v>0</v>
      </c>
      <c r="C314" s="109">
        <f>IF(COUNTIF($A$7:$A314, $A314)&gt;1, 0, IF($E314="", "", I314+J314+M314+N314+P314-R314))</f>
        <v>0</v>
      </c>
      <c r="D314" s="109">
        <f>IF(COUNTIF($A$7:$A314, $A314)&gt;1, 0, S314)</f>
        <v>0</v>
      </c>
      <c r="E314" s="110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128337</v>
      </c>
      <c r="L314" s="92">
        <f>IFERROR(VLOOKUP($E314, V一般接種!$A:$G, L$4, FALSE), 0)</f>
        <v>124484</v>
      </c>
      <c r="M314" s="92">
        <f>IFERROR(VLOOKUP($E314, V一般接種!$A:$G, M$4, FALSE), 0)</f>
        <v>0</v>
      </c>
      <c r="N314" s="93">
        <f>IFERROR(VLOOKUP($E314, V一般接種!$A:$G, N$4, FALSE), 0)</f>
        <v>199547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17">
        <f>SUMIF('V3回目-総接種回数'!$A:$A, 'Conv-vaccine'!$E314, 'V3回目-総接種回数'!D:D)</f>
        <v>0</v>
      </c>
    </row>
    <row r="315" spans="1:19" ht="17.7">
      <c r="A315" s="49">
        <v>44400</v>
      </c>
      <c r="B315" s="109">
        <f>IF(COUNTIF($A$7:$A315, $A315)&gt;1, 0, IF($E315="","",G315+H315+K315+L315+O315-Q315))</f>
        <v>0</v>
      </c>
      <c r="C315" s="109">
        <f>IF(COUNTIF($A$7:$A315, $A315)&gt;1, 0, IF($E315="", "", I315+J315+M315+N315+P315-R315))</f>
        <v>0</v>
      </c>
      <c r="D315" s="109">
        <f>IF(COUNTIF($A$7:$A315, $A315)&gt;1, 0, S315)</f>
        <v>0</v>
      </c>
      <c r="E315" s="110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128337</v>
      </c>
      <c r="L315" s="92">
        <f>IFERROR(VLOOKUP($E315, V一般接種!$A:$G, L$4, FALSE), 0)</f>
        <v>124484</v>
      </c>
      <c r="M315" s="92">
        <f>IFERROR(VLOOKUP($E315, V一般接種!$A:$G, M$4, FALSE), 0)</f>
        <v>0</v>
      </c>
      <c r="N315" s="93">
        <f>IFERROR(VLOOKUP($E315, V一般接種!$A:$G, N$4, FALSE), 0)</f>
        <v>199547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17">
        <f>SUMIF('V3回目-総接種回数'!$A:$A, 'Conv-vaccine'!$E315, 'V3回目-総接種回数'!D:D)</f>
        <v>0</v>
      </c>
    </row>
    <row r="316" spans="1:19" ht="17.7">
      <c r="A316" s="49">
        <v>44401</v>
      </c>
      <c r="B316" s="109">
        <f>IF(COUNTIF($A$7:$A316, $A316)&gt;1, 0, IF($E316="","",G316+H316+K316+L316+O316-Q316))</f>
        <v>466028</v>
      </c>
      <c r="C316" s="109">
        <f>IF(COUNTIF($A$7:$A316, $A316)&gt;1, 0, IF($E316="", "", I316+J316+M316+N316+P316-R316))</f>
        <v>749033</v>
      </c>
      <c r="D316" s="109">
        <f>IF(COUNTIF($A$7:$A316, $A316)&gt;1, 0, S316)</f>
        <v>0</v>
      </c>
      <c r="E316" s="110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304205</v>
      </c>
      <c r="L316" s="92">
        <f>IFERROR(VLOOKUP($E316, V一般接種!$A:$G, L$4, FALSE), 0)</f>
        <v>161823</v>
      </c>
      <c r="M316" s="92">
        <f>IFERROR(VLOOKUP($E316, V一般接種!$A:$G, M$4, FALSE), 0)</f>
        <v>0</v>
      </c>
      <c r="N316" s="93">
        <f>IFERROR(VLOOKUP($E316, V一般接種!$A:$G, N$4, FALSE), 0)</f>
        <v>749033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17">
        <f>SUMIF('V3回目-総接種回数'!$A:$A, 'Conv-vaccine'!$E316, 'V3回目-総接種回数'!D:D)</f>
        <v>0</v>
      </c>
    </row>
    <row r="317" spans="1:19" ht="17.7">
      <c r="A317" s="49">
        <v>44401</v>
      </c>
      <c r="B317" s="109">
        <f>IF(COUNTIF($A$7:$A317, $A317)&gt;1, 0, IF($E317="","",G317+H317+K317+L317+O317-Q317))</f>
        <v>0</v>
      </c>
      <c r="C317" s="109">
        <f>IF(COUNTIF($A$7:$A317, $A317)&gt;1, 0, IF($E317="", "", I317+J317+M317+N317+P317-R317))</f>
        <v>0</v>
      </c>
      <c r="D317" s="109">
        <f>IF(COUNTIF($A$7:$A317, $A317)&gt;1, 0, S317)</f>
        <v>0</v>
      </c>
      <c r="E317" s="110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304205</v>
      </c>
      <c r="L317" s="92">
        <f>IFERROR(VLOOKUP($E317, V一般接種!$A:$G, L$4, FALSE), 0)</f>
        <v>161823</v>
      </c>
      <c r="M317" s="92">
        <f>IFERROR(VLOOKUP($E317, V一般接種!$A:$G, M$4, FALSE), 0)</f>
        <v>0</v>
      </c>
      <c r="N317" s="93">
        <f>IFERROR(VLOOKUP($E317, V一般接種!$A:$G, N$4, FALSE), 0)</f>
        <v>749033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17">
        <f>SUMIF('V3回目-総接種回数'!$A:$A, 'Conv-vaccine'!$E317, 'V3回目-総接種回数'!D:D)</f>
        <v>0</v>
      </c>
    </row>
    <row r="318" spans="1:19" ht="17.7">
      <c r="A318" s="49">
        <v>44401</v>
      </c>
      <c r="B318" s="109">
        <f>IF(COUNTIF($A$7:$A318, $A318)&gt;1, 0, IF($E318="","",G318+H318+K318+L318+O318-Q318))</f>
        <v>0</v>
      </c>
      <c r="C318" s="109">
        <f>IF(COUNTIF($A$7:$A318, $A318)&gt;1, 0, IF($E318="", "", I318+J318+M318+N318+P318-R318))</f>
        <v>0</v>
      </c>
      <c r="D318" s="109">
        <f>IF(COUNTIF($A$7:$A318, $A318)&gt;1, 0, S318)</f>
        <v>0</v>
      </c>
      <c r="E318" s="110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304205</v>
      </c>
      <c r="L318" s="92">
        <f>IFERROR(VLOOKUP($E318, V一般接種!$A:$G, L$4, FALSE), 0)</f>
        <v>161823</v>
      </c>
      <c r="M318" s="92">
        <f>IFERROR(VLOOKUP($E318, V一般接種!$A:$G, M$4, FALSE), 0)</f>
        <v>0</v>
      </c>
      <c r="N318" s="93">
        <f>IFERROR(VLOOKUP($E318, V一般接種!$A:$G, N$4, FALSE), 0)</f>
        <v>749033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17">
        <f>SUMIF('V3回目-総接種回数'!$A:$A, 'Conv-vaccine'!$E318, 'V3回目-総接種回数'!D:D)</f>
        <v>0</v>
      </c>
    </row>
    <row r="319" spans="1:19" ht="17.7">
      <c r="A319" s="49">
        <v>44402</v>
      </c>
      <c r="B319" s="109">
        <f>IF(COUNTIF($A$7:$A319, $A319)&gt;1, 0, IF($E319="","",G319+H319+K319+L319+O319-Q319))</f>
        <v>420183</v>
      </c>
      <c r="C319" s="109">
        <f>IF(COUNTIF($A$7:$A319, $A319)&gt;1, 0, IF($E319="", "", I319+J319+M319+N319+P319-R319))</f>
        <v>692154</v>
      </c>
      <c r="D319" s="109">
        <f>IF(COUNTIF($A$7:$A319, $A319)&gt;1, 0, S319)</f>
        <v>0</v>
      </c>
      <c r="E319" s="110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272646</v>
      </c>
      <c r="L319" s="92">
        <f>IFERROR(VLOOKUP($E319, V一般接種!$A:$G, L$4, FALSE), 0)</f>
        <v>147537</v>
      </c>
      <c r="M319" s="92">
        <f>IFERROR(VLOOKUP($E319, V一般接種!$A:$G, M$4, FALSE), 0)</f>
        <v>0</v>
      </c>
      <c r="N319" s="93">
        <f>IFERROR(VLOOKUP($E319, V一般接種!$A:$G, N$4, FALSE), 0)</f>
        <v>692154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17">
        <f>SUMIF('V3回目-総接種回数'!$A:$A, 'Conv-vaccine'!$E319, 'V3回目-総接種回数'!D:D)</f>
        <v>0</v>
      </c>
    </row>
    <row r="320" spans="1:19" ht="17.7">
      <c r="A320" s="49">
        <v>44402</v>
      </c>
      <c r="B320" s="109">
        <f>IF(COUNTIF($A$7:$A320, $A320)&gt;1, 0, IF($E320="","",G320+H320+K320+L320+O320-Q320))</f>
        <v>0</v>
      </c>
      <c r="C320" s="109">
        <f>IF(COUNTIF($A$7:$A320, $A320)&gt;1, 0, IF($E320="", "", I320+J320+M320+N320+P320-R320))</f>
        <v>0</v>
      </c>
      <c r="D320" s="109">
        <f>IF(COUNTIF($A$7:$A320, $A320)&gt;1, 0, S320)</f>
        <v>0</v>
      </c>
      <c r="E320" s="110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272646</v>
      </c>
      <c r="L320" s="92">
        <f>IFERROR(VLOOKUP($E320, V一般接種!$A:$G, L$4, FALSE), 0)</f>
        <v>147537</v>
      </c>
      <c r="M320" s="92">
        <f>IFERROR(VLOOKUP($E320, V一般接種!$A:$G, M$4, FALSE), 0)</f>
        <v>0</v>
      </c>
      <c r="N320" s="93">
        <f>IFERROR(VLOOKUP($E320, V一般接種!$A:$G, N$4, FALSE), 0)</f>
        <v>692154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17">
        <f>SUMIF('V3回目-総接種回数'!$A:$A, 'Conv-vaccine'!$E320, 'V3回目-総接種回数'!D:D)</f>
        <v>0</v>
      </c>
    </row>
    <row r="321" spans="1:19" ht="17.7">
      <c r="A321" s="49">
        <v>44402</v>
      </c>
      <c r="B321" s="109">
        <f>IF(COUNTIF($A$7:$A321, $A321)&gt;1, 0, IF($E321="","",G321+H321+K321+L321+O321-Q321))</f>
        <v>0</v>
      </c>
      <c r="C321" s="109">
        <f>IF(COUNTIF($A$7:$A321, $A321)&gt;1, 0, IF($E321="", "", I321+J321+M321+N321+P321-R321))</f>
        <v>0</v>
      </c>
      <c r="D321" s="109">
        <f>IF(COUNTIF($A$7:$A321, $A321)&gt;1, 0, S321)</f>
        <v>0</v>
      </c>
      <c r="E321" s="110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272646</v>
      </c>
      <c r="L321" s="92">
        <f>IFERROR(VLOOKUP($E321, V一般接種!$A:$G, L$4, FALSE), 0)</f>
        <v>147537</v>
      </c>
      <c r="M321" s="92">
        <f>IFERROR(VLOOKUP($E321, V一般接種!$A:$G, M$4, FALSE), 0)</f>
        <v>0</v>
      </c>
      <c r="N321" s="93">
        <f>IFERROR(VLOOKUP($E321, V一般接種!$A:$G, N$4, FALSE), 0)</f>
        <v>692154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17">
        <f>SUMIF('V3回目-総接種回数'!$A:$A, 'Conv-vaccine'!$E321, 'V3回目-総接種回数'!D:D)</f>
        <v>0</v>
      </c>
    </row>
    <row r="322" spans="1:19" ht="17.7">
      <c r="A322" s="49">
        <v>44403</v>
      </c>
      <c r="B322" s="109">
        <f>IF(COUNTIF($A$7:$A322, $A322)&gt;1, 0, IF($E322="","",G322+H322+K322+L322+O322-Q322))</f>
        <v>585160</v>
      </c>
      <c r="C322" s="109">
        <f>IF(COUNTIF($A$7:$A322, $A322)&gt;1, 0, IF($E322="", "", I322+J322+M322+N322+P322-R322))</f>
        <v>786907</v>
      </c>
      <c r="D322" s="109">
        <f>IF(COUNTIF($A$7:$A322, $A322)&gt;1, 0, S322)</f>
        <v>0</v>
      </c>
      <c r="E322" s="110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370782</v>
      </c>
      <c r="L322" s="92">
        <f>IFERROR(VLOOKUP($E322, V一般接種!$A:$G, L$4, FALSE), 0)</f>
        <v>188148</v>
      </c>
      <c r="M322" s="92">
        <f>IFERROR(VLOOKUP($E322, V一般接種!$A:$G, M$4, FALSE), 0)</f>
        <v>0</v>
      </c>
      <c r="N322" s="93">
        <f>IFERROR(VLOOKUP($E322, V一般接種!$A:$G, N$4, FALSE), 0)</f>
        <v>743992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17">
        <f>SUMIF('V3回目-総接種回数'!$A:$A, 'Conv-vaccine'!$E322, 'V3回目-総接種回数'!D:D)</f>
        <v>0</v>
      </c>
    </row>
    <row r="323" spans="1:19" ht="17.7">
      <c r="A323" s="49">
        <v>44403</v>
      </c>
      <c r="B323" s="109">
        <f>IF(COUNTIF($A$7:$A323, $A323)&gt;1, 0, IF($E323="","",G323+H323+K323+L323+O323-Q323))</f>
        <v>0</v>
      </c>
      <c r="C323" s="109">
        <f>IF(COUNTIF($A$7:$A323, $A323)&gt;1, 0, IF($E323="", "", I323+J323+M323+N323+P323-R323))</f>
        <v>0</v>
      </c>
      <c r="D323" s="109">
        <f>IF(COUNTIF($A$7:$A323, $A323)&gt;1, 0, S323)</f>
        <v>0</v>
      </c>
      <c r="E323" s="110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370782</v>
      </c>
      <c r="L323" s="92">
        <f>IFERROR(VLOOKUP($E323, V一般接種!$A:$G, L$4, FALSE), 0)</f>
        <v>188148</v>
      </c>
      <c r="M323" s="92">
        <f>IFERROR(VLOOKUP($E323, V一般接種!$A:$G, M$4, FALSE), 0)</f>
        <v>0</v>
      </c>
      <c r="N323" s="93">
        <f>IFERROR(VLOOKUP($E323, V一般接種!$A:$G, N$4, FALSE), 0)</f>
        <v>743992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17">
        <f>SUMIF('V3回目-総接種回数'!$A:$A, 'Conv-vaccine'!$E323, 'V3回目-総接種回数'!D:D)</f>
        <v>0</v>
      </c>
    </row>
    <row r="324" spans="1:19" ht="17.7">
      <c r="A324" s="49">
        <v>44403</v>
      </c>
      <c r="B324" s="109">
        <f>IF(COUNTIF($A$7:$A324, $A324)&gt;1, 0, IF($E324="","",G324+H324+K324+L324+O324-Q324))</f>
        <v>0</v>
      </c>
      <c r="C324" s="109">
        <f>IF(COUNTIF($A$7:$A324, $A324)&gt;1, 0, IF($E324="", "", I324+J324+M324+N324+P324-R324))</f>
        <v>0</v>
      </c>
      <c r="D324" s="109">
        <f>IF(COUNTIF($A$7:$A324, $A324)&gt;1, 0, S324)</f>
        <v>0</v>
      </c>
      <c r="E324" s="110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370782</v>
      </c>
      <c r="L324" s="92">
        <f>IFERROR(VLOOKUP($E324, V一般接種!$A:$G, L$4, FALSE), 0)</f>
        <v>188148</v>
      </c>
      <c r="M324" s="92">
        <f>IFERROR(VLOOKUP($E324, V一般接種!$A:$G, M$4, FALSE), 0)</f>
        <v>0</v>
      </c>
      <c r="N324" s="93">
        <f>IFERROR(VLOOKUP($E324, V一般接種!$A:$G, N$4, FALSE), 0)</f>
        <v>743992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17">
        <f>SUMIF('V3回目-総接種回数'!$A:$A, 'Conv-vaccine'!$E324, 'V3回目-総接種回数'!D:D)</f>
        <v>0</v>
      </c>
    </row>
    <row r="325" spans="1:19" ht="17.7">
      <c r="A325" s="49">
        <v>44404</v>
      </c>
      <c r="B325" s="109">
        <f>IF(COUNTIF($A$7:$A325, $A325)&gt;1, 0, IF($E325="","",G325+H325+K325+L325+O325-Q325))</f>
        <v>625202</v>
      </c>
      <c r="C325" s="109">
        <f>IF(COUNTIF($A$7:$A325, $A325)&gt;1, 0, IF($E325="", "", I325+J325+M325+N325+P325-R325))</f>
        <v>787554</v>
      </c>
      <c r="D325" s="109">
        <f>IF(COUNTIF($A$7:$A325, $A325)&gt;1, 0, S325)</f>
        <v>0</v>
      </c>
      <c r="E325" s="110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439959</v>
      </c>
      <c r="L325" s="92">
        <f>IFERROR(VLOOKUP($E325, V一般接種!$A:$G, L$4, FALSE), 0)</f>
        <v>168720</v>
      </c>
      <c r="M325" s="92">
        <f>IFERROR(VLOOKUP($E325, V一般接種!$A:$G, M$4, FALSE), 0)</f>
        <v>0</v>
      </c>
      <c r="N325" s="93">
        <f>IFERROR(VLOOKUP($E325, V一般接種!$A:$G, N$4, FALSE), 0)</f>
        <v>761356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17">
        <f>SUMIF('V3回目-総接種回数'!$A:$A, 'Conv-vaccine'!$E325, 'V3回目-総接種回数'!D:D)</f>
        <v>0</v>
      </c>
    </row>
    <row r="326" spans="1:19" ht="17.7">
      <c r="A326" s="49">
        <v>44404</v>
      </c>
      <c r="B326" s="109">
        <f>IF(COUNTIF($A$7:$A326, $A326)&gt;1, 0, IF($E326="","",G326+H326+K326+L326+O326-Q326))</f>
        <v>0</v>
      </c>
      <c r="C326" s="109">
        <f>IF(COUNTIF($A$7:$A326, $A326)&gt;1, 0, IF($E326="", "", I326+J326+M326+N326+P326-R326))</f>
        <v>0</v>
      </c>
      <c r="D326" s="109">
        <f>IF(COUNTIF($A$7:$A326, $A326)&gt;1, 0, S326)</f>
        <v>0</v>
      </c>
      <c r="E326" s="110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439959</v>
      </c>
      <c r="L326" s="92">
        <f>IFERROR(VLOOKUP($E326, V一般接種!$A:$G, L$4, FALSE), 0)</f>
        <v>168720</v>
      </c>
      <c r="M326" s="92">
        <f>IFERROR(VLOOKUP($E326, V一般接種!$A:$G, M$4, FALSE), 0)</f>
        <v>0</v>
      </c>
      <c r="N326" s="93">
        <f>IFERROR(VLOOKUP($E326, V一般接種!$A:$G, N$4, FALSE), 0)</f>
        <v>761356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17">
        <f>SUMIF('V3回目-総接種回数'!$A:$A, 'Conv-vaccine'!$E326, 'V3回目-総接種回数'!D:D)</f>
        <v>0</v>
      </c>
    </row>
    <row r="327" spans="1:19" ht="17.7">
      <c r="A327" s="49">
        <v>44404</v>
      </c>
      <c r="B327" s="109">
        <f>IF(COUNTIF($A$7:$A327, $A327)&gt;1, 0, IF($E327="","",G327+H327+K327+L327+O327-Q327))</f>
        <v>0</v>
      </c>
      <c r="C327" s="109">
        <f>IF(COUNTIF($A$7:$A327, $A327)&gt;1, 0, IF($E327="", "", I327+J327+M327+N327+P327-R327))</f>
        <v>0</v>
      </c>
      <c r="D327" s="109">
        <f>IF(COUNTIF($A$7:$A327, $A327)&gt;1, 0, S327)</f>
        <v>0</v>
      </c>
      <c r="E327" s="110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439959</v>
      </c>
      <c r="L327" s="92">
        <f>IFERROR(VLOOKUP($E327, V一般接種!$A:$G, L$4, FALSE), 0)</f>
        <v>168720</v>
      </c>
      <c r="M327" s="92">
        <f>IFERROR(VLOOKUP($E327, V一般接種!$A:$G, M$4, FALSE), 0)</f>
        <v>0</v>
      </c>
      <c r="N327" s="93">
        <f>IFERROR(VLOOKUP($E327, V一般接種!$A:$G, N$4, FALSE), 0)</f>
        <v>761356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17">
        <f>SUMIF('V3回目-総接種回数'!$A:$A, 'Conv-vaccine'!$E327, 'V3回目-総接種回数'!D:D)</f>
        <v>0</v>
      </c>
    </row>
    <row r="328" spans="1:19" ht="17.7">
      <c r="A328" s="49">
        <v>44405</v>
      </c>
      <c r="B328" s="109">
        <f>IF(COUNTIF($A$7:$A328, $A328)&gt;1, 0, IF($E328="","",G328+H328+K328+L328+O328-Q328))</f>
        <v>613591</v>
      </c>
      <c r="C328" s="109">
        <f>IF(COUNTIF($A$7:$A328, $A328)&gt;1, 0, IF($E328="", "", I328+J328+M328+N328+P328-R328))</f>
        <v>793877</v>
      </c>
      <c r="D328" s="109">
        <f>IF(COUNTIF($A$7:$A328, $A328)&gt;1, 0, S328)</f>
        <v>0</v>
      </c>
      <c r="E328" s="110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434262</v>
      </c>
      <c r="L328" s="92">
        <f>IFERROR(VLOOKUP($E328, V一般接種!$A:$G, L$4, FALSE), 0)</f>
        <v>167529</v>
      </c>
      <c r="M328" s="92">
        <f>IFERROR(VLOOKUP($E328, V一般接種!$A:$G, M$4, FALSE), 0)</f>
        <v>0</v>
      </c>
      <c r="N328" s="93">
        <f>IFERROR(VLOOKUP($E328, V一般接種!$A:$G, N$4, FALSE), 0)</f>
        <v>775430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17">
        <f>SUMIF('V3回目-総接種回数'!$A:$A, 'Conv-vaccine'!$E328, 'V3回目-総接種回数'!D:D)</f>
        <v>0</v>
      </c>
    </row>
    <row r="329" spans="1:19" ht="17.7">
      <c r="A329" s="49">
        <v>44405</v>
      </c>
      <c r="B329" s="109">
        <f>IF(COUNTIF($A$7:$A329, $A329)&gt;1, 0, IF($E329="","",G329+H329+K329+L329+O329-Q329))</f>
        <v>0</v>
      </c>
      <c r="C329" s="109">
        <f>IF(COUNTIF($A$7:$A329, $A329)&gt;1, 0, IF($E329="", "", I329+J329+M329+N329+P329-R329))</f>
        <v>0</v>
      </c>
      <c r="D329" s="109">
        <f>IF(COUNTIF($A$7:$A329, $A329)&gt;1, 0, S329)</f>
        <v>0</v>
      </c>
      <c r="E329" s="110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434262</v>
      </c>
      <c r="L329" s="92">
        <f>IFERROR(VLOOKUP($E329, V一般接種!$A:$G, L$4, FALSE), 0)</f>
        <v>167529</v>
      </c>
      <c r="M329" s="92">
        <f>IFERROR(VLOOKUP($E329, V一般接種!$A:$G, M$4, FALSE), 0)</f>
        <v>0</v>
      </c>
      <c r="N329" s="93">
        <f>IFERROR(VLOOKUP($E329, V一般接種!$A:$G, N$4, FALSE), 0)</f>
        <v>775430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17">
        <f>SUMIF('V3回目-総接種回数'!$A:$A, 'Conv-vaccine'!$E329, 'V3回目-総接種回数'!D:D)</f>
        <v>0</v>
      </c>
    </row>
    <row r="330" spans="1:19" ht="17.7">
      <c r="A330" s="49">
        <v>44405</v>
      </c>
      <c r="B330" s="109">
        <f>IF(COUNTIF($A$7:$A330, $A330)&gt;1, 0, IF($E330="","",G330+H330+K330+L330+O330-Q330))</f>
        <v>0</v>
      </c>
      <c r="C330" s="109">
        <f>IF(COUNTIF($A$7:$A330, $A330)&gt;1, 0, IF($E330="", "", I330+J330+M330+N330+P330-R330))</f>
        <v>0</v>
      </c>
      <c r="D330" s="109">
        <f>IF(COUNTIF($A$7:$A330, $A330)&gt;1, 0, S330)</f>
        <v>0</v>
      </c>
      <c r="E330" s="110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434262</v>
      </c>
      <c r="L330" s="92">
        <f>IFERROR(VLOOKUP($E330, V一般接種!$A:$G, L$4, FALSE), 0)</f>
        <v>167529</v>
      </c>
      <c r="M330" s="92">
        <f>IFERROR(VLOOKUP($E330, V一般接種!$A:$G, M$4, FALSE), 0)</f>
        <v>0</v>
      </c>
      <c r="N330" s="93">
        <f>IFERROR(VLOOKUP($E330, V一般接種!$A:$G, N$4, FALSE), 0)</f>
        <v>775430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17">
        <f>SUMIF('V3回目-総接種回数'!$A:$A, 'Conv-vaccine'!$E330, 'V3回目-総接種回数'!D:D)</f>
        <v>0</v>
      </c>
    </row>
    <row r="331" spans="1:19" ht="17.7">
      <c r="A331" s="49">
        <v>44406</v>
      </c>
      <c r="B331" s="109">
        <f>IF(COUNTIF($A$7:$A331, $A331)&gt;1, 0, IF($E331="","",G331+H331+K331+L331+O331-Q331))</f>
        <v>615471</v>
      </c>
      <c r="C331" s="109">
        <f>IF(COUNTIF($A$7:$A331, $A331)&gt;1, 0, IF($E331="", "", I331+J331+M331+N331+P331-R331))</f>
        <v>780218</v>
      </c>
      <c r="D331" s="109">
        <f>IF(COUNTIF($A$7:$A331, $A331)&gt;1, 0, S331)</f>
        <v>0</v>
      </c>
      <c r="E331" s="110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433486</v>
      </c>
      <c r="L331" s="92">
        <f>IFERROR(VLOOKUP($E331, V一般接種!$A:$G, L$4, FALSE), 0)</f>
        <v>172888</v>
      </c>
      <c r="M331" s="92">
        <f>IFERROR(VLOOKUP($E331, V一般接種!$A:$G, M$4, FALSE), 0)</f>
        <v>0</v>
      </c>
      <c r="N331" s="93">
        <f>IFERROR(VLOOKUP($E331, V一般接種!$A:$G, N$4, FALSE), 0)</f>
        <v>758943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17">
        <f>SUMIF('V3回目-総接種回数'!$A:$A, 'Conv-vaccine'!$E331, 'V3回目-総接種回数'!D:D)</f>
        <v>0</v>
      </c>
    </row>
    <row r="332" spans="1:19" ht="17.7">
      <c r="A332" s="49">
        <v>44406</v>
      </c>
      <c r="B332" s="109">
        <f>IF(COUNTIF($A$7:$A332, $A332)&gt;1, 0, IF($E332="","",G332+H332+K332+L332+O332-Q332))</f>
        <v>0</v>
      </c>
      <c r="C332" s="109">
        <f>IF(COUNTIF($A$7:$A332, $A332)&gt;1, 0, IF($E332="", "", I332+J332+M332+N332+P332-R332))</f>
        <v>0</v>
      </c>
      <c r="D332" s="109">
        <f>IF(COUNTIF($A$7:$A332, $A332)&gt;1, 0, S332)</f>
        <v>0</v>
      </c>
      <c r="E332" s="110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433486</v>
      </c>
      <c r="L332" s="92">
        <f>IFERROR(VLOOKUP($E332, V一般接種!$A:$G, L$4, FALSE), 0)</f>
        <v>172888</v>
      </c>
      <c r="M332" s="92">
        <f>IFERROR(VLOOKUP($E332, V一般接種!$A:$G, M$4, FALSE), 0)</f>
        <v>0</v>
      </c>
      <c r="N332" s="93">
        <f>IFERROR(VLOOKUP($E332, V一般接種!$A:$G, N$4, FALSE), 0)</f>
        <v>758943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17">
        <f>SUMIF('V3回目-総接種回数'!$A:$A, 'Conv-vaccine'!$E332, 'V3回目-総接種回数'!D:D)</f>
        <v>0</v>
      </c>
    </row>
    <row r="333" spans="1:19" ht="17.7">
      <c r="A333" s="49">
        <v>44406</v>
      </c>
      <c r="B333" s="109">
        <f>IF(COUNTIF($A$7:$A333, $A333)&gt;1, 0, IF($E333="","",G333+H333+K333+L333+O333-Q333))</f>
        <v>0</v>
      </c>
      <c r="C333" s="109">
        <f>IF(COUNTIF($A$7:$A333, $A333)&gt;1, 0, IF($E333="", "", I333+J333+M333+N333+P333-R333))</f>
        <v>0</v>
      </c>
      <c r="D333" s="109">
        <f>IF(COUNTIF($A$7:$A333, $A333)&gt;1, 0, S333)</f>
        <v>0</v>
      </c>
      <c r="E333" s="110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433486</v>
      </c>
      <c r="L333" s="92">
        <f>IFERROR(VLOOKUP($E333, V一般接種!$A:$G, L$4, FALSE), 0)</f>
        <v>172888</v>
      </c>
      <c r="M333" s="92">
        <f>IFERROR(VLOOKUP($E333, V一般接種!$A:$G, M$4, FALSE), 0)</f>
        <v>0</v>
      </c>
      <c r="N333" s="93">
        <f>IFERROR(VLOOKUP($E333, V一般接種!$A:$G, N$4, FALSE), 0)</f>
        <v>758943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17">
        <f>SUMIF('V3回目-総接種回数'!$A:$A, 'Conv-vaccine'!$E333, 'V3回目-総接種回数'!D:D)</f>
        <v>0</v>
      </c>
    </row>
    <row r="334" spans="1:19" ht="17.7">
      <c r="A334" s="49">
        <v>44407</v>
      </c>
      <c r="B334" s="109">
        <f>IF(COUNTIF($A$7:$A334, $A334)&gt;1, 0, IF($E334="","",G334+H334+K334+L334+O334-Q334))</f>
        <v>646391</v>
      </c>
      <c r="C334" s="109">
        <f>IF(COUNTIF($A$7:$A334, $A334)&gt;1, 0, IF($E334="", "", I334+J334+M334+N334+P334-R334))</f>
        <v>787235</v>
      </c>
      <c r="D334" s="109">
        <f>IF(COUNTIF($A$7:$A334, $A334)&gt;1, 0, S334)</f>
        <v>0</v>
      </c>
      <c r="E334" s="110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463581</v>
      </c>
      <c r="L334" s="92">
        <f>IFERROR(VLOOKUP($E334, V一般接種!$A:$G, L$4, FALSE), 0)</f>
        <v>171350</v>
      </c>
      <c r="M334" s="92">
        <f>IFERROR(VLOOKUP($E334, V一般接種!$A:$G, M$4, FALSE), 0)</f>
        <v>0</v>
      </c>
      <c r="N334" s="93">
        <f>IFERROR(VLOOKUP($E334, V一般接種!$A:$G, N$4, FALSE), 0)</f>
        <v>758107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17">
        <f>SUMIF('V3回目-総接種回数'!$A:$A, 'Conv-vaccine'!$E334, 'V3回目-総接種回数'!D:D)</f>
        <v>0</v>
      </c>
    </row>
    <row r="335" spans="1:19" ht="17.7">
      <c r="A335" s="49">
        <v>44407</v>
      </c>
      <c r="B335" s="109">
        <f>IF(COUNTIF($A$7:$A335, $A335)&gt;1, 0, IF($E335="","",G335+H335+K335+L335+O335-Q335))</f>
        <v>0</v>
      </c>
      <c r="C335" s="109">
        <f>IF(COUNTIF($A$7:$A335, $A335)&gt;1, 0, IF($E335="", "", I335+J335+M335+N335+P335-R335))</f>
        <v>0</v>
      </c>
      <c r="D335" s="109">
        <f>IF(COUNTIF($A$7:$A335, $A335)&gt;1, 0, S335)</f>
        <v>0</v>
      </c>
      <c r="E335" s="110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463581</v>
      </c>
      <c r="L335" s="92">
        <f>IFERROR(VLOOKUP($E335, V一般接種!$A:$G, L$4, FALSE), 0)</f>
        <v>171350</v>
      </c>
      <c r="M335" s="92">
        <f>IFERROR(VLOOKUP($E335, V一般接種!$A:$G, M$4, FALSE), 0)</f>
        <v>0</v>
      </c>
      <c r="N335" s="93">
        <f>IFERROR(VLOOKUP($E335, V一般接種!$A:$G, N$4, FALSE), 0)</f>
        <v>758107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17">
        <f>SUMIF('V3回目-総接種回数'!$A:$A, 'Conv-vaccine'!$E335, 'V3回目-総接種回数'!D:D)</f>
        <v>0</v>
      </c>
    </row>
    <row r="336" spans="1:19" ht="17.7">
      <c r="A336" s="49">
        <v>44407</v>
      </c>
      <c r="B336" s="109">
        <f>IF(COUNTIF($A$7:$A336, $A336)&gt;1, 0, IF($E336="","",G336+H336+K336+L336+O336-Q336))</f>
        <v>0</v>
      </c>
      <c r="C336" s="109">
        <f>IF(COUNTIF($A$7:$A336, $A336)&gt;1, 0, IF($E336="", "", I336+J336+M336+N336+P336-R336))</f>
        <v>0</v>
      </c>
      <c r="D336" s="109">
        <f>IF(COUNTIF($A$7:$A336, $A336)&gt;1, 0, S336)</f>
        <v>0</v>
      </c>
      <c r="E336" s="110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463581</v>
      </c>
      <c r="L336" s="92">
        <f>IFERROR(VLOOKUP($E336, V一般接種!$A:$G, L$4, FALSE), 0)</f>
        <v>171350</v>
      </c>
      <c r="M336" s="92">
        <f>IFERROR(VLOOKUP($E336, V一般接種!$A:$G, M$4, FALSE), 0)</f>
        <v>0</v>
      </c>
      <c r="N336" s="93">
        <f>IFERROR(VLOOKUP($E336, V一般接種!$A:$G, N$4, FALSE), 0)</f>
        <v>758107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17">
        <f>SUMIF('V3回目-総接種回数'!$A:$A, 'Conv-vaccine'!$E336, 'V3回目-総接種回数'!D:D)</f>
        <v>0</v>
      </c>
    </row>
    <row r="337" spans="1:19" ht="17.7">
      <c r="A337" s="49">
        <v>44408</v>
      </c>
      <c r="B337" s="109">
        <f>IF(COUNTIF($A$7:$A337, $A337)&gt;1, 0, IF($E337="","",G337+H337+K337+L337+O337-Q337))</f>
        <v>641249</v>
      </c>
      <c r="C337" s="109">
        <f>IF(COUNTIF($A$7:$A337, $A337)&gt;1, 0, IF($E337="", "", I337+J337+M337+N337+P337-R337))</f>
        <v>805023</v>
      </c>
      <c r="D337" s="109">
        <f>IF(COUNTIF($A$7:$A337, $A337)&gt;1, 0, S337)</f>
        <v>0</v>
      </c>
      <c r="E337" s="110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503735</v>
      </c>
      <c r="L337" s="92">
        <f>IFERROR(VLOOKUP($E337, V一般接種!$A:$G, L$4, FALSE), 0)</f>
        <v>137514</v>
      </c>
      <c r="M337" s="92">
        <f>IFERROR(VLOOKUP($E337, V一般接種!$A:$G, M$4, FALSE), 0)</f>
        <v>0</v>
      </c>
      <c r="N337" s="93">
        <f>IFERROR(VLOOKUP($E337, V一般接種!$A:$G, N$4, FALSE), 0)</f>
        <v>805023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17">
        <f>SUMIF('V3回目-総接種回数'!$A:$A, 'Conv-vaccine'!$E337, 'V3回目-総接種回数'!D:D)</f>
        <v>0</v>
      </c>
    </row>
    <row r="338" spans="1:19" ht="17.7">
      <c r="A338" s="49">
        <v>44408</v>
      </c>
      <c r="B338" s="109">
        <f>IF(COUNTIF($A$7:$A338, $A338)&gt;1, 0, IF($E338="","",G338+H338+K338+L338+O338-Q338))</f>
        <v>0</v>
      </c>
      <c r="C338" s="109">
        <f>IF(COUNTIF($A$7:$A338, $A338)&gt;1, 0, IF($E338="", "", I338+J338+M338+N338+P338-R338))</f>
        <v>0</v>
      </c>
      <c r="D338" s="109">
        <f>IF(COUNTIF($A$7:$A338, $A338)&gt;1, 0, S338)</f>
        <v>0</v>
      </c>
      <c r="E338" s="110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503735</v>
      </c>
      <c r="L338" s="92">
        <f>IFERROR(VLOOKUP($E338, V一般接種!$A:$G, L$4, FALSE), 0)</f>
        <v>137514</v>
      </c>
      <c r="M338" s="92">
        <f>IFERROR(VLOOKUP($E338, V一般接種!$A:$G, M$4, FALSE), 0)</f>
        <v>0</v>
      </c>
      <c r="N338" s="93">
        <f>IFERROR(VLOOKUP($E338, V一般接種!$A:$G, N$4, FALSE), 0)</f>
        <v>805023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17">
        <f>SUMIF('V3回目-総接種回数'!$A:$A, 'Conv-vaccine'!$E338, 'V3回目-総接種回数'!D:D)</f>
        <v>0</v>
      </c>
    </row>
    <row r="339" spans="1:19" ht="17.7">
      <c r="A339" s="49">
        <v>44408</v>
      </c>
      <c r="B339" s="109">
        <f>IF(COUNTIF($A$7:$A339, $A339)&gt;1, 0, IF($E339="","",G339+H339+K339+L339+O339-Q339))</f>
        <v>0</v>
      </c>
      <c r="C339" s="109">
        <f>IF(COUNTIF($A$7:$A339, $A339)&gt;1, 0, IF($E339="", "", I339+J339+M339+N339+P339-R339))</f>
        <v>0</v>
      </c>
      <c r="D339" s="109">
        <f>IF(COUNTIF($A$7:$A339, $A339)&gt;1, 0, S339)</f>
        <v>0</v>
      </c>
      <c r="E339" s="110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503735</v>
      </c>
      <c r="L339" s="92">
        <f>IFERROR(VLOOKUP($E339, V一般接種!$A:$G, L$4, FALSE), 0)</f>
        <v>137514</v>
      </c>
      <c r="M339" s="92">
        <f>IFERROR(VLOOKUP($E339, V一般接種!$A:$G, M$4, FALSE), 0)</f>
        <v>0</v>
      </c>
      <c r="N339" s="93">
        <f>IFERROR(VLOOKUP($E339, V一般接種!$A:$G, N$4, FALSE), 0)</f>
        <v>805023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17">
        <f>SUMIF('V3回目-総接種回数'!$A:$A, 'Conv-vaccine'!$E339, 'V3回目-総接種回数'!D:D)</f>
        <v>0</v>
      </c>
    </row>
    <row r="340" spans="1:19" ht="17.7">
      <c r="A340" s="49">
        <v>44409</v>
      </c>
      <c r="B340" s="109">
        <f>IF(COUNTIF($A$7:$A340, $A340)&gt;1, 0, IF($E340="","",G340+H340+K340+L340+O340-Q340))</f>
        <v>5015193</v>
      </c>
      <c r="C340" s="109">
        <f>IF(COUNTIF($A$7:$A340, $A340)&gt;1, 0, IF($E340="", "", I340+J340+M340+N340+P340-R340))</f>
        <v>1705976</v>
      </c>
      <c r="D340" s="109">
        <f>IF(COUNTIF($A$7:$A340, $A340)&gt;1, 0, S340)</f>
        <v>0</v>
      </c>
      <c r="E340" s="110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437209</v>
      </c>
      <c r="L340" s="92">
        <f>IFERROR(VLOOKUP($E340, V一般接種!$A:$G, L$4, FALSE), 0)</f>
        <v>123614</v>
      </c>
      <c r="M340" s="92">
        <f>IFERROR(VLOOKUP($E340, V一般接種!$A:$G, M$4, FALSE), 0)</f>
        <v>0</v>
      </c>
      <c r="N340" s="93">
        <f>IFERROR(VLOOKUP($E340, V一般接種!$A:$G, N$4, FALSE), 0)</f>
        <v>544958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17">
        <f>SUMIF('V3回目-総接種回数'!$A:$A, 'Conv-vaccine'!$E340, 'V3回目-総接種回数'!D:D)</f>
        <v>0</v>
      </c>
    </row>
    <row r="341" spans="1:19" ht="17.7">
      <c r="A341" s="49">
        <v>44409</v>
      </c>
      <c r="B341" s="109">
        <f>IF(COUNTIF($A$7:$A341, $A341)&gt;1, 0, IF($E341="","",G341+H341+K341+L341+O341-Q341))</f>
        <v>0</v>
      </c>
      <c r="C341" s="109">
        <f>IF(COUNTIF($A$7:$A341, $A341)&gt;1, 0, IF($E341="", "", I341+J341+M341+N341+P341-R341))</f>
        <v>0</v>
      </c>
      <c r="D341" s="109">
        <f>IF(COUNTIF($A$7:$A341, $A341)&gt;1, 0, S341)</f>
        <v>0</v>
      </c>
      <c r="E341" s="110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437209</v>
      </c>
      <c r="L341" s="92">
        <f>IFERROR(VLOOKUP($E341, V一般接種!$A:$G, L$4, FALSE), 0)</f>
        <v>123614</v>
      </c>
      <c r="M341" s="92">
        <f>IFERROR(VLOOKUP($E341, V一般接種!$A:$G, M$4, FALSE), 0)</f>
        <v>0</v>
      </c>
      <c r="N341" s="93">
        <f>IFERROR(VLOOKUP($E341, V一般接種!$A:$G, N$4, FALSE), 0)</f>
        <v>544958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17">
        <f>SUMIF('V3回目-総接種回数'!$A:$A, 'Conv-vaccine'!$E341, 'V3回目-総接種回数'!D:D)</f>
        <v>0</v>
      </c>
    </row>
    <row r="342" spans="1:19" ht="17.7">
      <c r="A342" s="49">
        <v>44409</v>
      </c>
      <c r="B342" s="109">
        <f>IF(COUNTIF($A$7:$A342, $A342)&gt;1, 0, IF($E342="","",G342+H342+K342+L342+O342-Q342))</f>
        <v>0</v>
      </c>
      <c r="C342" s="109">
        <f>IF(COUNTIF($A$7:$A342, $A342)&gt;1, 0, IF($E342="", "", I342+J342+M342+N342+P342-R342))</f>
        <v>0</v>
      </c>
      <c r="D342" s="109">
        <f>IF(COUNTIF($A$7:$A342, $A342)&gt;1, 0, S342)</f>
        <v>0</v>
      </c>
      <c r="E342" s="110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437209</v>
      </c>
      <c r="L342" s="92">
        <f>IFERROR(VLOOKUP($E342, V一般接種!$A:$G, L$4, FALSE), 0)</f>
        <v>123614</v>
      </c>
      <c r="M342" s="92">
        <f>IFERROR(VLOOKUP($E342, V一般接種!$A:$G, M$4, FALSE), 0)</f>
        <v>0</v>
      </c>
      <c r="N342" s="93">
        <f>IFERROR(VLOOKUP($E342, V一般接種!$A:$G, N$4, FALSE), 0)</f>
        <v>544958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17">
        <f>SUMIF('V3回目-総接種回数'!$A:$A, 'Conv-vaccine'!$E342, 'V3回目-総接種回数'!D:D)</f>
        <v>0</v>
      </c>
    </row>
    <row r="343" spans="1:19" ht="17.7">
      <c r="A343" s="49">
        <v>44410</v>
      </c>
      <c r="B343" s="109">
        <f>IF(COUNTIF($A$7:$A343, $A343)&gt;1, 0, IF($E343="","",G343+H343+K343+L343+O343-Q343))</f>
        <v>569930</v>
      </c>
      <c r="C343" s="109">
        <f>IF(COUNTIF($A$7:$A343, $A343)&gt;1, 0, IF($E343="", "", I343+J343+M343+N343+P343-R343))</f>
        <v>573977</v>
      </c>
      <c r="D343" s="109">
        <f>IF(COUNTIF($A$7:$A343, $A343)&gt;1, 0, S343)</f>
        <v>0</v>
      </c>
      <c r="E343" s="110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442865</v>
      </c>
      <c r="L343" s="92">
        <f>IFERROR(VLOOKUP($E343, V一般接種!$A:$G, L$4, FALSE), 0)</f>
        <v>127065</v>
      </c>
      <c r="M343" s="92">
        <f>IFERROR(VLOOKUP($E343, V一般接種!$A:$G, M$4, FALSE), 0)</f>
        <v>0</v>
      </c>
      <c r="N343" s="93">
        <f>IFERROR(VLOOKUP($E343, V一般接種!$A:$G, N$4, FALSE), 0)</f>
        <v>573977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17">
        <f>SUMIF('V3回目-総接種回数'!$A:$A, 'Conv-vaccine'!$E343, 'V3回目-総接種回数'!D:D)</f>
        <v>0</v>
      </c>
    </row>
    <row r="344" spans="1:19" ht="17.7">
      <c r="A344" s="49">
        <v>44410</v>
      </c>
      <c r="B344" s="109">
        <f>IF(COUNTIF($A$7:$A344, $A344)&gt;1, 0, IF($E344="","",G344+H344+K344+L344+O344-Q344))</f>
        <v>0</v>
      </c>
      <c r="C344" s="109">
        <f>IF(COUNTIF($A$7:$A344, $A344)&gt;1, 0, IF($E344="", "", I344+J344+M344+N344+P344-R344))</f>
        <v>0</v>
      </c>
      <c r="D344" s="109">
        <f>IF(COUNTIF($A$7:$A344, $A344)&gt;1, 0, S344)</f>
        <v>0</v>
      </c>
      <c r="E344" s="110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442865</v>
      </c>
      <c r="L344" s="92">
        <f>IFERROR(VLOOKUP($E344, V一般接種!$A:$G, L$4, FALSE), 0)</f>
        <v>127065</v>
      </c>
      <c r="M344" s="92">
        <f>IFERROR(VLOOKUP($E344, V一般接種!$A:$G, M$4, FALSE), 0)</f>
        <v>0</v>
      </c>
      <c r="N344" s="93">
        <f>IFERROR(VLOOKUP($E344, V一般接種!$A:$G, N$4, FALSE), 0)</f>
        <v>573977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17">
        <f>SUMIF('V3回目-総接種回数'!$A:$A, 'Conv-vaccine'!$E344, 'V3回目-総接種回数'!D:D)</f>
        <v>0</v>
      </c>
    </row>
    <row r="345" spans="1:19" ht="17.7">
      <c r="A345" s="49">
        <v>44410</v>
      </c>
      <c r="B345" s="109">
        <f>IF(COUNTIF($A$7:$A345, $A345)&gt;1, 0, IF($E345="","",G345+H345+K345+L345+O345-Q345))</f>
        <v>0</v>
      </c>
      <c r="C345" s="109">
        <f>IF(COUNTIF($A$7:$A345, $A345)&gt;1, 0, IF($E345="", "", I345+J345+M345+N345+P345-R345))</f>
        <v>0</v>
      </c>
      <c r="D345" s="109">
        <f>IF(COUNTIF($A$7:$A345, $A345)&gt;1, 0, S345)</f>
        <v>0</v>
      </c>
      <c r="E345" s="110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442865</v>
      </c>
      <c r="L345" s="92">
        <f>IFERROR(VLOOKUP($E345, V一般接種!$A:$G, L$4, FALSE), 0)</f>
        <v>127065</v>
      </c>
      <c r="M345" s="92">
        <f>IFERROR(VLOOKUP($E345, V一般接種!$A:$G, M$4, FALSE), 0)</f>
        <v>0</v>
      </c>
      <c r="N345" s="93">
        <f>IFERROR(VLOOKUP($E345, V一般接種!$A:$G, N$4, FALSE), 0)</f>
        <v>573977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17">
        <f>SUMIF('V3回目-総接種回数'!$A:$A, 'Conv-vaccine'!$E345, 'V3回目-総接種回数'!D:D)</f>
        <v>0</v>
      </c>
    </row>
    <row r="346" spans="1:19" ht="17.7">
      <c r="A346" s="49">
        <v>44411</v>
      </c>
      <c r="B346" s="109">
        <f>IF(COUNTIF($A$7:$A346, $A346)&gt;1, 0, IF($E346="","",G346+H346+K346+L346+O346-Q346))</f>
        <v>587555</v>
      </c>
      <c r="C346" s="109">
        <f>IF(COUNTIF($A$7:$A346, $A346)&gt;1, 0, IF($E346="", "", I346+J346+M346+N346+P346-R346))</f>
        <v>610816</v>
      </c>
      <c r="D346" s="109">
        <f>IF(COUNTIF($A$7:$A346, $A346)&gt;1, 0, S346)</f>
        <v>0</v>
      </c>
      <c r="E346" s="110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465299</v>
      </c>
      <c r="L346" s="92">
        <f>IFERROR(VLOOKUP($E346, V一般接種!$A:$G, L$4, FALSE), 0)</f>
        <v>122256</v>
      </c>
      <c r="M346" s="92">
        <f>IFERROR(VLOOKUP($E346, V一般接種!$A:$G, M$4, FALSE), 0)</f>
        <v>0</v>
      </c>
      <c r="N346" s="93">
        <f>IFERROR(VLOOKUP($E346, V一般接種!$A:$G, N$4, FALSE), 0)</f>
        <v>610816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17">
        <f>SUMIF('V3回目-総接種回数'!$A:$A, 'Conv-vaccine'!$E346, 'V3回目-総接種回数'!D:D)</f>
        <v>0</v>
      </c>
    </row>
    <row r="347" spans="1:19" ht="17.7">
      <c r="A347" s="49">
        <v>44411</v>
      </c>
      <c r="B347" s="109">
        <f>IF(COUNTIF($A$7:$A347, $A347)&gt;1, 0, IF($E347="","",G347+H347+K347+L347+O347-Q347))</f>
        <v>0</v>
      </c>
      <c r="C347" s="109">
        <f>IF(COUNTIF($A$7:$A347, $A347)&gt;1, 0, IF($E347="", "", I347+J347+M347+N347+P347-R347))</f>
        <v>0</v>
      </c>
      <c r="D347" s="109">
        <f>IF(COUNTIF($A$7:$A347, $A347)&gt;1, 0, S347)</f>
        <v>0</v>
      </c>
      <c r="E347" s="110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465299</v>
      </c>
      <c r="L347" s="92">
        <f>IFERROR(VLOOKUP($E347, V一般接種!$A:$G, L$4, FALSE), 0)</f>
        <v>122256</v>
      </c>
      <c r="M347" s="92">
        <f>IFERROR(VLOOKUP($E347, V一般接種!$A:$G, M$4, FALSE), 0)</f>
        <v>0</v>
      </c>
      <c r="N347" s="93">
        <f>IFERROR(VLOOKUP($E347, V一般接種!$A:$G, N$4, FALSE), 0)</f>
        <v>610816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17">
        <f>SUMIF('V3回目-総接種回数'!$A:$A, 'Conv-vaccine'!$E347, 'V3回目-総接種回数'!D:D)</f>
        <v>0</v>
      </c>
    </row>
    <row r="348" spans="1:19" ht="17.7">
      <c r="A348" s="49">
        <v>44411</v>
      </c>
      <c r="B348" s="109">
        <f>IF(COUNTIF($A$7:$A348, $A348)&gt;1, 0, IF($E348="","",G348+H348+K348+L348+O348-Q348))</f>
        <v>0</v>
      </c>
      <c r="C348" s="109">
        <f>IF(COUNTIF($A$7:$A348, $A348)&gt;1, 0, IF($E348="", "", I348+J348+M348+N348+P348-R348))</f>
        <v>0</v>
      </c>
      <c r="D348" s="109">
        <f>IF(COUNTIF($A$7:$A348, $A348)&gt;1, 0, S348)</f>
        <v>0</v>
      </c>
      <c r="E348" s="110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465299</v>
      </c>
      <c r="L348" s="92">
        <f>IFERROR(VLOOKUP($E348, V一般接種!$A:$G, L$4, FALSE), 0)</f>
        <v>122256</v>
      </c>
      <c r="M348" s="92">
        <f>IFERROR(VLOOKUP($E348, V一般接種!$A:$G, M$4, FALSE), 0)</f>
        <v>0</v>
      </c>
      <c r="N348" s="93">
        <f>IFERROR(VLOOKUP($E348, V一般接種!$A:$G, N$4, FALSE), 0)</f>
        <v>610816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17">
        <f>SUMIF('V3回目-総接種回数'!$A:$A, 'Conv-vaccine'!$E348, 'V3回目-総接種回数'!D:D)</f>
        <v>0</v>
      </c>
    </row>
    <row r="349" spans="1:19" ht="17.7">
      <c r="A349" s="49">
        <v>44412</v>
      </c>
      <c r="B349" s="109">
        <f>IF(COUNTIF($A$7:$A349, $A349)&gt;1, 0, IF($E349="","",G349+H349+K349+L349+O349-Q349))</f>
        <v>575649</v>
      </c>
      <c r="C349" s="109">
        <f>IF(COUNTIF($A$7:$A349, $A349)&gt;1, 0, IF($E349="", "", I349+J349+M349+N349+P349-R349))</f>
        <v>604089</v>
      </c>
      <c r="D349" s="109">
        <f>IF(COUNTIF($A$7:$A349, $A349)&gt;1, 0, S349)</f>
        <v>0</v>
      </c>
      <c r="E349" s="110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460580</v>
      </c>
      <c r="L349" s="92">
        <f>IFERROR(VLOOKUP($E349, V一般接種!$A:$G, L$4, FALSE), 0)</f>
        <v>115069</v>
      </c>
      <c r="M349" s="92">
        <f>IFERROR(VLOOKUP($E349, V一般接種!$A:$G, M$4, FALSE), 0)</f>
        <v>0</v>
      </c>
      <c r="N349" s="93">
        <f>IFERROR(VLOOKUP($E349, V一般接種!$A:$G, N$4, FALSE), 0)</f>
        <v>604089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17">
        <f>SUMIF('V3回目-総接種回数'!$A:$A, 'Conv-vaccine'!$E349, 'V3回目-総接種回数'!D:D)</f>
        <v>0</v>
      </c>
    </row>
    <row r="350" spans="1:19" ht="17.7">
      <c r="A350" s="49">
        <v>44412</v>
      </c>
      <c r="B350" s="109">
        <f>IF(COUNTIF($A$7:$A350, $A350)&gt;1, 0, IF($E350="","",G350+H350+K350+L350+O350-Q350))</f>
        <v>0</v>
      </c>
      <c r="C350" s="109">
        <f>IF(COUNTIF($A$7:$A350, $A350)&gt;1, 0, IF($E350="", "", I350+J350+M350+N350+P350-R350))</f>
        <v>0</v>
      </c>
      <c r="D350" s="109">
        <f>IF(COUNTIF($A$7:$A350, $A350)&gt;1, 0, S350)</f>
        <v>0</v>
      </c>
      <c r="E350" s="110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460580</v>
      </c>
      <c r="L350" s="92">
        <f>IFERROR(VLOOKUP($E350, V一般接種!$A:$G, L$4, FALSE), 0)</f>
        <v>115069</v>
      </c>
      <c r="M350" s="92">
        <f>IFERROR(VLOOKUP($E350, V一般接種!$A:$G, M$4, FALSE), 0)</f>
        <v>0</v>
      </c>
      <c r="N350" s="93">
        <f>IFERROR(VLOOKUP($E350, V一般接種!$A:$G, N$4, FALSE), 0)</f>
        <v>604089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17">
        <f>SUMIF('V3回目-総接種回数'!$A:$A, 'Conv-vaccine'!$E350, 'V3回目-総接種回数'!D:D)</f>
        <v>0</v>
      </c>
    </row>
    <row r="351" spans="1:19" ht="17.7">
      <c r="A351" s="49">
        <v>44412</v>
      </c>
      <c r="B351" s="109">
        <f>IF(COUNTIF($A$7:$A351, $A351)&gt;1, 0, IF($E351="","",G351+H351+K351+L351+O351-Q351))</f>
        <v>0</v>
      </c>
      <c r="C351" s="109">
        <f>IF(COUNTIF($A$7:$A351, $A351)&gt;1, 0, IF($E351="", "", I351+J351+M351+N351+P351-R351))</f>
        <v>0</v>
      </c>
      <c r="D351" s="109">
        <f>IF(COUNTIF($A$7:$A351, $A351)&gt;1, 0, S351)</f>
        <v>0</v>
      </c>
      <c r="E351" s="110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460580</v>
      </c>
      <c r="L351" s="92">
        <f>IFERROR(VLOOKUP($E351, V一般接種!$A:$G, L$4, FALSE), 0)</f>
        <v>115069</v>
      </c>
      <c r="M351" s="92">
        <f>IFERROR(VLOOKUP($E351, V一般接種!$A:$G, M$4, FALSE), 0)</f>
        <v>0</v>
      </c>
      <c r="N351" s="93">
        <f>IFERROR(VLOOKUP($E351, V一般接種!$A:$G, N$4, FALSE), 0)</f>
        <v>604089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17">
        <f>SUMIF('V3回目-総接種回数'!$A:$A, 'Conv-vaccine'!$E351, 'V3回目-総接種回数'!D:D)</f>
        <v>0</v>
      </c>
    </row>
    <row r="352" spans="1:19" ht="17.7">
      <c r="A352" s="49">
        <v>44413</v>
      </c>
      <c r="B352" s="109">
        <f>IF(COUNTIF($A$7:$A352, $A352)&gt;1, 0, IF($E352="","",G352+H352+K352+L352+O352-Q352))</f>
        <v>563085</v>
      </c>
      <c r="C352" s="109">
        <f>IF(COUNTIF($A$7:$A352, $A352)&gt;1, 0, IF($E352="", "", I352+J352+M352+N352+P352-R352))</f>
        <v>592988</v>
      </c>
      <c r="D352" s="109">
        <f>IF(COUNTIF($A$7:$A352, $A352)&gt;1, 0, S352)</f>
        <v>0</v>
      </c>
      <c r="E352" s="110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445986</v>
      </c>
      <c r="L352" s="92">
        <f>IFERROR(VLOOKUP($E352, V一般接種!$A:$G, L$4, FALSE), 0)</f>
        <v>117099</v>
      </c>
      <c r="M352" s="92">
        <f>IFERROR(VLOOKUP($E352, V一般接種!$A:$G, M$4, FALSE), 0)</f>
        <v>0</v>
      </c>
      <c r="N352" s="93">
        <f>IFERROR(VLOOKUP($E352, V一般接種!$A:$G, N$4, FALSE), 0)</f>
        <v>592988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17">
        <f>SUMIF('V3回目-総接種回数'!$A:$A, 'Conv-vaccine'!$E352, 'V3回目-総接種回数'!D:D)</f>
        <v>0</v>
      </c>
    </row>
    <row r="353" spans="1:19" ht="17.7">
      <c r="A353" s="49">
        <v>44413</v>
      </c>
      <c r="B353" s="109">
        <f>IF(COUNTIF($A$7:$A353, $A353)&gt;1, 0, IF($E353="","",G353+H353+K353+L353+O353-Q353))</f>
        <v>0</v>
      </c>
      <c r="C353" s="109">
        <f>IF(COUNTIF($A$7:$A353, $A353)&gt;1, 0, IF($E353="", "", I353+J353+M353+N353+P353-R353))</f>
        <v>0</v>
      </c>
      <c r="D353" s="109">
        <f>IF(COUNTIF($A$7:$A353, $A353)&gt;1, 0, S353)</f>
        <v>0</v>
      </c>
      <c r="E353" s="110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445986</v>
      </c>
      <c r="L353" s="92">
        <f>IFERROR(VLOOKUP($E353, V一般接種!$A:$G, L$4, FALSE), 0)</f>
        <v>117099</v>
      </c>
      <c r="M353" s="92">
        <f>IFERROR(VLOOKUP($E353, V一般接種!$A:$G, M$4, FALSE), 0)</f>
        <v>0</v>
      </c>
      <c r="N353" s="93">
        <f>IFERROR(VLOOKUP($E353, V一般接種!$A:$G, N$4, FALSE), 0)</f>
        <v>592988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17">
        <f>SUMIF('V3回目-総接種回数'!$A:$A, 'Conv-vaccine'!$E353, 'V3回目-総接種回数'!D:D)</f>
        <v>0</v>
      </c>
    </row>
    <row r="354" spans="1:19" ht="17.7">
      <c r="A354" s="49">
        <v>44413</v>
      </c>
      <c r="B354" s="109">
        <f>IF(COUNTIF($A$7:$A354, $A354)&gt;1, 0, IF($E354="","",G354+H354+K354+L354+O354-Q354))</f>
        <v>0</v>
      </c>
      <c r="C354" s="109">
        <f>IF(COUNTIF($A$7:$A354, $A354)&gt;1, 0, IF($E354="", "", I354+J354+M354+N354+P354-R354))</f>
        <v>0</v>
      </c>
      <c r="D354" s="109">
        <f>IF(COUNTIF($A$7:$A354, $A354)&gt;1, 0, S354)</f>
        <v>0</v>
      </c>
      <c r="E354" s="110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445986</v>
      </c>
      <c r="L354" s="92">
        <f>IFERROR(VLOOKUP($E354, V一般接種!$A:$G, L$4, FALSE), 0)</f>
        <v>117099</v>
      </c>
      <c r="M354" s="92">
        <f>IFERROR(VLOOKUP($E354, V一般接種!$A:$G, M$4, FALSE), 0)</f>
        <v>0</v>
      </c>
      <c r="N354" s="93">
        <f>IFERROR(VLOOKUP($E354, V一般接種!$A:$G, N$4, FALSE), 0)</f>
        <v>592988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17">
        <f>SUMIF('V3回目-総接種回数'!$A:$A, 'Conv-vaccine'!$E354, 'V3回目-総接種回数'!D:D)</f>
        <v>0</v>
      </c>
    </row>
    <row r="355" spans="1:19" ht="17.7">
      <c r="A355" s="49">
        <v>44414</v>
      </c>
      <c r="B355" s="109">
        <f>IF(COUNTIF($A$7:$A355, $A355)&gt;1, 0, IF($E355="","",G355+H355+K355+L355+O355-Q355))</f>
        <v>583429</v>
      </c>
      <c r="C355" s="109">
        <f>IF(COUNTIF($A$7:$A355, $A355)&gt;1, 0, IF($E355="", "", I355+J355+M355+N355+P355-R355))</f>
        <v>628954</v>
      </c>
      <c r="D355" s="109">
        <f>IF(COUNTIF($A$7:$A355, $A355)&gt;1, 0, S355)</f>
        <v>0</v>
      </c>
      <c r="E355" s="110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473881</v>
      </c>
      <c r="L355" s="92">
        <f>IFERROR(VLOOKUP($E355, V一般接種!$A:$G, L$4, FALSE), 0)</f>
        <v>109548</v>
      </c>
      <c r="M355" s="92">
        <f>IFERROR(VLOOKUP($E355, V一般接種!$A:$G, M$4, FALSE), 0)</f>
        <v>0</v>
      </c>
      <c r="N355" s="93">
        <f>IFERROR(VLOOKUP($E355, V一般接種!$A:$G, N$4, FALSE), 0)</f>
        <v>628954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17">
        <f>SUMIF('V3回目-総接種回数'!$A:$A, 'Conv-vaccine'!$E355, 'V3回目-総接種回数'!D:D)</f>
        <v>0</v>
      </c>
    </row>
    <row r="356" spans="1:19" ht="17.7">
      <c r="A356" s="49">
        <v>44414</v>
      </c>
      <c r="B356" s="109">
        <f>IF(COUNTIF($A$7:$A356, $A356)&gt;1, 0, IF($E356="","",G356+H356+K356+L356+O356-Q356))</f>
        <v>0</v>
      </c>
      <c r="C356" s="109">
        <f>IF(COUNTIF($A$7:$A356, $A356)&gt;1, 0, IF($E356="", "", I356+J356+M356+N356+P356-R356))</f>
        <v>0</v>
      </c>
      <c r="D356" s="109">
        <f>IF(COUNTIF($A$7:$A356, $A356)&gt;1, 0, S356)</f>
        <v>0</v>
      </c>
      <c r="E356" s="110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473881</v>
      </c>
      <c r="L356" s="92">
        <f>IFERROR(VLOOKUP($E356, V一般接種!$A:$G, L$4, FALSE), 0)</f>
        <v>109548</v>
      </c>
      <c r="M356" s="92">
        <f>IFERROR(VLOOKUP($E356, V一般接種!$A:$G, M$4, FALSE), 0)</f>
        <v>0</v>
      </c>
      <c r="N356" s="93">
        <f>IFERROR(VLOOKUP($E356, V一般接種!$A:$G, N$4, FALSE), 0)</f>
        <v>628954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17">
        <f>SUMIF('V3回目-総接種回数'!$A:$A, 'Conv-vaccine'!$E356, 'V3回目-総接種回数'!D:D)</f>
        <v>0</v>
      </c>
    </row>
    <row r="357" spans="1:19" ht="17.7">
      <c r="A357" s="49">
        <v>44414</v>
      </c>
      <c r="B357" s="109">
        <f>IF(COUNTIF($A$7:$A357, $A357)&gt;1, 0, IF($E357="","",G357+H357+K357+L357+O357-Q357))</f>
        <v>0</v>
      </c>
      <c r="C357" s="109">
        <f>IF(COUNTIF($A$7:$A357, $A357)&gt;1, 0, IF($E357="", "", I357+J357+M357+N357+P357-R357))</f>
        <v>0</v>
      </c>
      <c r="D357" s="109">
        <f>IF(COUNTIF($A$7:$A357, $A357)&gt;1, 0, S357)</f>
        <v>0</v>
      </c>
      <c r="E357" s="110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473881</v>
      </c>
      <c r="L357" s="92">
        <f>IFERROR(VLOOKUP($E357, V一般接種!$A:$G, L$4, FALSE), 0)</f>
        <v>109548</v>
      </c>
      <c r="M357" s="92">
        <f>IFERROR(VLOOKUP($E357, V一般接種!$A:$G, M$4, FALSE), 0)</f>
        <v>0</v>
      </c>
      <c r="N357" s="93">
        <f>IFERROR(VLOOKUP($E357, V一般接種!$A:$G, N$4, FALSE), 0)</f>
        <v>628954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17">
        <f>SUMIF('V3回目-総接種回数'!$A:$A, 'Conv-vaccine'!$E357, 'V3回目-総接種回数'!D:D)</f>
        <v>0</v>
      </c>
    </row>
    <row r="358" spans="1:19" ht="17.7">
      <c r="A358" s="49">
        <v>44415</v>
      </c>
      <c r="B358" s="109">
        <f>IF(COUNTIF($A$7:$A358, $A358)&gt;1, 0, IF($E358="","",G358+H358+K358+L358+O358-Q358))</f>
        <v>699881</v>
      </c>
      <c r="C358" s="109">
        <f>IF(COUNTIF($A$7:$A358, $A358)&gt;1, 0, IF($E358="", "", I358+J358+M358+N358+P358-R358))</f>
        <v>640944</v>
      </c>
      <c r="D358" s="109">
        <f>IF(COUNTIF($A$7:$A358, $A358)&gt;1, 0, S358)</f>
        <v>0</v>
      </c>
      <c r="E358" s="110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589545</v>
      </c>
      <c r="L358" s="92">
        <f>IFERROR(VLOOKUP($E358, V一般接種!$A:$G, L$4, FALSE), 0)</f>
        <v>110336</v>
      </c>
      <c r="M358" s="92">
        <f>IFERROR(VLOOKUP($E358, V一般接種!$A:$G, M$4, FALSE), 0)</f>
        <v>0</v>
      </c>
      <c r="N358" s="93">
        <f>IFERROR(VLOOKUP($E358, V一般接種!$A:$G, N$4, FALSE), 0)</f>
        <v>640944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17">
        <f>SUMIF('V3回目-総接種回数'!$A:$A, 'Conv-vaccine'!$E358, 'V3回目-総接種回数'!D:D)</f>
        <v>0</v>
      </c>
    </row>
    <row r="359" spans="1:19" ht="17.7">
      <c r="A359" s="49">
        <v>44415</v>
      </c>
      <c r="B359" s="109">
        <f>IF(COUNTIF($A$7:$A359, $A359)&gt;1, 0, IF($E359="","",G359+H359+K359+L359+O359-Q359))</f>
        <v>0</v>
      </c>
      <c r="C359" s="109">
        <f>IF(COUNTIF($A$7:$A359, $A359)&gt;1, 0, IF($E359="", "", I359+J359+M359+N359+P359-R359))</f>
        <v>0</v>
      </c>
      <c r="D359" s="109">
        <f>IF(COUNTIF($A$7:$A359, $A359)&gt;1, 0, S359)</f>
        <v>0</v>
      </c>
      <c r="E359" s="110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589545</v>
      </c>
      <c r="L359" s="92">
        <f>IFERROR(VLOOKUP($E359, V一般接種!$A:$G, L$4, FALSE), 0)</f>
        <v>110336</v>
      </c>
      <c r="M359" s="92">
        <f>IFERROR(VLOOKUP($E359, V一般接種!$A:$G, M$4, FALSE), 0)</f>
        <v>0</v>
      </c>
      <c r="N359" s="93">
        <f>IFERROR(VLOOKUP($E359, V一般接種!$A:$G, N$4, FALSE), 0)</f>
        <v>640944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17">
        <f>SUMIF('V3回目-総接種回数'!$A:$A, 'Conv-vaccine'!$E359, 'V3回目-総接種回数'!D:D)</f>
        <v>0</v>
      </c>
    </row>
    <row r="360" spans="1:19" ht="17.7">
      <c r="A360" s="49">
        <v>44415</v>
      </c>
      <c r="B360" s="109">
        <f>IF(COUNTIF($A$7:$A360, $A360)&gt;1, 0, IF($E360="","",G360+H360+K360+L360+O360-Q360))</f>
        <v>0</v>
      </c>
      <c r="C360" s="109">
        <f>IF(COUNTIF($A$7:$A360, $A360)&gt;1, 0, IF($E360="", "", I360+J360+M360+N360+P360-R360))</f>
        <v>0</v>
      </c>
      <c r="D360" s="109">
        <f>IF(COUNTIF($A$7:$A360, $A360)&gt;1, 0, S360)</f>
        <v>0</v>
      </c>
      <c r="E360" s="110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589545</v>
      </c>
      <c r="L360" s="92">
        <f>IFERROR(VLOOKUP($E360, V一般接種!$A:$G, L$4, FALSE), 0)</f>
        <v>110336</v>
      </c>
      <c r="M360" s="92">
        <f>IFERROR(VLOOKUP($E360, V一般接種!$A:$G, M$4, FALSE), 0)</f>
        <v>0</v>
      </c>
      <c r="N360" s="93">
        <f>IFERROR(VLOOKUP($E360, V一般接種!$A:$G, N$4, FALSE), 0)</f>
        <v>640944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17">
        <f>SUMIF('V3回目-総接種回数'!$A:$A, 'Conv-vaccine'!$E360, 'V3回目-総接種回数'!D:D)</f>
        <v>0</v>
      </c>
    </row>
    <row r="361" spans="1:19" ht="17.7">
      <c r="A361" s="49">
        <v>44416</v>
      </c>
      <c r="B361" s="109">
        <f>IF(COUNTIF($A$7:$A361, $A361)&gt;1, 0, IF($E361="","",G361+H361+K361+L361+O361-Q361))</f>
        <v>4777410</v>
      </c>
      <c r="C361" s="109">
        <f>IF(COUNTIF($A$7:$A361, $A361)&gt;1, 0, IF($E361="", "", I361+J361+M361+N361+P361-R361))</f>
        <v>2337564</v>
      </c>
      <c r="D361" s="109">
        <f>IF(COUNTIF($A$7:$A361, $A361)&gt;1, 0, S361)</f>
        <v>0</v>
      </c>
      <c r="E361" s="110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497854</v>
      </c>
      <c r="L361" s="92">
        <f>IFERROR(VLOOKUP($E361, V一般接種!$A:$G, L$4, FALSE), 0)</f>
        <v>112283</v>
      </c>
      <c r="M361" s="92">
        <f>IFERROR(VLOOKUP($E361, V一般接種!$A:$G, M$4, FALSE), 0)</f>
        <v>0</v>
      </c>
      <c r="N361" s="93">
        <f>IFERROR(VLOOKUP($E361, V一般接種!$A:$G, N$4, FALSE), 0)</f>
        <v>447552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17">
        <f>SUMIF('V3回目-総接種回数'!$A:$A, 'Conv-vaccine'!$E361, 'V3回目-総接種回数'!D:D)</f>
        <v>0</v>
      </c>
    </row>
    <row r="362" spans="1:19" ht="17.7">
      <c r="A362" s="49">
        <v>44416</v>
      </c>
      <c r="B362" s="109">
        <f>IF(COUNTIF($A$7:$A362, $A362)&gt;1, 0, IF($E362="","",G362+H362+K362+L362+O362-Q362))</f>
        <v>0</v>
      </c>
      <c r="C362" s="109">
        <f>IF(COUNTIF($A$7:$A362, $A362)&gt;1, 0, IF($E362="", "", I362+J362+M362+N362+P362-R362))</f>
        <v>0</v>
      </c>
      <c r="D362" s="109">
        <f>IF(COUNTIF($A$7:$A362, $A362)&gt;1, 0, S362)</f>
        <v>0</v>
      </c>
      <c r="E362" s="110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497854</v>
      </c>
      <c r="L362" s="92">
        <f>IFERROR(VLOOKUP($E362, V一般接種!$A:$G, L$4, FALSE), 0)</f>
        <v>112283</v>
      </c>
      <c r="M362" s="92">
        <f>IFERROR(VLOOKUP($E362, V一般接種!$A:$G, M$4, FALSE), 0)</f>
        <v>0</v>
      </c>
      <c r="N362" s="93">
        <f>IFERROR(VLOOKUP($E362, V一般接種!$A:$G, N$4, FALSE), 0)</f>
        <v>447552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17">
        <f>SUMIF('V3回目-総接種回数'!$A:$A, 'Conv-vaccine'!$E362, 'V3回目-総接種回数'!D:D)</f>
        <v>0</v>
      </c>
    </row>
    <row r="363" spans="1:19" ht="17.7">
      <c r="A363" s="49">
        <v>44416</v>
      </c>
      <c r="B363" s="109">
        <f>IF(COUNTIF($A$7:$A363, $A363)&gt;1, 0, IF($E363="","",G363+H363+K363+L363+O363-Q363))</f>
        <v>0</v>
      </c>
      <c r="C363" s="109">
        <f>IF(COUNTIF($A$7:$A363, $A363)&gt;1, 0, IF($E363="", "", I363+J363+M363+N363+P363-R363))</f>
        <v>0</v>
      </c>
      <c r="D363" s="109">
        <f>IF(COUNTIF($A$7:$A363, $A363)&gt;1, 0, S363)</f>
        <v>0</v>
      </c>
      <c r="E363" s="110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497854</v>
      </c>
      <c r="L363" s="92">
        <f>IFERROR(VLOOKUP($E363, V一般接種!$A:$G, L$4, FALSE), 0)</f>
        <v>112283</v>
      </c>
      <c r="M363" s="92">
        <f>IFERROR(VLOOKUP($E363, V一般接種!$A:$G, M$4, FALSE), 0)</f>
        <v>0</v>
      </c>
      <c r="N363" s="93">
        <f>IFERROR(VLOOKUP($E363, V一般接種!$A:$G, N$4, FALSE), 0)</f>
        <v>447552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17">
        <f>SUMIF('V3回目-総接種回数'!$A:$A, 'Conv-vaccine'!$E363, 'V3回目-総接種回数'!D:D)</f>
        <v>0</v>
      </c>
    </row>
    <row r="364" spans="1:19" ht="17.7">
      <c r="A364" s="49">
        <v>44417</v>
      </c>
      <c r="B364" s="109">
        <f>IF(COUNTIF($A$7:$A364, $A364)&gt;1, 0, IF($E364="","",G364+H364+K364+L364+O364-Q364))</f>
        <v>169005</v>
      </c>
      <c r="C364" s="109">
        <f>IF(COUNTIF($A$7:$A364, $A364)&gt;1, 0, IF($E364="", "", I364+J364+M364+N364+P364-R364))</f>
        <v>103379</v>
      </c>
      <c r="D364" s="109">
        <f>IF(COUNTIF($A$7:$A364, $A364)&gt;1, 0, S364)</f>
        <v>0</v>
      </c>
      <c r="E364" s="110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103636</v>
      </c>
      <c r="L364" s="92">
        <f>IFERROR(VLOOKUP($E364, V一般接種!$A:$G, L$4, FALSE), 0)</f>
        <v>65369</v>
      </c>
      <c r="M364" s="92">
        <f>IFERROR(VLOOKUP($E364, V一般接種!$A:$G, M$4, FALSE), 0)</f>
        <v>0</v>
      </c>
      <c r="N364" s="93">
        <f>IFERROR(VLOOKUP($E364, V一般接種!$A:$G, N$4, FALSE), 0)</f>
        <v>103379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17">
        <f>SUMIF('V3回目-総接種回数'!$A:$A, 'Conv-vaccine'!$E364, 'V3回目-総接種回数'!D:D)</f>
        <v>0</v>
      </c>
    </row>
    <row r="365" spans="1:19" ht="17.7">
      <c r="A365" s="49">
        <v>44417</v>
      </c>
      <c r="B365" s="109">
        <f>IF(COUNTIF($A$7:$A365, $A365)&gt;1, 0, IF($E365="","",G365+H365+K365+L365+O365-Q365))</f>
        <v>0</v>
      </c>
      <c r="C365" s="109">
        <f>IF(COUNTIF($A$7:$A365, $A365)&gt;1, 0, IF($E365="", "", I365+J365+M365+N365+P365-R365))</f>
        <v>0</v>
      </c>
      <c r="D365" s="109">
        <f>IF(COUNTIF($A$7:$A365, $A365)&gt;1, 0, S365)</f>
        <v>0</v>
      </c>
      <c r="E365" s="110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103636</v>
      </c>
      <c r="L365" s="92">
        <f>IFERROR(VLOOKUP($E365, V一般接種!$A:$G, L$4, FALSE), 0)</f>
        <v>65369</v>
      </c>
      <c r="M365" s="92">
        <f>IFERROR(VLOOKUP($E365, V一般接種!$A:$G, M$4, FALSE), 0)</f>
        <v>0</v>
      </c>
      <c r="N365" s="93">
        <f>IFERROR(VLOOKUP($E365, V一般接種!$A:$G, N$4, FALSE), 0)</f>
        <v>103379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17">
        <f>SUMIF('V3回目-総接種回数'!$A:$A, 'Conv-vaccine'!$E365, 'V3回目-総接種回数'!D:D)</f>
        <v>0</v>
      </c>
    </row>
    <row r="366" spans="1:19" ht="17.7">
      <c r="A366" s="49">
        <v>44417</v>
      </c>
      <c r="B366" s="109">
        <f>IF(COUNTIF($A$7:$A366, $A366)&gt;1, 0, IF($E366="","",G366+H366+K366+L366+O366-Q366))</f>
        <v>0</v>
      </c>
      <c r="C366" s="109">
        <f>IF(COUNTIF($A$7:$A366, $A366)&gt;1, 0, IF($E366="", "", I366+J366+M366+N366+P366-R366))</f>
        <v>0</v>
      </c>
      <c r="D366" s="109">
        <f>IF(COUNTIF($A$7:$A366, $A366)&gt;1, 0, S366)</f>
        <v>0</v>
      </c>
      <c r="E366" s="110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103636</v>
      </c>
      <c r="L366" s="92">
        <f>IFERROR(VLOOKUP($E366, V一般接種!$A:$G, L$4, FALSE), 0)</f>
        <v>65369</v>
      </c>
      <c r="M366" s="92">
        <f>IFERROR(VLOOKUP($E366, V一般接種!$A:$G, M$4, FALSE), 0)</f>
        <v>0</v>
      </c>
      <c r="N366" s="93">
        <f>IFERROR(VLOOKUP($E366, V一般接種!$A:$G, N$4, FALSE), 0)</f>
        <v>103379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17">
        <f>SUMIF('V3回目-総接種回数'!$A:$A, 'Conv-vaccine'!$E366, 'V3回目-総接種回数'!D:D)</f>
        <v>0</v>
      </c>
    </row>
    <row r="367" spans="1:19" ht="17.7">
      <c r="A367" s="49">
        <v>44418</v>
      </c>
      <c r="B367" s="109">
        <f>IF(COUNTIF($A$7:$A367, $A367)&gt;1, 0, IF($E367="","",G367+H367+K367+L367+O367-Q367))</f>
        <v>488873</v>
      </c>
      <c r="C367" s="109">
        <f>IF(COUNTIF($A$7:$A367, $A367)&gt;1, 0, IF($E367="", "", I367+J367+M367+N367+P367-R367))</f>
        <v>585485</v>
      </c>
      <c r="D367" s="109">
        <f>IF(COUNTIF($A$7:$A367, $A367)&gt;1, 0, S367)</f>
        <v>0</v>
      </c>
      <c r="E367" s="110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397882</v>
      </c>
      <c r="L367" s="92">
        <f>IFERROR(VLOOKUP($E367, V一般接種!$A:$G, L$4, FALSE), 0)</f>
        <v>90991</v>
      </c>
      <c r="M367" s="92">
        <f>IFERROR(VLOOKUP($E367, V一般接種!$A:$G, M$4, FALSE), 0)</f>
        <v>0</v>
      </c>
      <c r="N367" s="93">
        <f>IFERROR(VLOOKUP($E367, V一般接種!$A:$G, N$4, FALSE), 0)</f>
        <v>585485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17">
        <f>SUMIF('V3回目-総接種回数'!$A:$A, 'Conv-vaccine'!$E367, 'V3回目-総接種回数'!D:D)</f>
        <v>0</v>
      </c>
    </row>
    <row r="368" spans="1:19" ht="17.7">
      <c r="A368" s="49">
        <v>44418</v>
      </c>
      <c r="B368" s="109">
        <f>IF(COUNTIF($A$7:$A368, $A368)&gt;1, 0, IF($E368="","",G368+H368+K368+L368+O368-Q368))</f>
        <v>0</v>
      </c>
      <c r="C368" s="109">
        <f>IF(COUNTIF($A$7:$A368, $A368)&gt;1, 0, IF($E368="", "", I368+J368+M368+N368+P368-R368))</f>
        <v>0</v>
      </c>
      <c r="D368" s="109">
        <f>IF(COUNTIF($A$7:$A368, $A368)&gt;1, 0, S368)</f>
        <v>0</v>
      </c>
      <c r="E368" s="110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397882</v>
      </c>
      <c r="L368" s="92">
        <f>IFERROR(VLOOKUP($E368, V一般接種!$A:$G, L$4, FALSE), 0)</f>
        <v>90991</v>
      </c>
      <c r="M368" s="92">
        <f>IFERROR(VLOOKUP($E368, V一般接種!$A:$G, M$4, FALSE), 0)</f>
        <v>0</v>
      </c>
      <c r="N368" s="93">
        <f>IFERROR(VLOOKUP($E368, V一般接種!$A:$G, N$4, FALSE), 0)</f>
        <v>585485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17">
        <f>SUMIF('V3回目-総接種回数'!$A:$A, 'Conv-vaccine'!$E368, 'V3回目-総接種回数'!D:D)</f>
        <v>0</v>
      </c>
    </row>
    <row r="369" spans="1:19" ht="17.7">
      <c r="A369" s="49">
        <v>44418</v>
      </c>
      <c r="B369" s="109">
        <f>IF(COUNTIF($A$7:$A369, $A369)&gt;1, 0, IF($E369="","",G369+H369+K369+L369+O369-Q369))</f>
        <v>0</v>
      </c>
      <c r="C369" s="109">
        <f>IF(COUNTIF($A$7:$A369, $A369)&gt;1, 0, IF($E369="", "", I369+J369+M369+N369+P369-R369))</f>
        <v>0</v>
      </c>
      <c r="D369" s="109">
        <f>IF(COUNTIF($A$7:$A369, $A369)&gt;1, 0, S369)</f>
        <v>0</v>
      </c>
      <c r="E369" s="110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397882</v>
      </c>
      <c r="L369" s="92">
        <f>IFERROR(VLOOKUP($E369, V一般接種!$A:$G, L$4, FALSE), 0)</f>
        <v>90991</v>
      </c>
      <c r="M369" s="92">
        <f>IFERROR(VLOOKUP($E369, V一般接種!$A:$G, M$4, FALSE), 0)</f>
        <v>0</v>
      </c>
      <c r="N369" s="93">
        <f>IFERROR(VLOOKUP($E369, V一般接種!$A:$G, N$4, FALSE), 0)</f>
        <v>585485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17">
        <f>SUMIF('V3回目-総接種回数'!$A:$A, 'Conv-vaccine'!$E369, 'V3回目-総接種回数'!D:D)</f>
        <v>0</v>
      </c>
    </row>
    <row r="370" spans="1:19" ht="17.7">
      <c r="A370" s="49">
        <v>44419</v>
      </c>
      <c r="B370" s="109">
        <f>IF(COUNTIF($A$7:$A370, $A370)&gt;1, 0, IF($E370="","",G370+H370+K370+L370+O370-Q370))</f>
        <v>498568</v>
      </c>
      <c r="C370" s="109">
        <f>IF(COUNTIF($A$7:$A370, $A370)&gt;1, 0, IF($E370="", "", I370+J370+M370+N370+P370-R370))</f>
        <v>508099</v>
      </c>
      <c r="D370" s="109">
        <f>IF(COUNTIF($A$7:$A370, $A370)&gt;1, 0, S370)</f>
        <v>0</v>
      </c>
      <c r="E370" s="110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408663</v>
      </c>
      <c r="L370" s="92">
        <f>IFERROR(VLOOKUP($E370, V一般接種!$A:$G, L$4, FALSE), 0)</f>
        <v>89905</v>
      </c>
      <c r="M370" s="92">
        <f>IFERROR(VLOOKUP($E370, V一般接種!$A:$G, M$4, FALSE), 0)</f>
        <v>0</v>
      </c>
      <c r="N370" s="93">
        <f>IFERROR(VLOOKUP($E370, V一般接種!$A:$G, N$4, FALSE), 0)</f>
        <v>508099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17">
        <f>SUMIF('V3回目-総接種回数'!$A:$A, 'Conv-vaccine'!$E370, 'V3回目-総接種回数'!D:D)</f>
        <v>0</v>
      </c>
    </row>
    <row r="371" spans="1:19" ht="17.7">
      <c r="A371" s="49">
        <v>44419</v>
      </c>
      <c r="B371" s="109">
        <f>IF(COUNTIF($A$7:$A371, $A371)&gt;1, 0, IF($E371="","",G371+H371+K371+L371+O371-Q371))</f>
        <v>0</v>
      </c>
      <c r="C371" s="109">
        <f>IF(COUNTIF($A$7:$A371, $A371)&gt;1, 0, IF($E371="", "", I371+J371+M371+N371+P371-R371))</f>
        <v>0</v>
      </c>
      <c r="D371" s="109">
        <f>IF(COUNTIF($A$7:$A371, $A371)&gt;1, 0, S371)</f>
        <v>0</v>
      </c>
      <c r="E371" s="110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408663</v>
      </c>
      <c r="L371" s="92">
        <f>IFERROR(VLOOKUP($E371, V一般接種!$A:$G, L$4, FALSE), 0)</f>
        <v>89905</v>
      </c>
      <c r="M371" s="92">
        <f>IFERROR(VLOOKUP($E371, V一般接種!$A:$G, M$4, FALSE), 0)</f>
        <v>0</v>
      </c>
      <c r="N371" s="93">
        <f>IFERROR(VLOOKUP($E371, V一般接種!$A:$G, N$4, FALSE), 0)</f>
        <v>508099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17">
        <f>SUMIF('V3回目-総接種回数'!$A:$A, 'Conv-vaccine'!$E371, 'V3回目-総接種回数'!D:D)</f>
        <v>0</v>
      </c>
    </row>
    <row r="372" spans="1:19" ht="17.7">
      <c r="A372" s="49">
        <v>44419</v>
      </c>
      <c r="B372" s="109">
        <f>IF(COUNTIF($A$7:$A372, $A372)&gt;1, 0, IF($E372="","",G372+H372+K372+L372+O372-Q372))</f>
        <v>0</v>
      </c>
      <c r="C372" s="109">
        <f>IF(COUNTIF($A$7:$A372, $A372)&gt;1, 0, IF($E372="", "", I372+J372+M372+N372+P372-R372))</f>
        <v>0</v>
      </c>
      <c r="D372" s="109">
        <f>IF(COUNTIF($A$7:$A372, $A372)&gt;1, 0, S372)</f>
        <v>0</v>
      </c>
      <c r="E372" s="110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408663</v>
      </c>
      <c r="L372" s="92">
        <f>IFERROR(VLOOKUP($E372, V一般接種!$A:$G, L$4, FALSE), 0)</f>
        <v>89905</v>
      </c>
      <c r="M372" s="92">
        <f>IFERROR(VLOOKUP($E372, V一般接種!$A:$G, M$4, FALSE), 0)</f>
        <v>0</v>
      </c>
      <c r="N372" s="93">
        <f>IFERROR(VLOOKUP($E372, V一般接種!$A:$G, N$4, FALSE), 0)</f>
        <v>508099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17">
        <f>SUMIF('V3回目-総接種回数'!$A:$A, 'Conv-vaccine'!$E372, 'V3回目-総接種回数'!D:D)</f>
        <v>0</v>
      </c>
    </row>
    <row r="373" spans="1:19" ht="17.7">
      <c r="A373" s="49">
        <v>44420</v>
      </c>
      <c r="B373" s="109">
        <f>IF(COUNTIF($A$7:$A373, $A373)&gt;1, 0, IF($E373="","",G373+H373+K373+L373+O373-Q373))</f>
        <v>491892</v>
      </c>
      <c r="C373" s="109">
        <f>IF(COUNTIF($A$7:$A373, $A373)&gt;1, 0, IF($E373="", "", I373+J373+M373+N373+P373-R373))</f>
        <v>230520</v>
      </c>
      <c r="D373" s="109">
        <f>IF(COUNTIF($A$7:$A373, $A373)&gt;1, 0, S373)</f>
        <v>0</v>
      </c>
      <c r="E373" s="110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403761</v>
      </c>
      <c r="L373" s="92">
        <f>IFERROR(VLOOKUP($E373, V一般接種!$A:$G, L$4, FALSE), 0)</f>
        <v>88131</v>
      </c>
      <c r="M373" s="92">
        <f>IFERROR(VLOOKUP($E373, V一般接種!$A:$G, M$4, FALSE), 0)</f>
        <v>0</v>
      </c>
      <c r="N373" s="93">
        <f>IFERROR(VLOOKUP($E373, V一般接種!$A:$G, N$4, FALSE), 0)</f>
        <v>230520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17">
        <f>SUMIF('V3回目-総接種回数'!$A:$A, 'Conv-vaccine'!$E373, 'V3回目-総接種回数'!D:D)</f>
        <v>0</v>
      </c>
    </row>
    <row r="374" spans="1:19" ht="17.7">
      <c r="A374" s="49">
        <v>44420</v>
      </c>
      <c r="B374" s="109">
        <f>IF(COUNTIF($A$7:$A374, $A374)&gt;1, 0, IF($E374="","",G374+H374+K374+L374+O374-Q374))</f>
        <v>0</v>
      </c>
      <c r="C374" s="109">
        <f>IF(COUNTIF($A$7:$A374, $A374)&gt;1, 0, IF($E374="", "", I374+J374+M374+N374+P374-R374))</f>
        <v>0</v>
      </c>
      <c r="D374" s="109">
        <f>IF(COUNTIF($A$7:$A374, $A374)&gt;1, 0, S374)</f>
        <v>0</v>
      </c>
      <c r="E374" s="110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403761</v>
      </c>
      <c r="L374" s="92">
        <f>IFERROR(VLOOKUP($E374, V一般接種!$A:$G, L$4, FALSE), 0)</f>
        <v>88131</v>
      </c>
      <c r="M374" s="92">
        <f>IFERROR(VLOOKUP($E374, V一般接種!$A:$G, M$4, FALSE), 0)</f>
        <v>0</v>
      </c>
      <c r="N374" s="93">
        <f>IFERROR(VLOOKUP($E374, V一般接種!$A:$G, N$4, FALSE), 0)</f>
        <v>230520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17">
        <f>SUMIF('V3回目-総接種回数'!$A:$A, 'Conv-vaccine'!$E374, 'V3回目-総接種回数'!D:D)</f>
        <v>0</v>
      </c>
    </row>
    <row r="375" spans="1:19" ht="17.7">
      <c r="A375" s="49">
        <v>44420</v>
      </c>
      <c r="B375" s="109">
        <f>IF(COUNTIF($A$7:$A375, $A375)&gt;1, 0, IF($E375="","",G375+H375+K375+L375+O375-Q375))</f>
        <v>0</v>
      </c>
      <c r="C375" s="109">
        <f>IF(COUNTIF($A$7:$A375, $A375)&gt;1, 0, IF($E375="", "", I375+J375+M375+N375+P375-R375))</f>
        <v>0</v>
      </c>
      <c r="D375" s="109">
        <f>IF(COUNTIF($A$7:$A375, $A375)&gt;1, 0, S375)</f>
        <v>0</v>
      </c>
      <c r="E375" s="110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403761</v>
      </c>
      <c r="L375" s="92">
        <f>IFERROR(VLOOKUP($E375, V一般接種!$A:$G, L$4, FALSE), 0)</f>
        <v>88131</v>
      </c>
      <c r="M375" s="92">
        <f>IFERROR(VLOOKUP($E375, V一般接種!$A:$G, M$4, FALSE), 0)</f>
        <v>0</v>
      </c>
      <c r="N375" s="93">
        <f>IFERROR(VLOOKUP($E375, V一般接種!$A:$G, N$4, FALSE), 0)</f>
        <v>230520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17">
        <f>SUMIF('V3回目-総接種回数'!$A:$A, 'Conv-vaccine'!$E375, 'V3回目-総接種回数'!D:D)</f>
        <v>0</v>
      </c>
    </row>
    <row r="376" spans="1:19" ht="17.7">
      <c r="A376" s="49">
        <v>44421</v>
      </c>
      <c r="B376" s="109">
        <f>IF(COUNTIF($A$7:$A376, $A376)&gt;1, 0, IF($E376="","",G376+H376+K376+L376+O376-Q376))</f>
        <v>345676</v>
      </c>
      <c r="C376" s="109">
        <f>IF(COUNTIF($A$7:$A376, $A376)&gt;1, 0, IF($E376="", "", I376+J376+M376+N376+P376-R376))</f>
        <v>138919</v>
      </c>
      <c r="D376" s="109">
        <f>IF(COUNTIF($A$7:$A376, $A376)&gt;1, 0, S376)</f>
        <v>0</v>
      </c>
      <c r="E376" s="110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267572</v>
      </c>
      <c r="L376" s="92">
        <f>IFERROR(VLOOKUP($E376, V一般接種!$A:$G, L$4, FALSE), 0)</f>
        <v>78104</v>
      </c>
      <c r="M376" s="92">
        <f>IFERROR(VLOOKUP($E376, V一般接種!$A:$G, M$4, FALSE), 0)</f>
        <v>0</v>
      </c>
      <c r="N376" s="93">
        <f>IFERROR(VLOOKUP($E376, V一般接種!$A:$G, N$4, FALSE), 0)</f>
        <v>138919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17">
        <f>SUMIF('V3回目-総接種回数'!$A:$A, 'Conv-vaccine'!$E376, 'V3回目-総接種回数'!D:D)</f>
        <v>0</v>
      </c>
    </row>
    <row r="377" spans="1:19" ht="17.7">
      <c r="A377" s="49">
        <v>44421</v>
      </c>
      <c r="B377" s="109">
        <f>IF(COUNTIF($A$7:$A377, $A377)&gt;1, 0, IF($E377="","",G377+H377+K377+L377+O377-Q377))</f>
        <v>0</v>
      </c>
      <c r="C377" s="109">
        <f>IF(COUNTIF($A$7:$A377, $A377)&gt;1, 0, IF($E377="", "", I377+J377+M377+N377+P377-R377))</f>
        <v>0</v>
      </c>
      <c r="D377" s="109">
        <f>IF(COUNTIF($A$7:$A377, $A377)&gt;1, 0, S377)</f>
        <v>0</v>
      </c>
      <c r="E377" s="110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267572</v>
      </c>
      <c r="L377" s="92">
        <f>IFERROR(VLOOKUP($E377, V一般接種!$A:$G, L$4, FALSE), 0)</f>
        <v>78104</v>
      </c>
      <c r="M377" s="92">
        <f>IFERROR(VLOOKUP($E377, V一般接種!$A:$G, M$4, FALSE), 0)</f>
        <v>0</v>
      </c>
      <c r="N377" s="93">
        <f>IFERROR(VLOOKUP($E377, V一般接種!$A:$G, N$4, FALSE), 0)</f>
        <v>138919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17">
        <f>SUMIF('V3回目-総接種回数'!$A:$A, 'Conv-vaccine'!$E377, 'V3回目-総接種回数'!D:D)</f>
        <v>0</v>
      </c>
    </row>
    <row r="378" spans="1:19" ht="17.7">
      <c r="A378" s="49">
        <v>44421</v>
      </c>
      <c r="B378" s="109">
        <f>IF(COUNTIF($A$7:$A378, $A378)&gt;1, 0, IF($E378="","",G378+H378+K378+L378+O378-Q378))</f>
        <v>0</v>
      </c>
      <c r="C378" s="109">
        <f>IF(COUNTIF($A$7:$A378, $A378)&gt;1, 0, IF($E378="", "", I378+J378+M378+N378+P378-R378))</f>
        <v>0</v>
      </c>
      <c r="D378" s="109">
        <f>IF(COUNTIF($A$7:$A378, $A378)&gt;1, 0, S378)</f>
        <v>0</v>
      </c>
      <c r="E378" s="110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267572</v>
      </c>
      <c r="L378" s="92">
        <f>IFERROR(VLOOKUP($E378, V一般接種!$A:$G, L$4, FALSE), 0)</f>
        <v>78104</v>
      </c>
      <c r="M378" s="92">
        <f>IFERROR(VLOOKUP($E378, V一般接種!$A:$G, M$4, FALSE), 0)</f>
        <v>0</v>
      </c>
      <c r="N378" s="93">
        <f>IFERROR(VLOOKUP($E378, V一般接種!$A:$G, N$4, FALSE), 0)</f>
        <v>138919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17">
        <f>SUMIF('V3回目-総接種回数'!$A:$A, 'Conv-vaccine'!$E378, 'V3回目-総接種回数'!D:D)</f>
        <v>0</v>
      </c>
    </row>
    <row r="379" spans="1:19" ht="17.7">
      <c r="A379" s="49">
        <v>44422</v>
      </c>
      <c r="B379" s="109">
        <f>IF(COUNTIF($A$7:$A379, $A379)&gt;1, 0, IF($E379="","",G379+H379+K379+L379+O379-Q379))</f>
        <v>354437</v>
      </c>
      <c r="C379" s="109">
        <f>IF(COUNTIF($A$7:$A379, $A379)&gt;1, 0, IF($E379="", "", I379+J379+M379+N379+P379-R379))</f>
        <v>257291</v>
      </c>
      <c r="D379" s="109">
        <f>IF(COUNTIF($A$7:$A379, $A379)&gt;1, 0, S379)</f>
        <v>0</v>
      </c>
      <c r="E379" s="110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269666</v>
      </c>
      <c r="L379" s="92">
        <f>IFERROR(VLOOKUP($E379, V一般接種!$A:$G, L$4, FALSE), 0)</f>
        <v>84771</v>
      </c>
      <c r="M379" s="92">
        <f>IFERROR(VLOOKUP($E379, V一般接種!$A:$G, M$4, FALSE), 0)</f>
        <v>0</v>
      </c>
      <c r="N379" s="93">
        <f>IFERROR(VLOOKUP($E379, V一般接種!$A:$G, N$4, FALSE), 0)</f>
        <v>257291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17">
        <f>SUMIF('V3回目-総接種回数'!$A:$A, 'Conv-vaccine'!$E379, 'V3回目-総接種回数'!D:D)</f>
        <v>0</v>
      </c>
    </row>
    <row r="380" spans="1:19" ht="17.7">
      <c r="A380" s="49">
        <v>44422</v>
      </c>
      <c r="B380" s="109">
        <f>IF(COUNTIF($A$7:$A380, $A380)&gt;1, 0, IF($E380="","",G380+H380+K380+L380+O380-Q380))</f>
        <v>0</v>
      </c>
      <c r="C380" s="109">
        <f>IF(COUNTIF($A$7:$A380, $A380)&gt;1, 0, IF($E380="", "", I380+J380+M380+N380+P380-R380))</f>
        <v>0</v>
      </c>
      <c r="D380" s="109">
        <f>IF(COUNTIF($A$7:$A380, $A380)&gt;1, 0, S380)</f>
        <v>0</v>
      </c>
      <c r="E380" s="110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269666</v>
      </c>
      <c r="L380" s="92">
        <f>IFERROR(VLOOKUP($E380, V一般接種!$A:$G, L$4, FALSE), 0)</f>
        <v>84771</v>
      </c>
      <c r="M380" s="92">
        <f>IFERROR(VLOOKUP($E380, V一般接種!$A:$G, M$4, FALSE), 0)</f>
        <v>0</v>
      </c>
      <c r="N380" s="93">
        <f>IFERROR(VLOOKUP($E380, V一般接種!$A:$G, N$4, FALSE), 0)</f>
        <v>257291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17">
        <f>SUMIF('V3回目-総接種回数'!$A:$A, 'Conv-vaccine'!$E380, 'V3回目-総接種回数'!D:D)</f>
        <v>0</v>
      </c>
    </row>
    <row r="381" spans="1:19" ht="17.7">
      <c r="A381" s="49">
        <v>44422</v>
      </c>
      <c r="B381" s="109">
        <f>IF(COUNTIF($A$7:$A381, $A381)&gt;1, 0, IF($E381="","",G381+H381+K381+L381+O381-Q381))</f>
        <v>0</v>
      </c>
      <c r="C381" s="109">
        <f>IF(COUNTIF($A$7:$A381, $A381)&gt;1, 0, IF($E381="", "", I381+J381+M381+N381+P381-R381))</f>
        <v>0</v>
      </c>
      <c r="D381" s="109">
        <f>IF(COUNTIF($A$7:$A381, $A381)&gt;1, 0, S381)</f>
        <v>0</v>
      </c>
      <c r="E381" s="110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269666</v>
      </c>
      <c r="L381" s="92">
        <f>IFERROR(VLOOKUP($E381, V一般接種!$A:$G, L$4, FALSE), 0)</f>
        <v>84771</v>
      </c>
      <c r="M381" s="92">
        <f>IFERROR(VLOOKUP($E381, V一般接種!$A:$G, M$4, FALSE), 0)</f>
        <v>0</v>
      </c>
      <c r="N381" s="93">
        <f>IFERROR(VLOOKUP($E381, V一般接種!$A:$G, N$4, FALSE), 0)</f>
        <v>257291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17">
        <f>SUMIF('V3回目-総接種回数'!$A:$A, 'Conv-vaccine'!$E381, 'V3回目-総接種回数'!D:D)</f>
        <v>0</v>
      </c>
    </row>
    <row r="382" spans="1:19" ht="17.7">
      <c r="A382" s="49">
        <v>44423</v>
      </c>
      <c r="B382" s="109">
        <f>IF(COUNTIF($A$7:$A382, $A382)&gt;1, 0, IF($E382="","",G382+H382+K382+L382+O382-Q382))</f>
        <v>4009155</v>
      </c>
      <c r="C382" s="109">
        <f>IF(COUNTIF($A$7:$A382, $A382)&gt;1, 0, IF($E382="", "", I382+J382+M382+N382+P382-R382))</f>
        <v>2545307</v>
      </c>
      <c r="D382" s="109">
        <f>IF(COUNTIF($A$7:$A382, $A382)&gt;1, 0, S382)</f>
        <v>0</v>
      </c>
      <c r="E382" s="110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280713</v>
      </c>
      <c r="L382" s="92">
        <f>IFERROR(VLOOKUP($E382, V一般接種!$A:$G, L$4, FALSE), 0)</f>
        <v>88653</v>
      </c>
      <c r="M382" s="92">
        <f>IFERROR(VLOOKUP($E382, V一般接種!$A:$G, M$4, FALSE), 0)</f>
        <v>0</v>
      </c>
      <c r="N382" s="93">
        <f>IFERROR(VLOOKUP($E382, V一般接種!$A:$G, N$4, FALSE), 0)</f>
        <v>248077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17">
        <f>SUMIF('V3回目-総接種回数'!$A:$A, 'Conv-vaccine'!$E382, 'V3回目-総接種回数'!D:D)</f>
        <v>0</v>
      </c>
    </row>
    <row r="383" spans="1:19" ht="17.7">
      <c r="A383" s="49">
        <v>44423</v>
      </c>
      <c r="B383" s="109">
        <f>IF(COUNTIF($A$7:$A383, $A383)&gt;1, 0, IF($E383="","",G383+H383+K383+L383+O383-Q383))</f>
        <v>0</v>
      </c>
      <c r="C383" s="109">
        <f>IF(COUNTIF($A$7:$A383, $A383)&gt;1, 0, IF($E383="", "", I383+J383+M383+N383+P383-R383))</f>
        <v>0</v>
      </c>
      <c r="D383" s="109">
        <f>IF(COUNTIF($A$7:$A383, $A383)&gt;1, 0, S383)</f>
        <v>0</v>
      </c>
      <c r="E383" s="110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280713</v>
      </c>
      <c r="L383" s="92">
        <f>IFERROR(VLOOKUP($E383, V一般接種!$A:$G, L$4, FALSE), 0)</f>
        <v>88653</v>
      </c>
      <c r="M383" s="92">
        <f>IFERROR(VLOOKUP($E383, V一般接種!$A:$G, M$4, FALSE), 0)</f>
        <v>0</v>
      </c>
      <c r="N383" s="93">
        <f>IFERROR(VLOOKUP($E383, V一般接種!$A:$G, N$4, FALSE), 0)</f>
        <v>248077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17">
        <f>SUMIF('V3回目-総接種回数'!$A:$A, 'Conv-vaccine'!$E383, 'V3回目-総接種回数'!D:D)</f>
        <v>0</v>
      </c>
    </row>
    <row r="384" spans="1:19" ht="17.7">
      <c r="A384" s="49">
        <v>44423</v>
      </c>
      <c r="B384" s="109">
        <f>IF(COUNTIF($A$7:$A384, $A384)&gt;1, 0, IF($E384="","",G384+H384+K384+L384+O384-Q384))</f>
        <v>0</v>
      </c>
      <c r="C384" s="109">
        <f>IF(COUNTIF($A$7:$A384, $A384)&gt;1, 0, IF($E384="", "", I384+J384+M384+N384+P384-R384))</f>
        <v>0</v>
      </c>
      <c r="D384" s="109">
        <f>IF(COUNTIF($A$7:$A384, $A384)&gt;1, 0, S384)</f>
        <v>0</v>
      </c>
      <c r="E384" s="110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280713</v>
      </c>
      <c r="L384" s="92">
        <f>IFERROR(VLOOKUP($E384, V一般接種!$A:$G, L$4, FALSE), 0)</f>
        <v>88653</v>
      </c>
      <c r="M384" s="92">
        <f>IFERROR(VLOOKUP($E384, V一般接種!$A:$G, M$4, FALSE), 0)</f>
        <v>0</v>
      </c>
      <c r="N384" s="93">
        <f>IFERROR(VLOOKUP($E384, V一般接種!$A:$G, N$4, FALSE), 0)</f>
        <v>248077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17">
        <f>SUMIF('V3回目-総接種回数'!$A:$A, 'Conv-vaccine'!$E384, 'V3回目-総接種回数'!D:D)</f>
        <v>0</v>
      </c>
    </row>
    <row r="385" spans="1:19" ht="17.7">
      <c r="A385" s="49">
        <v>44424</v>
      </c>
      <c r="B385" s="109">
        <f>IF(COUNTIF($A$7:$A385, $A385)&gt;1, 0, IF($E385="","",G385+H385+K385+L385+O385-Q385))</f>
        <v>435156</v>
      </c>
      <c r="C385" s="109">
        <f>IF(COUNTIF($A$7:$A385, $A385)&gt;1, 0, IF($E385="", "", I385+J385+M385+N385+P385-R385))</f>
        <v>369702</v>
      </c>
      <c r="D385" s="109">
        <f>IF(COUNTIF($A$7:$A385, $A385)&gt;1, 0, S385)</f>
        <v>0</v>
      </c>
      <c r="E385" s="110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355896</v>
      </c>
      <c r="L385" s="92">
        <f>IFERROR(VLOOKUP($E385, V一般接種!$A:$G, L$4, FALSE), 0)</f>
        <v>79260</v>
      </c>
      <c r="M385" s="92">
        <f>IFERROR(VLOOKUP($E385, V一般接種!$A:$G, M$4, FALSE), 0)</f>
        <v>0</v>
      </c>
      <c r="N385" s="93">
        <f>IFERROR(VLOOKUP($E385, V一般接種!$A:$G, N$4, FALSE), 0)</f>
        <v>369702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17">
        <f>SUMIF('V3回目-総接種回数'!$A:$A, 'Conv-vaccine'!$E385, 'V3回目-総接種回数'!D:D)</f>
        <v>0</v>
      </c>
    </row>
    <row r="386" spans="1:19" ht="17.7">
      <c r="A386" s="49">
        <v>44424</v>
      </c>
      <c r="B386" s="109">
        <f>IF(COUNTIF($A$7:$A386, $A386)&gt;1, 0, IF($E386="","",G386+H386+K386+L386+O386-Q386))</f>
        <v>0</v>
      </c>
      <c r="C386" s="109">
        <f>IF(COUNTIF($A$7:$A386, $A386)&gt;1, 0, IF($E386="", "", I386+J386+M386+N386+P386-R386))</f>
        <v>0</v>
      </c>
      <c r="D386" s="109">
        <f>IF(COUNTIF($A$7:$A386, $A386)&gt;1, 0, S386)</f>
        <v>0</v>
      </c>
      <c r="E386" s="110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355896</v>
      </c>
      <c r="L386" s="92">
        <f>IFERROR(VLOOKUP($E386, V一般接種!$A:$G, L$4, FALSE), 0)</f>
        <v>79260</v>
      </c>
      <c r="M386" s="92">
        <f>IFERROR(VLOOKUP($E386, V一般接種!$A:$G, M$4, FALSE), 0)</f>
        <v>0</v>
      </c>
      <c r="N386" s="93">
        <f>IFERROR(VLOOKUP($E386, V一般接種!$A:$G, N$4, FALSE), 0)</f>
        <v>369702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17">
        <f>SUMIF('V3回目-総接種回数'!$A:$A, 'Conv-vaccine'!$E386, 'V3回目-総接種回数'!D:D)</f>
        <v>0</v>
      </c>
    </row>
    <row r="387" spans="1:19" ht="17.7">
      <c r="A387" s="49">
        <v>44424</v>
      </c>
      <c r="B387" s="109">
        <f>IF(COUNTIF($A$7:$A387, $A387)&gt;1, 0, IF($E387="","",G387+H387+K387+L387+O387-Q387))</f>
        <v>0</v>
      </c>
      <c r="C387" s="109">
        <f>IF(COUNTIF($A$7:$A387, $A387)&gt;1, 0, IF($E387="", "", I387+J387+M387+N387+P387-R387))</f>
        <v>0</v>
      </c>
      <c r="D387" s="109">
        <f>IF(COUNTIF($A$7:$A387, $A387)&gt;1, 0, S387)</f>
        <v>0</v>
      </c>
      <c r="E387" s="110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355896</v>
      </c>
      <c r="L387" s="92">
        <f>IFERROR(VLOOKUP($E387, V一般接種!$A:$G, L$4, FALSE), 0)</f>
        <v>79260</v>
      </c>
      <c r="M387" s="92">
        <f>IFERROR(VLOOKUP($E387, V一般接種!$A:$G, M$4, FALSE), 0)</f>
        <v>0</v>
      </c>
      <c r="N387" s="93">
        <f>IFERROR(VLOOKUP($E387, V一般接種!$A:$G, N$4, FALSE), 0)</f>
        <v>369702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17">
        <f>SUMIF('V3回目-総接種回数'!$A:$A, 'Conv-vaccine'!$E387, 'V3回目-総接種回数'!D:D)</f>
        <v>0</v>
      </c>
    </row>
    <row r="388" spans="1:19" ht="17.7">
      <c r="A388" s="49">
        <v>44425</v>
      </c>
      <c r="B388" s="109">
        <f>IF(COUNTIF($A$7:$A388, $A388)&gt;1, 0, IF($E388="","",G388+H388+K388+L388+O388-Q388))</f>
        <v>546678</v>
      </c>
      <c r="C388" s="109">
        <f>IF(COUNTIF($A$7:$A388, $A388)&gt;1, 0, IF($E388="", "", I388+J388+M388+N388+P388-R388))</f>
        <v>457283</v>
      </c>
      <c r="D388" s="109">
        <f>IF(COUNTIF($A$7:$A388, $A388)&gt;1, 0, S388)</f>
        <v>0</v>
      </c>
      <c r="E388" s="110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459523</v>
      </c>
      <c r="L388" s="92">
        <f>IFERROR(VLOOKUP($E388, V一般接種!$A:$G, L$4, FALSE), 0)</f>
        <v>87155</v>
      </c>
      <c r="M388" s="92">
        <f>IFERROR(VLOOKUP($E388, V一般接種!$A:$G, M$4, FALSE), 0)</f>
        <v>1</v>
      </c>
      <c r="N388" s="93">
        <f>IFERROR(VLOOKUP($E388, V一般接種!$A:$G, N$4, FALSE), 0)</f>
        <v>457282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17">
        <f>SUMIF('V3回目-総接種回数'!$A:$A, 'Conv-vaccine'!$E388, 'V3回目-総接種回数'!D:D)</f>
        <v>0</v>
      </c>
    </row>
    <row r="389" spans="1:19" ht="17.7">
      <c r="A389" s="49">
        <v>44425</v>
      </c>
      <c r="B389" s="109">
        <f>IF(COUNTIF($A$7:$A389, $A389)&gt;1, 0, IF($E389="","",G389+H389+K389+L389+O389-Q389))</f>
        <v>0</v>
      </c>
      <c r="C389" s="109">
        <f>IF(COUNTIF($A$7:$A389, $A389)&gt;1, 0, IF($E389="", "", I389+J389+M389+N389+P389-R389))</f>
        <v>0</v>
      </c>
      <c r="D389" s="109">
        <f>IF(COUNTIF($A$7:$A389, $A389)&gt;1, 0, S389)</f>
        <v>0</v>
      </c>
      <c r="E389" s="110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459523</v>
      </c>
      <c r="L389" s="92">
        <f>IFERROR(VLOOKUP($E389, V一般接種!$A:$G, L$4, FALSE), 0)</f>
        <v>87155</v>
      </c>
      <c r="M389" s="92">
        <f>IFERROR(VLOOKUP($E389, V一般接種!$A:$G, M$4, FALSE), 0)</f>
        <v>1</v>
      </c>
      <c r="N389" s="93">
        <f>IFERROR(VLOOKUP($E389, V一般接種!$A:$G, N$4, FALSE), 0)</f>
        <v>457282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17">
        <f>SUMIF('V3回目-総接種回数'!$A:$A, 'Conv-vaccine'!$E389, 'V3回目-総接種回数'!D:D)</f>
        <v>0</v>
      </c>
    </row>
    <row r="390" spans="1:19" ht="17.7">
      <c r="A390" s="49">
        <v>44425</v>
      </c>
      <c r="B390" s="109">
        <f>IF(COUNTIF($A$7:$A390, $A390)&gt;1, 0, IF($E390="","",G390+H390+K390+L390+O390-Q390))</f>
        <v>0</v>
      </c>
      <c r="C390" s="109">
        <f>IF(COUNTIF($A$7:$A390, $A390)&gt;1, 0, IF($E390="", "", I390+J390+M390+N390+P390-R390))</f>
        <v>0</v>
      </c>
      <c r="D390" s="109">
        <f>IF(COUNTIF($A$7:$A390, $A390)&gt;1, 0, S390)</f>
        <v>0</v>
      </c>
      <c r="E390" s="110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459523</v>
      </c>
      <c r="L390" s="92">
        <f>IFERROR(VLOOKUP($E390, V一般接種!$A:$G, L$4, FALSE), 0)</f>
        <v>87155</v>
      </c>
      <c r="M390" s="92">
        <f>IFERROR(VLOOKUP($E390, V一般接種!$A:$G, M$4, FALSE), 0)</f>
        <v>1</v>
      </c>
      <c r="N390" s="93">
        <f>IFERROR(VLOOKUP($E390, V一般接種!$A:$G, N$4, FALSE), 0)</f>
        <v>457282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17">
        <f>SUMIF('V3回目-総接種回数'!$A:$A, 'Conv-vaccine'!$E390, 'V3回目-総接種回数'!D:D)</f>
        <v>0</v>
      </c>
    </row>
    <row r="391" spans="1:19" ht="17.7">
      <c r="A391" s="49">
        <v>44426</v>
      </c>
      <c r="B391" s="109">
        <f>IF(COUNTIF($A$7:$A391, $A391)&gt;1, 0, IF($E391="","",G391+H391+K391+L391+O391-Q391))</f>
        <v>577272</v>
      </c>
      <c r="C391" s="109">
        <f>IF(COUNTIF($A$7:$A391, $A391)&gt;1, 0, IF($E391="", "", I391+J391+M391+N391+P391-R391))</f>
        <v>444746</v>
      </c>
      <c r="D391" s="109">
        <f>IF(COUNTIF($A$7:$A391, $A391)&gt;1, 0, S391)</f>
        <v>0</v>
      </c>
      <c r="E391" s="110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487856</v>
      </c>
      <c r="L391" s="92">
        <f>IFERROR(VLOOKUP($E391, V一般接種!$A:$G, L$4, FALSE), 0)</f>
        <v>89416</v>
      </c>
      <c r="M391" s="92">
        <f>IFERROR(VLOOKUP($E391, V一般接種!$A:$G, M$4, FALSE), 0)</f>
        <v>0</v>
      </c>
      <c r="N391" s="93">
        <f>IFERROR(VLOOKUP($E391, V一般接種!$A:$G, N$4, FALSE), 0)</f>
        <v>444746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17">
        <f>SUMIF('V3回目-総接種回数'!$A:$A, 'Conv-vaccine'!$E391, 'V3回目-総接種回数'!D:D)</f>
        <v>0</v>
      </c>
    </row>
    <row r="392" spans="1:19" ht="17.7">
      <c r="A392" s="49">
        <v>44426</v>
      </c>
      <c r="B392" s="109">
        <f>IF(COUNTIF($A$7:$A392, $A392)&gt;1, 0, IF($E392="","",G392+H392+K392+L392+O392-Q392))</f>
        <v>0</v>
      </c>
      <c r="C392" s="109">
        <f>IF(COUNTIF($A$7:$A392, $A392)&gt;1, 0, IF($E392="", "", I392+J392+M392+N392+P392-R392))</f>
        <v>0</v>
      </c>
      <c r="D392" s="109">
        <f>IF(COUNTIF($A$7:$A392, $A392)&gt;1, 0, S392)</f>
        <v>0</v>
      </c>
      <c r="E392" s="110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487856</v>
      </c>
      <c r="L392" s="92">
        <f>IFERROR(VLOOKUP($E392, V一般接種!$A:$G, L$4, FALSE), 0)</f>
        <v>89416</v>
      </c>
      <c r="M392" s="92">
        <f>IFERROR(VLOOKUP($E392, V一般接種!$A:$G, M$4, FALSE), 0)</f>
        <v>0</v>
      </c>
      <c r="N392" s="93">
        <f>IFERROR(VLOOKUP($E392, V一般接種!$A:$G, N$4, FALSE), 0)</f>
        <v>444746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17">
        <f>SUMIF('V3回目-総接種回数'!$A:$A, 'Conv-vaccine'!$E392, 'V3回目-総接種回数'!D:D)</f>
        <v>0</v>
      </c>
    </row>
    <row r="393" spans="1:19" ht="17.7">
      <c r="A393" s="49">
        <v>44426</v>
      </c>
      <c r="B393" s="109">
        <f>IF(COUNTIF($A$7:$A393, $A393)&gt;1, 0, IF($E393="","",G393+H393+K393+L393+O393-Q393))</f>
        <v>0</v>
      </c>
      <c r="C393" s="109">
        <f>IF(COUNTIF($A$7:$A393, $A393)&gt;1, 0, IF($E393="", "", I393+J393+M393+N393+P393-R393))</f>
        <v>0</v>
      </c>
      <c r="D393" s="109">
        <f>IF(COUNTIF($A$7:$A393, $A393)&gt;1, 0, S393)</f>
        <v>0</v>
      </c>
      <c r="E393" s="110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487856</v>
      </c>
      <c r="L393" s="92">
        <f>IFERROR(VLOOKUP($E393, V一般接種!$A:$G, L$4, FALSE), 0)</f>
        <v>89416</v>
      </c>
      <c r="M393" s="92">
        <f>IFERROR(VLOOKUP($E393, V一般接種!$A:$G, M$4, FALSE), 0)</f>
        <v>0</v>
      </c>
      <c r="N393" s="93">
        <f>IFERROR(VLOOKUP($E393, V一般接種!$A:$G, N$4, FALSE), 0)</f>
        <v>444746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17">
        <f>SUMIF('V3回目-総接種回数'!$A:$A, 'Conv-vaccine'!$E393, 'V3回目-総接種回数'!D:D)</f>
        <v>0</v>
      </c>
    </row>
    <row r="394" spans="1:19" ht="17.7">
      <c r="A394" s="49">
        <v>44427</v>
      </c>
      <c r="B394" s="109">
        <f>IF(COUNTIF($A$7:$A394, $A394)&gt;1, 0, IF($E394="","",G394+H394+K394+L394+O394-Q394))</f>
        <v>576704</v>
      </c>
      <c r="C394" s="109">
        <f>IF(COUNTIF($A$7:$A394, $A394)&gt;1, 0, IF($E394="", "", I394+J394+M394+N394+P394-R394))</f>
        <v>434667</v>
      </c>
      <c r="D394" s="109">
        <f>IF(COUNTIF($A$7:$A394, $A394)&gt;1, 0, S394)</f>
        <v>0</v>
      </c>
      <c r="E394" s="110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475276</v>
      </c>
      <c r="L394" s="92">
        <f>IFERROR(VLOOKUP($E394, V一般接種!$A:$G, L$4, FALSE), 0)</f>
        <v>101428</v>
      </c>
      <c r="M394" s="92">
        <f>IFERROR(VLOOKUP($E394, V一般接種!$A:$G, M$4, FALSE), 0)</f>
        <v>0</v>
      </c>
      <c r="N394" s="93">
        <f>IFERROR(VLOOKUP($E394, V一般接種!$A:$G, N$4, FALSE), 0)</f>
        <v>434667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17">
        <f>SUMIF('V3回目-総接種回数'!$A:$A, 'Conv-vaccine'!$E394, 'V3回目-総接種回数'!D:D)</f>
        <v>0</v>
      </c>
    </row>
    <row r="395" spans="1:19" ht="17.7">
      <c r="A395" s="49">
        <v>44427</v>
      </c>
      <c r="B395" s="109">
        <f>IF(COUNTIF($A$7:$A395, $A395)&gt;1, 0, IF($E395="","",G395+H395+K395+L395+O395-Q395))</f>
        <v>0</v>
      </c>
      <c r="C395" s="109">
        <f>IF(COUNTIF($A$7:$A395, $A395)&gt;1, 0, IF($E395="", "", I395+J395+M395+N395+P395-R395))</f>
        <v>0</v>
      </c>
      <c r="D395" s="109">
        <f>IF(COUNTIF($A$7:$A395, $A395)&gt;1, 0, S395)</f>
        <v>0</v>
      </c>
      <c r="E395" s="110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475276</v>
      </c>
      <c r="L395" s="92">
        <f>IFERROR(VLOOKUP($E395, V一般接種!$A:$G, L$4, FALSE), 0)</f>
        <v>101428</v>
      </c>
      <c r="M395" s="92">
        <f>IFERROR(VLOOKUP($E395, V一般接種!$A:$G, M$4, FALSE), 0)</f>
        <v>0</v>
      </c>
      <c r="N395" s="93">
        <f>IFERROR(VLOOKUP($E395, V一般接種!$A:$G, N$4, FALSE), 0)</f>
        <v>434667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17">
        <f>SUMIF('V3回目-総接種回数'!$A:$A, 'Conv-vaccine'!$E395, 'V3回目-総接種回数'!D:D)</f>
        <v>0</v>
      </c>
    </row>
    <row r="396" spans="1:19" ht="17.7">
      <c r="A396" s="49">
        <v>44427</v>
      </c>
      <c r="B396" s="109">
        <f>IF(COUNTIF($A$7:$A396, $A396)&gt;1, 0, IF($E396="","",G396+H396+K396+L396+O396-Q396))</f>
        <v>0</v>
      </c>
      <c r="C396" s="109">
        <f>IF(COUNTIF($A$7:$A396, $A396)&gt;1, 0, IF($E396="", "", I396+J396+M396+N396+P396-R396))</f>
        <v>0</v>
      </c>
      <c r="D396" s="109">
        <f>IF(COUNTIF($A$7:$A396, $A396)&gt;1, 0, S396)</f>
        <v>0</v>
      </c>
      <c r="E396" s="110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475276</v>
      </c>
      <c r="L396" s="92">
        <f>IFERROR(VLOOKUP($E396, V一般接種!$A:$G, L$4, FALSE), 0)</f>
        <v>101428</v>
      </c>
      <c r="M396" s="92">
        <f>IFERROR(VLOOKUP($E396, V一般接種!$A:$G, M$4, FALSE), 0)</f>
        <v>0</v>
      </c>
      <c r="N396" s="93">
        <f>IFERROR(VLOOKUP($E396, V一般接種!$A:$G, N$4, FALSE), 0)</f>
        <v>434667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17">
        <f>SUMIF('V3回目-総接種回数'!$A:$A, 'Conv-vaccine'!$E396, 'V3回目-総接種回数'!D:D)</f>
        <v>0</v>
      </c>
    </row>
    <row r="397" spans="1:19" ht="17.7">
      <c r="A397" s="49">
        <v>44428</v>
      </c>
      <c r="B397" s="109">
        <f>IF(COUNTIF($A$7:$A397, $A397)&gt;1, 0, IF($E397="","",G397+H397+K397+L397+O397-Q397))</f>
        <v>615212</v>
      </c>
      <c r="C397" s="109">
        <f>IF(COUNTIF($A$7:$A397, $A397)&gt;1, 0, IF($E397="", "", I397+J397+M397+N397+P397-R397))</f>
        <v>480594</v>
      </c>
      <c r="D397" s="109">
        <f>IF(COUNTIF($A$7:$A397, $A397)&gt;1, 0, S397)</f>
        <v>0</v>
      </c>
      <c r="E397" s="110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518561</v>
      </c>
      <c r="L397" s="92">
        <f>IFERROR(VLOOKUP($E397, V一般接種!$A:$G, L$4, FALSE), 0)</f>
        <v>96651</v>
      </c>
      <c r="M397" s="92">
        <f>IFERROR(VLOOKUP($E397, V一般接種!$A:$G, M$4, FALSE), 0)</f>
        <v>1</v>
      </c>
      <c r="N397" s="93">
        <f>IFERROR(VLOOKUP($E397, V一般接種!$A:$G, N$4, FALSE), 0)</f>
        <v>480593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17">
        <f>SUMIF('V3回目-総接種回数'!$A:$A, 'Conv-vaccine'!$E397, 'V3回目-総接種回数'!D:D)</f>
        <v>0</v>
      </c>
    </row>
    <row r="398" spans="1:19" ht="17.7">
      <c r="A398" s="49">
        <v>44428</v>
      </c>
      <c r="B398" s="109">
        <f>IF(COUNTIF($A$7:$A398, $A398)&gt;1, 0, IF($E398="","",G398+H398+K398+L398+O398-Q398))</f>
        <v>0</v>
      </c>
      <c r="C398" s="109">
        <f>IF(COUNTIF($A$7:$A398, $A398)&gt;1, 0, IF($E398="", "", I398+J398+M398+N398+P398-R398))</f>
        <v>0</v>
      </c>
      <c r="D398" s="109">
        <f>IF(COUNTIF($A$7:$A398, $A398)&gt;1, 0, S398)</f>
        <v>0</v>
      </c>
      <c r="E398" s="110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518561</v>
      </c>
      <c r="L398" s="92">
        <f>IFERROR(VLOOKUP($E398, V一般接種!$A:$G, L$4, FALSE), 0)</f>
        <v>96651</v>
      </c>
      <c r="M398" s="92">
        <f>IFERROR(VLOOKUP($E398, V一般接種!$A:$G, M$4, FALSE), 0)</f>
        <v>1</v>
      </c>
      <c r="N398" s="93">
        <f>IFERROR(VLOOKUP($E398, V一般接種!$A:$G, N$4, FALSE), 0)</f>
        <v>480593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17">
        <f>SUMIF('V3回目-総接種回数'!$A:$A, 'Conv-vaccine'!$E398, 'V3回目-総接種回数'!D:D)</f>
        <v>0</v>
      </c>
    </row>
    <row r="399" spans="1:19" ht="17.7">
      <c r="A399" s="49">
        <v>44428</v>
      </c>
      <c r="B399" s="109">
        <f>IF(COUNTIF($A$7:$A399, $A399)&gt;1, 0, IF($E399="","",G399+H399+K399+L399+O399-Q399))</f>
        <v>0</v>
      </c>
      <c r="C399" s="109">
        <f>IF(COUNTIF($A$7:$A399, $A399)&gt;1, 0, IF($E399="", "", I399+J399+M399+N399+P399-R399))</f>
        <v>0</v>
      </c>
      <c r="D399" s="109">
        <f>IF(COUNTIF($A$7:$A399, $A399)&gt;1, 0, S399)</f>
        <v>0</v>
      </c>
      <c r="E399" s="110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518561</v>
      </c>
      <c r="L399" s="92">
        <f>IFERROR(VLOOKUP($E399, V一般接種!$A:$G, L$4, FALSE), 0)</f>
        <v>96651</v>
      </c>
      <c r="M399" s="92">
        <f>IFERROR(VLOOKUP($E399, V一般接種!$A:$G, M$4, FALSE), 0)</f>
        <v>1</v>
      </c>
      <c r="N399" s="93">
        <f>IFERROR(VLOOKUP($E399, V一般接種!$A:$G, N$4, FALSE), 0)</f>
        <v>480593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17">
        <f>SUMIF('V3回目-総接種回数'!$A:$A, 'Conv-vaccine'!$E399, 'V3回目-総接種回数'!D:D)</f>
        <v>0</v>
      </c>
    </row>
    <row r="400" spans="1:19" ht="17.7">
      <c r="A400" s="49">
        <v>44429</v>
      </c>
      <c r="B400" s="109">
        <f>IF(COUNTIF($A$7:$A400, $A400)&gt;1, 0, IF($E400="","",G400+H400+K400+L400+O400-Q400))</f>
        <v>721109</v>
      </c>
      <c r="C400" s="109">
        <f>IF(COUNTIF($A$7:$A400, $A400)&gt;1, 0, IF($E400="", "", I400+J400+M400+N400+P400-R400))</f>
        <v>538970</v>
      </c>
      <c r="D400" s="109">
        <f>IF(COUNTIF($A$7:$A400, $A400)&gt;1, 0, S400)</f>
        <v>0</v>
      </c>
      <c r="E400" s="110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613918</v>
      </c>
      <c r="L400" s="92">
        <f>IFERROR(VLOOKUP($E400, V一般接種!$A:$G, L$4, FALSE), 0)</f>
        <v>107191</v>
      </c>
      <c r="M400" s="92">
        <f>IFERROR(VLOOKUP($E400, V一般接種!$A:$G, M$4, FALSE), 0)</f>
        <v>42</v>
      </c>
      <c r="N400" s="93">
        <f>IFERROR(VLOOKUP($E400, V一般接種!$A:$G, N$4, FALSE), 0)</f>
        <v>538928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17">
        <f>SUMIF('V3回目-総接種回数'!$A:$A, 'Conv-vaccine'!$E400, 'V3回目-総接種回数'!D:D)</f>
        <v>0</v>
      </c>
    </row>
    <row r="401" spans="1:19" ht="17.7">
      <c r="A401" s="49">
        <v>44429</v>
      </c>
      <c r="B401" s="109">
        <f>IF(COUNTIF($A$7:$A401, $A401)&gt;1, 0, IF($E401="","",G401+H401+K401+L401+O401-Q401))</f>
        <v>0</v>
      </c>
      <c r="C401" s="109">
        <f>IF(COUNTIF($A$7:$A401, $A401)&gt;1, 0, IF($E401="", "", I401+J401+M401+N401+P401-R401))</f>
        <v>0</v>
      </c>
      <c r="D401" s="109">
        <f>IF(COUNTIF($A$7:$A401, $A401)&gt;1, 0, S401)</f>
        <v>0</v>
      </c>
      <c r="E401" s="110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613918</v>
      </c>
      <c r="L401" s="92">
        <f>IFERROR(VLOOKUP($E401, V一般接種!$A:$G, L$4, FALSE), 0)</f>
        <v>107191</v>
      </c>
      <c r="M401" s="92">
        <f>IFERROR(VLOOKUP($E401, V一般接種!$A:$G, M$4, FALSE), 0)</f>
        <v>42</v>
      </c>
      <c r="N401" s="93">
        <f>IFERROR(VLOOKUP($E401, V一般接種!$A:$G, N$4, FALSE), 0)</f>
        <v>538928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17">
        <f>SUMIF('V3回目-総接種回数'!$A:$A, 'Conv-vaccine'!$E401, 'V3回目-総接種回数'!D:D)</f>
        <v>0</v>
      </c>
    </row>
    <row r="402" spans="1:19" ht="17.7">
      <c r="A402" s="49">
        <v>44429</v>
      </c>
      <c r="B402" s="109">
        <f>IF(COUNTIF($A$7:$A402, $A402)&gt;1, 0, IF($E402="","",G402+H402+K402+L402+O402-Q402))</f>
        <v>0</v>
      </c>
      <c r="C402" s="109">
        <f>IF(COUNTIF($A$7:$A402, $A402)&gt;1, 0, IF($E402="", "", I402+J402+M402+N402+P402-R402))</f>
        <v>0</v>
      </c>
      <c r="D402" s="109">
        <f>IF(COUNTIF($A$7:$A402, $A402)&gt;1, 0, S402)</f>
        <v>0</v>
      </c>
      <c r="E402" s="110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613918</v>
      </c>
      <c r="L402" s="92">
        <f>IFERROR(VLOOKUP($E402, V一般接種!$A:$G, L$4, FALSE), 0)</f>
        <v>107191</v>
      </c>
      <c r="M402" s="92">
        <f>IFERROR(VLOOKUP($E402, V一般接種!$A:$G, M$4, FALSE), 0)</f>
        <v>42</v>
      </c>
      <c r="N402" s="93">
        <f>IFERROR(VLOOKUP($E402, V一般接種!$A:$G, N$4, FALSE), 0)</f>
        <v>538928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17">
        <f>SUMIF('V3回目-総接種回数'!$A:$A, 'Conv-vaccine'!$E402, 'V3回目-総接種回数'!D:D)</f>
        <v>0</v>
      </c>
    </row>
    <row r="403" spans="1:19" ht="17.7">
      <c r="A403" s="49">
        <v>44430</v>
      </c>
      <c r="B403" s="109">
        <f>IF(COUNTIF($A$7:$A403, $A403)&gt;1, 0, IF($E403="","",G403+H403+K403+L403+O403-Q403))</f>
        <v>3702373</v>
      </c>
      <c r="C403" s="109">
        <f>IF(COUNTIF($A$7:$A403, $A403)&gt;1, 0, IF($E403="", "", I403+J403+M403+N403+P403-R403))</f>
        <v>3038552</v>
      </c>
      <c r="D403" s="109">
        <f>IF(COUNTIF($A$7:$A403, $A403)&gt;1, 0, S403)</f>
        <v>0</v>
      </c>
      <c r="E403" s="110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519487</v>
      </c>
      <c r="L403" s="92">
        <f>IFERROR(VLOOKUP($E403, V一般接種!$A:$G, L$4, FALSE), 0)</f>
        <v>108463</v>
      </c>
      <c r="M403" s="92">
        <f>IFERROR(VLOOKUP($E403, V一般接種!$A:$G, M$4, FALSE), 0)</f>
        <v>0</v>
      </c>
      <c r="N403" s="93">
        <f>IFERROR(VLOOKUP($E403, V一般接種!$A:$G, N$4, FALSE), 0)</f>
        <v>450232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17">
        <f>SUMIF('V3回目-総接種回数'!$A:$A, 'Conv-vaccine'!$E403, 'V3回目-総接種回数'!D:D)</f>
        <v>0</v>
      </c>
    </row>
    <row r="404" spans="1:19" ht="17.7">
      <c r="A404" s="49">
        <v>44430</v>
      </c>
      <c r="B404" s="109">
        <f>IF(COUNTIF($A$7:$A404, $A404)&gt;1, 0, IF($E404="","",G404+H404+K404+L404+O404-Q404))</f>
        <v>0</v>
      </c>
      <c r="C404" s="109">
        <f>IF(COUNTIF($A$7:$A404, $A404)&gt;1, 0, IF($E404="", "", I404+J404+M404+N404+P404-R404))</f>
        <v>0</v>
      </c>
      <c r="D404" s="109">
        <f>IF(COUNTIF($A$7:$A404, $A404)&gt;1, 0, S404)</f>
        <v>0</v>
      </c>
      <c r="E404" s="110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519487</v>
      </c>
      <c r="L404" s="92">
        <f>IFERROR(VLOOKUP($E404, V一般接種!$A:$G, L$4, FALSE), 0)</f>
        <v>108463</v>
      </c>
      <c r="M404" s="92">
        <f>IFERROR(VLOOKUP($E404, V一般接種!$A:$G, M$4, FALSE), 0)</f>
        <v>0</v>
      </c>
      <c r="N404" s="93">
        <f>IFERROR(VLOOKUP($E404, V一般接種!$A:$G, N$4, FALSE), 0)</f>
        <v>450232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17">
        <f>SUMIF('V3回目-総接種回数'!$A:$A, 'Conv-vaccine'!$E404, 'V3回目-総接種回数'!D:D)</f>
        <v>0</v>
      </c>
    </row>
    <row r="405" spans="1:19" ht="17.7">
      <c r="A405" s="49">
        <v>44430</v>
      </c>
      <c r="B405" s="109">
        <f>IF(COUNTIF($A$7:$A405, $A405)&gt;1, 0, IF($E405="","",G405+H405+K405+L405+O405-Q405))</f>
        <v>0</v>
      </c>
      <c r="C405" s="109">
        <f>IF(COUNTIF($A$7:$A405, $A405)&gt;1, 0, IF($E405="", "", I405+J405+M405+N405+P405-R405))</f>
        <v>0</v>
      </c>
      <c r="D405" s="109">
        <f>IF(COUNTIF($A$7:$A405, $A405)&gt;1, 0, S405)</f>
        <v>0</v>
      </c>
      <c r="E405" s="110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519487</v>
      </c>
      <c r="L405" s="92">
        <f>IFERROR(VLOOKUP($E405, V一般接種!$A:$G, L$4, FALSE), 0)</f>
        <v>108463</v>
      </c>
      <c r="M405" s="92">
        <f>IFERROR(VLOOKUP($E405, V一般接種!$A:$G, M$4, FALSE), 0)</f>
        <v>0</v>
      </c>
      <c r="N405" s="93">
        <f>IFERROR(VLOOKUP($E405, V一般接種!$A:$G, N$4, FALSE), 0)</f>
        <v>450232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17">
        <f>SUMIF('V3回目-総接種回数'!$A:$A, 'Conv-vaccine'!$E405, 'V3回目-総接種回数'!D:D)</f>
        <v>0</v>
      </c>
    </row>
    <row r="406" spans="1:19" ht="17.7">
      <c r="A406" s="49">
        <v>44431</v>
      </c>
      <c r="B406" s="109">
        <f>IF(COUNTIF($A$7:$A406, $A406)&gt;1, 0, IF($E406="","",G406+H406+K406+L406+O406-Q406))</f>
        <v>547742</v>
      </c>
      <c r="C406" s="109">
        <f>IF(COUNTIF($A$7:$A406, $A406)&gt;1, 0, IF($E406="", "", I406+J406+M406+N406+P406-R406))</f>
        <v>446515</v>
      </c>
      <c r="D406" s="109">
        <f>IF(COUNTIF($A$7:$A406, $A406)&gt;1, 0, S406)</f>
        <v>0</v>
      </c>
      <c r="E406" s="110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445233</v>
      </c>
      <c r="L406" s="92">
        <f>IFERROR(VLOOKUP($E406, V一般接種!$A:$G, L$4, FALSE), 0)</f>
        <v>102509</v>
      </c>
      <c r="M406" s="92">
        <f>IFERROR(VLOOKUP($E406, V一般接種!$A:$G, M$4, FALSE), 0)</f>
        <v>993</v>
      </c>
      <c r="N406" s="93">
        <f>IFERROR(VLOOKUP($E406, V一般接種!$A:$G, N$4, FALSE), 0)</f>
        <v>445522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17">
        <f>SUMIF('V3回目-総接種回数'!$A:$A, 'Conv-vaccine'!$E406, 'V3回目-総接種回数'!D:D)</f>
        <v>0</v>
      </c>
    </row>
    <row r="407" spans="1:19" ht="17.7">
      <c r="A407" s="49">
        <v>44431</v>
      </c>
      <c r="B407" s="109">
        <f>IF(COUNTIF($A$7:$A407, $A407)&gt;1, 0, IF($E407="","",G407+H407+K407+L407+O407-Q407))</f>
        <v>0</v>
      </c>
      <c r="C407" s="109">
        <f>IF(COUNTIF($A$7:$A407, $A407)&gt;1, 0, IF($E407="", "", I407+J407+M407+N407+P407-R407))</f>
        <v>0</v>
      </c>
      <c r="D407" s="109">
        <f>IF(COUNTIF($A$7:$A407, $A407)&gt;1, 0, S407)</f>
        <v>0</v>
      </c>
      <c r="E407" s="110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445233</v>
      </c>
      <c r="L407" s="92">
        <f>IFERROR(VLOOKUP($E407, V一般接種!$A:$G, L$4, FALSE), 0)</f>
        <v>102509</v>
      </c>
      <c r="M407" s="92">
        <f>IFERROR(VLOOKUP($E407, V一般接種!$A:$G, M$4, FALSE), 0)</f>
        <v>993</v>
      </c>
      <c r="N407" s="93">
        <f>IFERROR(VLOOKUP($E407, V一般接種!$A:$G, N$4, FALSE), 0)</f>
        <v>445522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17">
        <f>SUMIF('V3回目-総接種回数'!$A:$A, 'Conv-vaccine'!$E407, 'V3回目-総接種回数'!D:D)</f>
        <v>0</v>
      </c>
    </row>
    <row r="408" spans="1:19" ht="17.7">
      <c r="A408" s="49">
        <v>44431</v>
      </c>
      <c r="B408" s="109">
        <f>IF(COUNTIF($A$7:$A408, $A408)&gt;1, 0, IF($E408="","",G408+H408+K408+L408+O408-Q408))</f>
        <v>0</v>
      </c>
      <c r="C408" s="109">
        <f>IF(COUNTIF($A$7:$A408, $A408)&gt;1, 0, IF($E408="", "", I408+J408+M408+N408+P408-R408))</f>
        <v>0</v>
      </c>
      <c r="D408" s="109">
        <f>IF(COUNTIF($A$7:$A408, $A408)&gt;1, 0, S408)</f>
        <v>0</v>
      </c>
      <c r="E408" s="110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445233</v>
      </c>
      <c r="L408" s="92">
        <f>IFERROR(VLOOKUP($E408, V一般接種!$A:$G, L$4, FALSE), 0)</f>
        <v>102509</v>
      </c>
      <c r="M408" s="92">
        <f>IFERROR(VLOOKUP($E408, V一般接種!$A:$G, M$4, FALSE), 0)</f>
        <v>993</v>
      </c>
      <c r="N408" s="93">
        <f>IFERROR(VLOOKUP($E408, V一般接種!$A:$G, N$4, FALSE), 0)</f>
        <v>445522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17">
        <f>SUMIF('V3回目-総接種回数'!$A:$A, 'Conv-vaccine'!$E408, 'V3回目-総接種回数'!D:D)</f>
        <v>0</v>
      </c>
    </row>
    <row r="409" spans="1:19" ht="17.7">
      <c r="A409" s="49">
        <v>44432</v>
      </c>
      <c r="B409" s="109">
        <f>IF(COUNTIF($A$7:$A409, $A409)&gt;1, 0, IF($E409="","",G409+H409+K409+L409+O409-Q409))</f>
        <v>611197</v>
      </c>
      <c r="C409" s="109">
        <f>IF(COUNTIF($A$7:$A409, $A409)&gt;1, 0, IF($E409="", "", I409+J409+M409+N409+P409-R409))</f>
        <v>466456</v>
      </c>
      <c r="D409" s="109">
        <f>IF(COUNTIF($A$7:$A409, $A409)&gt;1, 0, S409)</f>
        <v>0</v>
      </c>
      <c r="E409" s="110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484091</v>
      </c>
      <c r="L409" s="92">
        <f>IFERROR(VLOOKUP($E409, V一般接種!$A:$G, L$4, FALSE), 0)</f>
        <v>127106</v>
      </c>
      <c r="M409" s="92">
        <f>IFERROR(VLOOKUP($E409, V一般接種!$A:$G, M$4, FALSE), 0)</f>
        <v>978</v>
      </c>
      <c r="N409" s="93">
        <f>IFERROR(VLOOKUP($E409, V一般接種!$A:$G, N$4, FALSE), 0)</f>
        <v>465478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17">
        <f>SUMIF('V3回目-総接種回数'!$A:$A, 'Conv-vaccine'!$E409, 'V3回目-総接種回数'!D:D)</f>
        <v>0</v>
      </c>
    </row>
    <row r="410" spans="1:19" ht="17.7">
      <c r="A410" s="49">
        <v>44432</v>
      </c>
      <c r="B410" s="109">
        <f>IF(COUNTIF($A$7:$A410, $A410)&gt;1, 0, IF($E410="","",G410+H410+K410+L410+O410-Q410))</f>
        <v>0</v>
      </c>
      <c r="C410" s="109">
        <f>IF(COUNTIF($A$7:$A410, $A410)&gt;1, 0, IF($E410="", "", I410+J410+M410+N410+P410-R410))</f>
        <v>0</v>
      </c>
      <c r="D410" s="109">
        <f>IF(COUNTIF($A$7:$A410, $A410)&gt;1, 0, S410)</f>
        <v>0</v>
      </c>
      <c r="E410" s="110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484091</v>
      </c>
      <c r="L410" s="92">
        <f>IFERROR(VLOOKUP($E410, V一般接種!$A:$G, L$4, FALSE), 0)</f>
        <v>127106</v>
      </c>
      <c r="M410" s="92">
        <f>IFERROR(VLOOKUP($E410, V一般接種!$A:$G, M$4, FALSE), 0)</f>
        <v>978</v>
      </c>
      <c r="N410" s="93">
        <f>IFERROR(VLOOKUP($E410, V一般接種!$A:$G, N$4, FALSE), 0)</f>
        <v>465478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17">
        <f>SUMIF('V3回目-総接種回数'!$A:$A, 'Conv-vaccine'!$E410, 'V3回目-総接種回数'!D:D)</f>
        <v>0</v>
      </c>
    </row>
    <row r="411" spans="1:19" ht="17.7">
      <c r="A411" s="49">
        <v>44432</v>
      </c>
      <c r="B411" s="109">
        <f>IF(COUNTIF($A$7:$A411, $A411)&gt;1, 0, IF($E411="","",G411+H411+K411+L411+O411-Q411))</f>
        <v>0</v>
      </c>
      <c r="C411" s="109">
        <f>IF(COUNTIF($A$7:$A411, $A411)&gt;1, 0, IF($E411="", "", I411+J411+M411+N411+P411-R411))</f>
        <v>0</v>
      </c>
      <c r="D411" s="109">
        <f>IF(COUNTIF($A$7:$A411, $A411)&gt;1, 0, S411)</f>
        <v>0</v>
      </c>
      <c r="E411" s="110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484091</v>
      </c>
      <c r="L411" s="92">
        <f>IFERROR(VLOOKUP($E411, V一般接種!$A:$G, L$4, FALSE), 0)</f>
        <v>127106</v>
      </c>
      <c r="M411" s="92">
        <f>IFERROR(VLOOKUP($E411, V一般接種!$A:$G, M$4, FALSE), 0)</f>
        <v>978</v>
      </c>
      <c r="N411" s="93">
        <f>IFERROR(VLOOKUP($E411, V一般接種!$A:$G, N$4, FALSE), 0)</f>
        <v>465478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17">
        <f>SUMIF('V3回目-総接種回数'!$A:$A, 'Conv-vaccine'!$E411, 'V3回目-総接種回数'!D:D)</f>
        <v>0</v>
      </c>
    </row>
    <row r="412" spans="1:19" ht="17.7">
      <c r="A412" s="49">
        <v>44433</v>
      </c>
      <c r="B412" s="109">
        <f>IF(COUNTIF($A$7:$A412, $A412)&gt;1, 0, IF($E412="","",G412+H412+K412+L412+O412-Q412))</f>
        <v>602450</v>
      </c>
      <c r="C412" s="109">
        <f>IF(COUNTIF($A$7:$A412, $A412)&gt;1, 0, IF($E412="", "", I412+J412+M412+N412+P412-R412))</f>
        <v>459144</v>
      </c>
      <c r="D412" s="109">
        <f>IF(COUNTIF($A$7:$A412, $A412)&gt;1, 0, S412)</f>
        <v>0</v>
      </c>
      <c r="E412" s="110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479961</v>
      </c>
      <c r="L412" s="92">
        <f>IFERROR(VLOOKUP($E412, V一般接種!$A:$G, L$4, FALSE), 0)</f>
        <v>122489</v>
      </c>
      <c r="M412" s="92">
        <f>IFERROR(VLOOKUP($E412, V一般接種!$A:$G, M$4, FALSE), 0)</f>
        <v>1938</v>
      </c>
      <c r="N412" s="93">
        <f>IFERROR(VLOOKUP($E412, V一般接種!$A:$G, N$4, FALSE), 0)</f>
        <v>457206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17">
        <f>SUMIF('V3回目-総接種回数'!$A:$A, 'Conv-vaccine'!$E412, 'V3回目-総接種回数'!D:D)</f>
        <v>0</v>
      </c>
    </row>
    <row r="413" spans="1:19" ht="17.7">
      <c r="A413" s="49">
        <v>44433</v>
      </c>
      <c r="B413" s="109">
        <f>IF(COUNTIF($A$7:$A413, $A413)&gt;1, 0, IF($E413="","",G413+H413+K413+L413+O413-Q413))</f>
        <v>0</v>
      </c>
      <c r="C413" s="109">
        <f>IF(COUNTIF($A$7:$A413, $A413)&gt;1, 0, IF($E413="", "", I413+J413+M413+N413+P413-R413))</f>
        <v>0</v>
      </c>
      <c r="D413" s="109">
        <f>IF(COUNTIF($A$7:$A413, $A413)&gt;1, 0, S413)</f>
        <v>0</v>
      </c>
      <c r="E413" s="110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479961</v>
      </c>
      <c r="L413" s="92">
        <f>IFERROR(VLOOKUP($E413, V一般接種!$A:$G, L$4, FALSE), 0)</f>
        <v>122489</v>
      </c>
      <c r="M413" s="92">
        <f>IFERROR(VLOOKUP($E413, V一般接種!$A:$G, M$4, FALSE), 0)</f>
        <v>1938</v>
      </c>
      <c r="N413" s="93">
        <f>IFERROR(VLOOKUP($E413, V一般接種!$A:$G, N$4, FALSE), 0)</f>
        <v>457206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17">
        <f>SUMIF('V3回目-総接種回数'!$A:$A, 'Conv-vaccine'!$E413, 'V3回目-総接種回数'!D:D)</f>
        <v>0</v>
      </c>
    </row>
    <row r="414" spans="1:19" ht="17.7">
      <c r="A414" s="49">
        <v>44433</v>
      </c>
      <c r="B414" s="109">
        <f>IF(COUNTIF($A$7:$A414, $A414)&gt;1, 0, IF($E414="","",G414+H414+K414+L414+O414-Q414))</f>
        <v>0</v>
      </c>
      <c r="C414" s="109">
        <f>IF(COUNTIF($A$7:$A414, $A414)&gt;1, 0, IF($E414="", "", I414+J414+M414+N414+P414-R414))</f>
        <v>0</v>
      </c>
      <c r="D414" s="109">
        <f>IF(COUNTIF($A$7:$A414, $A414)&gt;1, 0, S414)</f>
        <v>0</v>
      </c>
      <c r="E414" s="110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479961</v>
      </c>
      <c r="L414" s="92">
        <f>IFERROR(VLOOKUP($E414, V一般接種!$A:$G, L$4, FALSE), 0)</f>
        <v>122489</v>
      </c>
      <c r="M414" s="92">
        <f>IFERROR(VLOOKUP($E414, V一般接種!$A:$G, M$4, FALSE), 0)</f>
        <v>1938</v>
      </c>
      <c r="N414" s="93">
        <f>IFERROR(VLOOKUP($E414, V一般接種!$A:$G, N$4, FALSE), 0)</f>
        <v>457206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17">
        <f>SUMIF('V3回目-総接種回数'!$A:$A, 'Conv-vaccine'!$E414, 'V3回目-総接種回数'!D:D)</f>
        <v>0</v>
      </c>
    </row>
    <row r="415" spans="1:19" ht="17.7">
      <c r="A415" s="49">
        <v>44434</v>
      </c>
      <c r="B415" s="109">
        <f>IF(COUNTIF($A$7:$A415, $A415)&gt;1, 0, IF($E415="","",G415+H415+K415+L415+O415-Q415))</f>
        <v>568115</v>
      </c>
      <c r="C415" s="109">
        <f>IF(COUNTIF($A$7:$A415, $A415)&gt;1, 0, IF($E415="", "", I415+J415+M415+N415+P415-R415))</f>
        <v>443919</v>
      </c>
      <c r="D415" s="109">
        <f>IF(COUNTIF($A$7:$A415, $A415)&gt;1, 0, S415)</f>
        <v>0</v>
      </c>
      <c r="E415" s="110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468786</v>
      </c>
      <c r="L415" s="92">
        <f>IFERROR(VLOOKUP($E415, V一般接種!$A:$G, L$4, FALSE), 0)</f>
        <v>99329</v>
      </c>
      <c r="M415" s="92">
        <f>IFERROR(VLOOKUP($E415, V一般接種!$A:$G, M$4, FALSE), 0)</f>
        <v>2036</v>
      </c>
      <c r="N415" s="93">
        <f>IFERROR(VLOOKUP($E415, V一般接種!$A:$G, N$4, FALSE), 0)</f>
        <v>441883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17">
        <f>SUMIF('V3回目-総接種回数'!$A:$A, 'Conv-vaccine'!$E415, 'V3回目-総接種回数'!D:D)</f>
        <v>0</v>
      </c>
    </row>
    <row r="416" spans="1:19" ht="17.7">
      <c r="A416" s="49">
        <v>44434</v>
      </c>
      <c r="B416" s="109">
        <f>IF(COUNTIF($A$7:$A416, $A416)&gt;1, 0, IF($E416="","",G416+H416+K416+L416+O416-Q416))</f>
        <v>0</v>
      </c>
      <c r="C416" s="109">
        <f>IF(COUNTIF($A$7:$A416, $A416)&gt;1, 0, IF($E416="", "", I416+J416+M416+N416+P416-R416))</f>
        <v>0</v>
      </c>
      <c r="D416" s="109">
        <f>IF(COUNTIF($A$7:$A416, $A416)&gt;1, 0, S416)</f>
        <v>0</v>
      </c>
      <c r="E416" s="110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468786</v>
      </c>
      <c r="L416" s="92">
        <f>IFERROR(VLOOKUP($E416, V一般接種!$A:$G, L$4, FALSE), 0)</f>
        <v>99329</v>
      </c>
      <c r="M416" s="92">
        <f>IFERROR(VLOOKUP($E416, V一般接種!$A:$G, M$4, FALSE), 0)</f>
        <v>2036</v>
      </c>
      <c r="N416" s="93">
        <f>IFERROR(VLOOKUP($E416, V一般接種!$A:$G, N$4, FALSE), 0)</f>
        <v>441883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17">
        <f>SUMIF('V3回目-総接種回数'!$A:$A, 'Conv-vaccine'!$E416, 'V3回目-総接種回数'!D:D)</f>
        <v>0</v>
      </c>
    </row>
    <row r="417" spans="1:19" ht="17.7">
      <c r="A417" s="49">
        <v>44434</v>
      </c>
      <c r="B417" s="109">
        <f>IF(COUNTIF($A$7:$A417, $A417)&gt;1, 0, IF($E417="","",G417+H417+K417+L417+O417-Q417))</f>
        <v>0</v>
      </c>
      <c r="C417" s="109">
        <f>IF(COUNTIF($A$7:$A417, $A417)&gt;1, 0, IF($E417="", "", I417+J417+M417+N417+P417-R417))</f>
        <v>0</v>
      </c>
      <c r="D417" s="109">
        <f>IF(COUNTIF($A$7:$A417, $A417)&gt;1, 0, S417)</f>
        <v>0</v>
      </c>
      <c r="E417" s="110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468786</v>
      </c>
      <c r="L417" s="92">
        <f>IFERROR(VLOOKUP($E417, V一般接種!$A:$G, L$4, FALSE), 0)</f>
        <v>99329</v>
      </c>
      <c r="M417" s="92">
        <f>IFERROR(VLOOKUP($E417, V一般接種!$A:$G, M$4, FALSE), 0)</f>
        <v>2036</v>
      </c>
      <c r="N417" s="93">
        <f>IFERROR(VLOOKUP($E417, V一般接種!$A:$G, N$4, FALSE), 0)</f>
        <v>441883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17">
        <f>SUMIF('V3回目-総接種回数'!$A:$A, 'Conv-vaccine'!$E417, 'V3回目-総接種回数'!D:D)</f>
        <v>0</v>
      </c>
    </row>
    <row r="418" spans="1:19" ht="17.7">
      <c r="A418" s="49">
        <v>44435</v>
      </c>
      <c r="B418" s="109">
        <f>IF(COUNTIF($A$7:$A418, $A418)&gt;1, 0, IF($E418="","",G418+H418+K418+L418+O418-Q418))</f>
        <v>640361</v>
      </c>
      <c r="C418" s="109">
        <f>IF(COUNTIF($A$7:$A418, $A418)&gt;1, 0, IF($E418="", "", I418+J418+M418+N418+P418-R418))</f>
        <v>490394</v>
      </c>
      <c r="D418" s="109">
        <f>IF(COUNTIF($A$7:$A418, $A418)&gt;1, 0, S418)</f>
        <v>0</v>
      </c>
      <c r="E418" s="110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523225</v>
      </c>
      <c r="L418" s="92">
        <f>IFERROR(VLOOKUP($E418, V一般接種!$A:$G, L$4, FALSE), 0)</f>
        <v>117136</v>
      </c>
      <c r="M418" s="92">
        <f>IFERROR(VLOOKUP($E418, V一般接種!$A:$G, M$4, FALSE), 0)</f>
        <v>990</v>
      </c>
      <c r="N418" s="93">
        <f>IFERROR(VLOOKUP($E418, V一般接種!$A:$G, N$4, FALSE), 0)</f>
        <v>489404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17">
        <f>SUMIF('V3回目-総接種回数'!$A:$A, 'Conv-vaccine'!$E418, 'V3回目-総接種回数'!D:D)</f>
        <v>0</v>
      </c>
    </row>
    <row r="419" spans="1:19" ht="17.7">
      <c r="A419" s="49">
        <v>44435</v>
      </c>
      <c r="B419" s="109">
        <f>IF(COUNTIF($A$7:$A419, $A419)&gt;1, 0, IF($E419="","",G419+H419+K419+L419+O419-Q419))</f>
        <v>0</v>
      </c>
      <c r="C419" s="109">
        <f>IF(COUNTIF($A$7:$A419, $A419)&gt;1, 0, IF($E419="", "", I419+J419+M419+N419+P419-R419))</f>
        <v>0</v>
      </c>
      <c r="D419" s="109">
        <f>IF(COUNTIF($A$7:$A419, $A419)&gt;1, 0, S419)</f>
        <v>0</v>
      </c>
      <c r="E419" s="110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523225</v>
      </c>
      <c r="L419" s="92">
        <f>IFERROR(VLOOKUP($E419, V一般接種!$A:$G, L$4, FALSE), 0)</f>
        <v>117136</v>
      </c>
      <c r="M419" s="92">
        <f>IFERROR(VLOOKUP($E419, V一般接種!$A:$G, M$4, FALSE), 0)</f>
        <v>990</v>
      </c>
      <c r="N419" s="93">
        <f>IFERROR(VLOOKUP($E419, V一般接種!$A:$G, N$4, FALSE), 0)</f>
        <v>489404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17">
        <f>SUMIF('V3回目-総接種回数'!$A:$A, 'Conv-vaccine'!$E419, 'V3回目-総接種回数'!D:D)</f>
        <v>0</v>
      </c>
    </row>
    <row r="420" spans="1:19" ht="17.7">
      <c r="A420" s="49">
        <v>44435</v>
      </c>
      <c r="B420" s="109">
        <f>IF(COUNTIF($A$7:$A420, $A420)&gt;1, 0, IF($E420="","",G420+H420+K420+L420+O420-Q420))</f>
        <v>0</v>
      </c>
      <c r="C420" s="109">
        <f>IF(COUNTIF($A$7:$A420, $A420)&gt;1, 0, IF($E420="", "", I420+J420+M420+N420+P420-R420))</f>
        <v>0</v>
      </c>
      <c r="D420" s="109">
        <f>IF(COUNTIF($A$7:$A420, $A420)&gt;1, 0, S420)</f>
        <v>0</v>
      </c>
      <c r="E420" s="110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523225</v>
      </c>
      <c r="L420" s="92">
        <f>IFERROR(VLOOKUP($E420, V一般接種!$A:$G, L$4, FALSE), 0)</f>
        <v>117136</v>
      </c>
      <c r="M420" s="92">
        <f>IFERROR(VLOOKUP($E420, V一般接種!$A:$G, M$4, FALSE), 0)</f>
        <v>990</v>
      </c>
      <c r="N420" s="93">
        <f>IFERROR(VLOOKUP($E420, V一般接種!$A:$G, N$4, FALSE), 0)</f>
        <v>489404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17">
        <f>SUMIF('V3回目-総接種回数'!$A:$A, 'Conv-vaccine'!$E420, 'V3回目-総接種回数'!D:D)</f>
        <v>0</v>
      </c>
    </row>
    <row r="421" spans="1:19" ht="17.7">
      <c r="A421" s="49">
        <v>44436</v>
      </c>
      <c r="B421" s="109">
        <f>IF(COUNTIF($A$7:$A421, $A421)&gt;1, 0, IF($E421="","",G421+H421+K421+L421+O421-Q421))</f>
        <v>729537</v>
      </c>
      <c r="C421" s="109">
        <f>IF(COUNTIF($A$7:$A421, $A421)&gt;1, 0, IF($E421="", "", I421+J421+M421+N421+P421-R421))</f>
        <v>606128</v>
      </c>
      <c r="D421" s="109">
        <f>IF(COUNTIF($A$7:$A421, $A421)&gt;1, 0, S421)</f>
        <v>0</v>
      </c>
      <c r="E421" s="110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590270</v>
      </c>
      <c r="L421" s="92">
        <f>IFERROR(VLOOKUP($E421, V一般接種!$A:$G, L$4, FALSE), 0)</f>
        <v>139267</v>
      </c>
      <c r="M421" s="92">
        <f>IFERROR(VLOOKUP($E421, V一般接種!$A:$G, M$4, FALSE), 0)</f>
        <v>546</v>
      </c>
      <c r="N421" s="93">
        <f>IFERROR(VLOOKUP($E421, V一般接種!$A:$G, N$4, FALSE), 0)</f>
        <v>605582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17">
        <f>SUMIF('V3回目-総接種回数'!$A:$A, 'Conv-vaccine'!$E421, 'V3回目-総接種回数'!D:D)</f>
        <v>0</v>
      </c>
    </row>
    <row r="422" spans="1:19" ht="17.7">
      <c r="A422" s="49">
        <v>44436</v>
      </c>
      <c r="B422" s="109">
        <f>IF(COUNTIF($A$7:$A422, $A422)&gt;1, 0, IF($E422="","",G422+H422+K422+L422+O422-Q422))</f>
        <v>0</v>
      </c>
      <c r="C422" s="109">
        <f>IF(COUNTIF($A$7:$A422, $A422)&gt;1, 0, IF($E422="", "", I422+J422+M422+N422+P422-R422))</f>
        <v>0</v>
      </c>
      <c r="D422" s="109">
        <f>IF(COUNTIF($A$7:$A422, $A422)&gt;1, 0, S422)</f>
        <v>0</v>
      </c>
      <c r="E422" s="110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590270</v>
      </c>
      <c r="L422" s="92">
        <f>IFERROR(VLOOKUP($E422, V一般接種!$A:$G, L$4, FALSE), 0)</f>
        <v>139267</v>
      </c>
      <c r="M422" s="92">
        <f>IFERROR(VLOOKUP($E422, V一般接種!$A:$G, M$4, FALSE), 0)</f>
        <v>546</v>
      </c>
      <c r="N422" s="93">
        <f>IFERROR(VLOOKUP($E422, V一般接種!$A:$G, N$4, FALSE), 0)</f>
        <v>605582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17">
        <f>SUMIF('V3回目-総接種回数'!$A:$A, 'Conv-vaccine'!$E422, 'V3回目-総接種回数'!D:D)</f>
        <v>0</v>
      </c>
    </row>
    <row r="423" spans="1:19" ht="17.7">
      <c r="A423" s="49">
        <v>44436</v>
      </c>
      <c r="B423" s="109">
        <f>IF(COUNTIF($A$7:$A423, $A423)&gt;1, 0, IF($E423="","",G423+H423+K423+L423+O423-Q423))</f>
        <v>0</v>
      </c>
      <c r="C423" s="109">
        <f>IF(COUNTIF($A$7:$A423, $A423)&gt;1, 0, IF($E423="", "", I423+J423+M423+N423+P423-R423))</f>
        <v>0</v>
      </c>
      <c r="D423" s="109">
        <f>IF(COUNTIF($A$7:$A423, $A423)&gt;1, 0, S423)</f>
        <v>0</v>
      </c>
      <c r="E423" s="110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590270</v>
      </c>
      <c r="L423" s="92">
        <f>IFERROR(VLOOKUP($E423, V一般接種!$A:$G, L$4, FALSE), 0)</f>
        <v>139267</v>
      </c>
      <c r="M423" s="92">
        <f>IFERROR(VLOOKUP($E423, V一般接種!$A:$G, M$4, FALSE), 0)</f>
        <v>546</v>
      </c>
      <c r="N423" s="93">
        <f>IFERROR(VLOOKUP($E423, V一般接種!$A:$G, N$4, FALSE), 0)</f>
        <v>605582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17">
        <f>SUMIF('V3回目-総接種回数'!$A:$A, 'Conv-vaccine'!$E423, 'V3回目-総接種回数'!D:D)</f>
        <v>0</v>
      </c>
    </row>
    <row r="424" spans="1:19" ht="17.7">
      <c r="A424" s="49">
        <v>44437</v>
      </c>
      <c r="B424" s="109">
        <f>IF(COUNTIF($A$7:$A424, $A424)&gt;1, 0, IF($E424="","",G424+H424+K424+L424+O424-Q424))</f>
        <v>3319059</v>
      </c>
      <c r="C424" s="109">
        <f>IF(COUNTIF($A$7:$A424, $A424)&gt;1, 0, IF($E424="", "", I424+J424+M424+N424+P424-R424))</f>
        <v>2993770</v>
      </c>
      <c r="D424" s="109">
        <f>IF(COUNTIF($A$7:$A424, $A424)&gt;1, 0, S424)</f>
        <v>0</v>
      </c>
      <c r="E424" s="110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474856</v>
      </c>
      <c r="L424" s="92">
        <f>IFERROR(VLOOKUP($E424, V一般接種!$A:$G, L$4, FALSE), 0)</f>
        <v>123325</v>
      </c>
      <c r="M424" s="92">
        <f>IFERROR(VLOOKUP($E424, V一般接種!$A:$G, M$4, FALSE), 0)</f>
        <v>1130</v>
      </c>
      <c r="N424" s="93">
        <f>IFERROR(VLOOKUP($E424, V一般接種!$A:$G, N$4, FALSE), 0)</f>
        <v>503840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17">
        <f>SUMIF('V3回目-総接種回数'!$A:$A, 'Conv-vaccine'!$E424, 'V3回目-総接種回数'!D:D)</f>
        <v>0</v>
      </c>
    </row>
    <row r="425" spans="1:19" ht="17.7">
      <c r="A425" s="49">
        <v>44437</v>
      </c>
      <c r="B425" s="109">
        <f>IF(COUNTIF($A$7:$A425, $A425)&gt;1, 0, IF($E425="","",G425+H425+K425+L425+O425-Q425))</f>
        <v>0</v>
      </c>
      <c r="C425" s="109">
        <f>IF(COUNTIF($A$7:$A425, $A425)&gt;1, 0, IF($E425="", "", I425+J425+M425+N425+P425-R425))</f>
        <v>0</v>
      </c>
      <c r="D425" s="109">
        <f>IF(COUNTIF($A$7:$A425, $A425)&gt;1, 0, S425)</f>
        <v>0</v>
      </c>
      <c r="E425" s="110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474856</v>
      </c>
      <c r="L425" s="92">
        <f>IFERROR(VLOOKUP($E425, V一般接種!$A:$G, L$4, FALSE), 0)</f>
        <v>123325</v>
      </c>
      <c r="M425" s="92">
        <f>IFERROR(VLOOKUP($E425, V一般接種!$A:$G, M$4, FALSE), 0)</f>
        <v>1130</v>
      </c>
      <c r="N425" s="93">
        <f>IFERROR(VLOOKUP($E425, V一般接種!$A:$G, N$4, FALSE), 0)</f>
        <v>503840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17">
        <f>SUMIF('V3回目-総接種回数'!$A:$A, 'Conv-vaccine'!$E425, 'V3回目-総接種回数'!D:D)</f>
        <v>0</v>
      </c>
    </row>
    <row r="426" spans="1:19" ht="17.7">
      <c r="A426" s="49">
        <v>44437</v>
      </c>
      <c r="B426" s="109">
        <f>IF(COUNTIF($A$7:$A426, $A426)&gt;1, 0, IF($E426="","",G426+H426+K426+L426+O426-Q426))</f>
        <v>0</v>
      </c>
      <c r="C426" s="109">
        <f>IF(COUNTIF($A$7:$A426, $A426)&gt;1, 0, IF($E426="", "", I426+J426+M426+N426+P426-R426))</f>
        <v>0</v>
      </c>
      <c r="D426" s="109">
        <f>IF(COUNTIF($A$7:$A426, $A426)&gt;1, 0, S426)</f>
        <v>0</v>
      </c>
      <c r="E426" s="110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474856</v>
      </c>
      <c r="L426" s="92">
        <f>IFERROR(VLOOKUP($E426, V一般接種!$A:$G, L$4, FALSE), 0)</f>
        <v>123325</v>
      </c>
      <c r="M426" s="92">
        <f>IFERROR(VLOOKUP($E426, V一般接種!$A:$G, M$4, FALSE), 0)</f>
        <v>1130</v>
      </c>
      <c r="N426" s="93">
        <f>IFERROR(VLOOKUP($E426, V一般接種!$A:$G, N$4, FALSE), 0)</f>
        <v>503840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17">
        <f>SUMIF('V3回目-総接種回数'!$A:$A, 'Conv-vaccine'!$E426, 'V3回目-総接種回数'!D:D)</f>
        <v>0</v>
      </c>
    </row>
    <row r="427" spans="1:19" ht="17.7">
      <c r="A427" s="49">
        <v>44438</v>
      </c>
      <c r="B427" s="109">
        <f>IF(COUNTIF($A$7:$A427, $A427)&gt;1, 0, IF($E427="","",G427+H427+K427+L427+O427-Q427))</f>
        <v>388780</v>
      </c>
      <c r="C427" s="109">
        <f>IF(COUNTIF($A$7:$A427, $A427)&gt;1, 0, IF($E427="", "", I427+J427+M427+N427+P427-R427))</f>
        <v>139639</v>
      </c>
      <c r="D427" s="109">
        <f>IF(COUNTIF($A$7:$A427, $A427)&gt;1, 0, S427)</f>
        <v>0</v>
      </c>
      <c r="E427" s="110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253316</v>
      </c>
      <c r="L427" s="92">
        <f>IFERROR(VLOOKUP($E427, V一般接種!$A:$G, L$4, FALSE), 0)</f>
        <v>135464</v>
      </c>
      <c r="M427" s="92">
        <f>IFERROR(VLOOKUP($E427, V一般接種!$A:$G, M$4, FALSE), 0)</f>
        <v>1330</v>
      </c>
      <c r="N427" s="93">
        <f>IFERROR(VLOOKUP($E427, V一般接種!$A:$G, N$4, FALSE), 0)</f>
        <v>138309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17">
        <f>SUMIF('V3回目-総接種回数'!$A:$A, 'Conv-vaccine'!$E427, 'V3回目-総接種回数'!D:D)</f>
        <v>0</v>
      </c>
    </row>
    <row r="428" spans="1:19" ht="17.7">
      <c r="A428" s="49">
        <v>44438</v>
      </c>
      <c r="B428" s="109">
        <f>IF(COUNTIF($A$7:$A428, $A428)&gt;1, 0, IF($E428="","",G428+H428+K428+L428+O428-Q428))</f>
        <v>0</v>
      </c>
      <c r="C428" s="109">
        <f>IF(COUNTIF($A$7:$A428, $A428)&gt;1, 0, IF($E428="", "", I428+J428+M428+N428+P428-R428))</f>
        <v>0</v>
      </c>
      <c r="D428" s="109">
        <f>IF(COUNTIF($A$7:$A428, $A428)&gt;1, 0, S428)</f>
        <v>0</v>
      </c>
      <c r="E428" s="110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253316</v>
      </c>
      <c r="L428" s="92">
        <f>IFERROR(VLOOKUP($E428, V一般接種!$A:$G, L$4, FALSE), 0)</f>
        <v>135464</v>
      </c>
      <c r="M428" s="92">
        <f>IFERROR(VLOOKUP($E428, V一般接種!$A:$G, M$4, FALSE), 0)</f>
        <v>1330</v>
      </c>
      <c r="N428" s="93">
        <f>IFERROR(VLOOKUP($E428, V一般接種!$A:$G, N$4, FALSE), 0)</f>
        <v>138309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17">
        <f>SUMIF('V3回目-総接種回数'!$A:$A, 'Conv-vaccine'!$E428, 'V3回目-総接種回数'!D:D)</f>
        <v>0</v>
      </c>
    </row>
    <row r="429" spans="1:19" ht="17.7">
      <c r="A429" s="49">
        <v>44438</v>
      </c>
      <c r="B429" s="109">
        <f>IF(COUNTIF($A$7:$A429, $A429)&gt;1, 0, IF($E429="","",G429+H429+K429+L429+O429-Q429))</f>
        <v>0</v>
      </c>
      <c r="C429" s="109">
        <f>IF(COUNTIF($A$7:$A429, $A429)&gt;1, 0, IF($E429="", "", I429+J429+M429+N429+P429-R429))</f>
        <v>0</v>
      </c>
      <c r="D429" s="109">
        <f>IF(COUNTIF($A$7:$A429, $A429)&gt;1, 0, S429)</f>
        <v>0</v>
      </c>
      <c r="E429" s="110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253316</v>
      </c>
      <c r="L429" s="92">
        <f>IFERROR(VLOOKUP($E429, V一般接種!$A:$G, L$4, FALSE), 0)</f>
        <v>135464</v>
      </c>
      <c r="M429" s="92">
        <f>IFERROR(VLOOKUP($E429, V一般接種!$A:$G, M$4, FALSE), 0)</f>
        <v>1330</v>
      </c>
      <c r="N429" s="93">
        <f>IFERROR(VLOOKUP($E429, V一般接種!$A:$G, N$4, FALSE), 0)</f>
        <v>138309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17">
        <f>SUMIF('V3回目-総接種回数'!$A:$A, 'Conv-vaccine'!$E429, 'V3回目-総接種回数'!D:D)</f>
        <v>0</v>
      </c>
    </row>
    <row r="430" spans="1:19" ht="17.7">
      <c r="A430" s="49">
        <v>44439</v>
      </c>
      <c r="B430" s="109">
        <f>IF(COUNTIF($A$7:$A430, $A430)&gt;1, 0, IF($E430="","",G430+H430+K430+L430+O430-Q430))</f>
        <v>649822</v>
      </c>
      <c r="C430" s="109">
        <f>IF(COUNTIF($A$7:$A430, $A430)&gt;1, 0, IF($E430="", "", I430+J430+M430+N430+P430-R430))</f>
        <v>397805</v>
      </c>
      <c r="D430" s="109">
        <f>IF(COUNTIF($A$7:$A430, $A430)&gt;1, 0, S430)</f>
        <v>0</v>
      </c>
      <c r="E430" s="110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509228</v>
      </c>
      <c r="L430" s="92">
        <f>IFERROR(VLOOKUP($E430, V一般接種!$A:$G, L$4, FALSE), 0)</f>
        <v>140594</v>
      </c>
      <c r="M430" s="92">
        <f>IFERROR(VLOOKUP($E430, V一般接種!$A:$G, M$4, FALSE), 0)</f>
        <v>1625</v>
      </c>
      <c r="N430" s="93">
        <f>IFERROR(VLOOKUP($E430, V一般接種!$A:$G, N$4, FALSE), 0)</f>
        <v>396180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17">
        <f>SUMIF('V3回目-総接種回数'!$A:$A, 'Conv-vaccine'!$E430, 'V3回目-総接種回数'!D:D)</f>
        <v>0</v>
      </c>
    </row>
    <row r="431" spans="1:19" ht="17.7">
      <c r="A431" s="49">
        <v>44439</v>
      </c>
      <c r="B431" s="109">
        <f>IF(COUNTIF($A$7:$A431, $A431)&gt;1, 0, IF($E431="","",G431+H431+K431+L431+O431-Q431))</f>
        <v>0</v>
      </c>
      <c r="C431" s="109">
        <f>IF(COUNTIF($A$7:$A431, $A431)&gt;1, 0, IF($E431="", "", I431+J431+M431+N431+P431-R431))</f>
        <v>0</v>
      </c>
      <c r="D431" s="109">
        <f>IF(COUNTIF($A$7:$A431, $A431)&gt;1, 0, S431)</f>
        <v>0</v>
      </c>
      <c r="E431" s="110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509228</v>
      </c>
      <c r="L431" s="92">
        <f>IFERROR(VLOOKUP($E431, V一般接種!$A:$G, L$4, FALSE), 0)</f>
        <v>140594</v>
      </c>
      <c r="M431" s="92">
        <f>IFERROR(VLOOKUP($E431, V一般接種!$A:$G, M$4, FALSE), 0)</f>
        <v>1625</v>
      </c>
      <c r="N431" s="93">
        <f>IFERROR(VLOOKUP($E431, V一般接種!$A:$G, N$4, FALSE), 0)</f>
        <v>396180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17">
        <f>SUMIF('V3回目-総接種回数'!$A:$A, 'Conv-vaccine'!$E431, 'V3回目-総接種回数'!D:D)</f>
        <v>0</v>
      </c>
    </row>
    <row r="432" spans="1:19" ht="17.7">
      <c r="A432" s="49">
        <v>44439</v>
      </c>
      <c r="B432" s="109">
        <f>IF(COUNTIF($A$7:$A432, $A432)&gt;1, 0, IF($E432="","",G432+H432+K432+L432+O432-Q432))</f>
        <v>0</v>
      </c>
      <c r="C432" s="109">
        <f>IF(COUNTIF($A$7:$A432, $A432)&gt;1, 0, IF($E432="", "", I432+J432+M432+N432+P432-R432))</f>
        <v>0</v>
      </c>
      <c r="D432" s="109">
        <f>IF(COUNTIF($A$7:$A432, $A432)&gt;1, 0, S432)</f>
        <v>0</v>
      </c>
      <c r="E432" s="110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509228</v>
      </c>
      <c r="L432" s="92">
        <f>IFERROR(VLOOKUP($E432, V一般接種!$A:$G, L$4, FALSE), 0)</f>
        <v>140594</v>
      </c>
      <c r="M432" s="92">
        <f>IFERROR(VLOOKUP($E432, V一般接種!$A:$G, M$4, FALSE), 0)</f>
        <v>1625</v>
      </c>
      <c r="N432" s="93">
        <f>IFERROR(VLOOKUP($E432, V一般接種!$A:$G, N$4, FALSE), 0)</f>
        <v>396180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17">
        <f>SUMIF('V3回目-総接種回数'!$A:$A, 'Conv-vaccine'!$E432, 'V3回目-総接種回数'!D:D)</f>
        <v>0</v>
      </c>
    </row>
    <row r="433" spans="1:19" ht="17.7">
      <c r="A433" s="49">
        <v>44440</v>
      </c>
      <c r="B433" s="109">
        <f>IF(COUNTIF($A$7:$A433, $A433)&gt;1, 0, IF($E433="","",G433+H433+K433+L433+O433-Q433))</f>
        <v>643920</v>
      </c>
      <c r="C433" s="109">
        <f>IF(COUNTIF($A$7:$A433, $A433)&gt;1, 0, IF($E433="", "", I433+J433+M433+N433+P433-R433))</f>
        <v>379547</v>
      </c>
      <c r="D433" s="109">
        <f>IF(COUNTIF($A$7:$A433, $A433)&gt;1, 0, S433)</f>
        <v>0</v>
      </c>
      <c r="E433" s="110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497355</v>
      </c>
      <c r="L433" s="92">
        <f>IFERROR(VLOOKUP($E433, V一般接種!$A:$G, L$4, FALSE), 0)</f>
        <v>146565</v>
      </c>
      <c r="M433" s="92">
        <f>IFERROR(VLOOKUP($E433, V一般接種!$A:$G, M$4, FALSE), 0)</f>
        <v>1837</v>
      </c>
      <c r="N433" s="93">
        <f>IFERROR(VLOOKUP($E433, V一般接種!$A:$G, N$4, FALSE), 0)</f>
        <v>377710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17">
        <f>SUMIF('V3回目-総接種回数'!$A:$A, 'Conv-vaccine'!$E433, 'V3回目-総接種回数'!D:D)</f>
        <v>0</v>
      </c>
    </row>
    <row r="434" spans="1:19" ht="17.7">
      <c r="A434" s="49">
        <v>44440</v>
      </c>
      <c r="B434" s="109">
        <f>IF(COUNTIF($A$7:$A434, $A434)&gt;1, 0, IF($E434="","",G434+H434+K434+L434+O434-Q434))</f>
        <v>0</v>
      </c>
      <c r="C434" s="109">
        <f>IF(COUNTIF($A$7:$A434, $A434)&gt;1, 0, IF($E434="", "", I434+J434+M434+N434+P434-R434))</f>
        <v>0</v>
      </c>
      <c r="D434" s="109">
        <f>IF(COUNTIF($A$7:$A434, $A434)&gt;1, 0, S434)</f>
        <v>0</v>
      </c>
      <c r="E434" s="110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497355</v>
      </c>
      <c r="L434" s="92">
        <f>IFERROR(VLOOKUP($E434, V一般接種!$A:$G, L$4, FALSE), 0)</f>
        <v>146565</v>
      </c>
      <c r="M434" s="92">
        <f>IFERROR(VLOOKUP($E434, V一般接種!$A:$G, M$4, FALSE), 0)</f>
        <v>1837</v>
      </c>
      <c r="N434" s="93">
        <f>IFERROR(VLOOKUP($E434, V一般接種!$A:$G, N$4, FALSE), 0)</f>
        <v>377710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17">
        <f>SUMIF('V3回目-総接種回数'!$A:$A, 'Conv-vaccine'!$E434, 'V3回目-総接種回数'!D:D)</f>
        <v>0</v>
      </c>
    </row>
    <row r="435" spans="1:19" ht="17.7">
      <c r="A435" s="49">
        <v>44440</v>
      </c>
      <c r="B435" s="109">
        <f>IF(COUNTIF($A$7:$A435, $A435)&gt;1, 0, IF($E435="","",G435+H435+K435+L435+O435-Q435))</f>
        <v>0</v>
      </c>
      <c r="C435" s="109">
        <f>IF(COUNTIF($A$7:$A435, $A435)&gt;1, 0, IF($E435="", "", I435+J435+M435+N435+P435-R435))</f>
        <v>0</v>
      </c>
      <c r="D435" s="109">
        <f>IF(COUNTIF($A$7:$A435, $A435)&gt;1, 0, S435)</f>
        <v>0</v>
      </c>
      <c r="E435" s="110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497355</v>
      </c>
      <c r="L435" s="92">
        <f>IFERROR(VLOOKUP($E435, V一般接種!$A:$G, L$4, FALSE), 0)</f>
        <v>146565</v>
      </c>
      <c r="M435" s="92">
        <f>IFERROR(VLOOKUP($E435, V一般接種!$A:$G, M$4, FALSE), 0)</f>
        <v>1837</v>
      </c>
      <c r="N435" s="93">
        <f>IFERROR(VLOOKUP($E435, V一般接種!$A:$G, N$4, FALSE), 0)</f>
        <v>377710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17">
        <f>SUMIF('V3回目-総接種回数'!$A:$A, 'Conv-vaccine'!$E435, 'V3回目-総接種回数'!D:D)</f>
        <v>0</v>
      </c>
    </row>
    <row r="436" spans="1:19" ht="17.7">
      <c r="A436" s="49">
        <v>44441</v>
      </c>
      <c r="B436" s="109">
        <f>IF(COUNTIF($A$7:$A436, $A436)&gt;1, 0, IF($E436="","",G436+H436+K436+L436+O436-Q436))</f>
        <v>420230</v>
      </c>
      <c r="C436" s="109">
        <f>IF(COUNTIF($A$7:$A436, $A436)&gt;1, 0, IF($E436="", "", I436+J436+M436+N436+P436-R436))</f>
        <v>380206</v>
      </c>
      <c r="D436" s="109">
        <f>IF(COUNTIF($A$7:$A436, $A436)&gt;1, 0, S436)</f>
        <v>0</v>
      </c>
      <c r="E436" s="110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262907</v>
      </c>
      <c r="L436" s="92">
        <f>IFERROR(VLOOKUP($E436, V一般接種!$A:$G, L$4, FALSE), 0)</f>
        <v>157323</v>
      </c>
      <c r="M436" s="92">
        <f>IFERROR(VLOOKUP($E436, V一般接種!$A:$G, M$4, FALSE), 0)</f>
        <v>1994</v>
      </c>
      <c r="N436" s="93">
        <f>IFERROR(VLOOKUP($E436, V一般接種!$A:$G, N$4, FALSE), 0)</f>
        <v>378212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17">
        <f>SUMIF('V3回目-総接種回数'!$A:$A, 'Conv-vaccine'!$E436, 'V3回目-総接種回数'!D:D)</f>
        <v>0</v>
      </c>
    </row>
    <row r="437" spans="1:19" ht="17.7">
      <c r="A437" s="49">
        <v>44441</v>
      </c>
      <c r="B437" s="109">
        <f>IF(COUNTIF($A$7:$A437, $A437)&gt;1, 0, IF($E437="","",G437+H437+K437+L437+O437-Q437))</f>
        <v>0</v>
      </c>
      <c r="C437" s="109">
        <f>IF(COUNTIF($A$7:$A437, $A437)&gt;1, 0, IF($E437="", "", I437+J437+M437+N437+P437-R437))</f>
        <v>0</v>
      </c>
      <c r="D437" s="109">
        <f>IF(COUNTIF($A$7:$A437, $A437)&gt;1, 0, S437)</f>
        <v>0</v>
      </c>
      <c r="E437" s="110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262907</v>
      </c>
      <c r="L437" s="92">
        <f>IFERROR(VLOOKUP($E437, V一般接種!$A:$G, L$4, FALSE), 0)</f>
        <v>157323</v>
      </c>
      <c r="M437" s="92">
        <f>IFERROR(VLOOKUP($E437, V一般接種!$A:$G, M$4, FALSE), 0)</f>
        <v>1994</v>
      </c>
      <c r="N437" s="93">
        <f>IFERROR(VLOOKUP($E437, V一般接種!$A:$G, N$4, FALSE), 0)</f>
        <v>378212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17">
        <f>SUMIF('V3回目-総接種回数'!$A:$A, 'Conv-vaccine'!$E437, 'V3回目-総接種回数'!D:D)</f>
        <v>0</v>
      </c>
    </row>
    <row r="438" spans="1:19" ht="17.7">
      <c r="A438" s="49">
        <v>44441</v>
      </c>
      <c r="B438" s="109">
        <f>IF(COUNTIF($A$7:$A438, $A438)&gt;1, 0, IF($E438="","",G438+H438+K438+L438+O438-Q438))</f>
        <v>0</v>
      </c>
      <c r="C438" s="109">
        <f>IF(COUNTIF($A$7:$A438, $A438)&gt;1, 0, IF($E438="", "", I438+J438+M438+N438+P438-R438))</f>
        <v>0</v>
      </c>
      <c r="D438" s="109">
        <f>IF(COUNTIF($A$7:$A438, $A438)&gt;1, 0, S438)</f>
        <v>0</v>
      </c>
      <c r="E438" s="110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262907</v>
      </c>
      <c r="L438" s="92">
        <f>IFERROR(VLOOKUP($E438, V一般接種!$A:$G, L$4, FALSE), 0)</f>
        <v>157323</v>
      </c>
      <c r="M438" s="92">
        <f>IFERROR(VLOOKUP($E438, V一般接種!$A:$G, M$4, FALSE), 0)</f>
        <v>1994</v>
      </c>
      <c r="N438" s="93">
        <f>IFERROR(VLOOKUP($E438, V一般接種!$A:$G, N$4, FALSE), 0)</f>
        <v>378212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17">
        <f>SUMIF('V3回目-総接種回数'!$A:$A, 'Conv-vaccine'!$E438, 'V3回目-総接種回数'!D:D)</f>
        <v>0</v>
      </c>
    </row>
    <row r="439" spans="1:19" ht="17.7">
      <c r="A439" s="49">
        <v>44442</v>
      </c>
      <c r="B439" s="109">
        <f>IF(COUNTIF($A$7:$A439, $A439)&gt;1, 0, IF($E439="","",G439+H439+K439+L439+O439-Q439))</f>
        <v>738928</v>
      </c>
      <c r="C439" s="109">
        <f>IF(COUNTIF($A$7:$A439, $A439)&gt;1, 0, IF($E439="", "", I439+J439+M439+N439+P439-R439))</f>
        <v>291194</v>
      </c>
      <c r="D439" s="109">
        <f>IF(COUNTIF($A$7:$A439, $A439)&gt;1, 0, S439)</f>
        <v>0</v>
      </c>
      <c r="E439" s="110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575879</v>
      </c>
      <c r="L439" s="92">
        <f>IFERROR(VLOOKUP($E439, V一般接種!$A:$G, L$4, FALSE), 0)</f>
        <v>163049</v>
      </c>
      <c r="M439" s="92">
        <f>IFERROR(VLOOKUP($E439, V一般接種!$A:$G, M$4, FALSE), 0)</f>
        <v>2072</v>
      </c>
      <c r="N439" s="93">
        <f>IFERROR(VLOOKUP($E439, V一般接種!$A:$G, N$4, FALSE), 0)</f>
        <v>289122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17">
        <f>SUMIF('V3回目-総接種回数'!$A:$A, 'Conv-vaccine'!$E439, 'V3回目-総接種回数'!D:D)</f>
        <v>0</v>
      </c>
    </row>
    <row r="440" spans="1:19" ht="17.7">
      <c r="A440" s="49">
        <v>44442</v>
      </c>
      <c r="B440" s="109">
        <f>IF(COUNTIF($A$7:$A440, $A440)&gt;1, 0, IF($E440="","",G440+H440+K440+L440+O440-Q440))</f>
        <v>0</v>
      </c>
      <c r="C440" s="109">
        <f>IF(COUNTIF($A$7:$A440, $A440)&gt;1, 0, IF($E440="", "", I440+J440+M440+N440+P440-R440))</f>
        <v>0</v>
      </c>
      <c r="D440" s="109">
        <f>IF(COUNTIF($A$7:$A440, $A440)&gt;1, 0, S440)</f>
        <v>0</v>
      </c>
      <c r="E440" s="110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575879</v>
      </c>
      <c r="L440" s="92">
        <f>IFERROR(VLOOKUP($E440, V一般接種!$A:$G, L$4, FALSE), 0)</f>
        <v>163049</v>
      </c>
      <c r="M440" s="92">
        <f>IFERROR(VLOOKUP($E440, V一般接種!$A:$G, M$4, FALSE), 0)</f>
        <v>2072</v>
      </c>
      <c r="N440" s="93">
        <f>IFERROR(VLOOKUP($E440, V一般接種!$A:$G, N$4, FALSE), 0)</f>
        <v>289122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17">
        <f>SUMIF('V3回目-総接種回数'!$A:$A, 'Conv-vaccine'!$E440, 'V3回目-総接種回数'!D:D)</f>
        <v>0</v>
      </c>
    </row>
    <row r="441" spans="1:19" ht="17.7">
      <c r="A441" s="49">
        <v>44442</v>
      </c>
      <c r="B441" s="109">
        <f>IF(COUNTIF($A$7:$A441, $A441)&gt;1, 0, IF($E441="","",G441+H441+K441+L441+O441-Q441))</f>
        <v>0</v>
      </c>
      <c r="C441" s="109">
        <f>IF(COUNTIF($A$7:$A441, $A441)&gt;1, 0, IF($E441="", "", I441+J441+M441+N441+P441-R441))</f>
        <v>0</v>
      </c>
      <c r="D441" s="109">
        <f>IF(COUNTIF($A$7:$A441, $A441)&gt;1, 0, S441)</f>
        <v>0</v>
      </c>
      <c r="E441" s="110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575879</v>
      </c>
      <c r="L441" s="92">
        <f>IFERROR(VLOOKUP($E441, V一般接種!$A:$G, L$4, FALSE), 0)</f>
        <v>163049</v>
      </c>
      <c r="M441" s="92">
        <f>IFERROR(VLOOKUP($E441, V一般接種!$A:$G, M$4, FALSE), 0)</f>
        <v>2072</v>
      </c>
      <c r="N441" s="93">
        <f>IFERROR(VLOOKUP($E441, V一般接種!$A:$G, N$4, FALSE), 0)</f>
        <v>289122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17">
        <f>SUMIF('V3回目-総接種回数'!$A:$A, 'Conv-vaccine'!$E441, 'V3回目-総接種回数'!D:D)</f>
        <v>0</v>
      </c>
    </row>
    <row r="442" spans="1:19" ht="17.7">
      <c r="A442" s="49">
        <v>44443</v>
      </c>
      <c r="B442" s="109">
        <f>IF(COUNTIF($A$7:$A442, $A442)&gt;1, 0, IF($E442="","",G442+H442+K442+L442+O442-Q442))</f>
        <v>954755</v>
      </c>
      <c r="C442" s="109">
        <f>IF(COUNTIF($A$7:$A442, $A442)&gt;1, 0, IF($E442="", "", I442+J442+M442+N442+P442-R442))</f>
        <v>331772</v>
      </c>
      <c r="D442" s="109">
        <f>IF(COUNTIF($A$7:$A442, $A442)&gt;1, 0, S442)</f>
        <v>0</v>
      </c>
      <c r="E442" s="110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767155</v>
      </c>
      <c r="L442" s="92">
        <f>IFERROR(VLOOKUP($E442, V一般接種!$A:$G, L$4, FALSE), 0)</f>
        <v>187600</v>
      </c>
      <c r="M442" s="92">
        <f>IFERROR(VLOOKUP($E442, V一般接種!$A:$G, M$4, FALSE), 0)</f>
        <v>1946</v>
      </c>
      <c r="N442" s="93">
        <f>IFERROR(VLOOKUP($E442, V一般接種!$A:$G, N$4, FALSE), 0)</f>
        <v>329826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17">
        <f>SUMIF('V3回目-総接種回数'!$A:$A, 'Conv-vaccine'!$E442, 'V3回目-総接種回数'!D:D)</f>
        <v>0</v>
      </c>
    </row>
    <row r="443" spans="1:19" ht="17.7">
      <c r="A443" s="49">
        <v>44443</v>
      </c>
      <c r="B443" s="109">
        <f>IF(COUNTIF($A$7:$A443, $A443)&gt;1, 0, IF($E443="","",G443+H443+K443+L443+O443-Q443))</f>
        <v>0</v>
      </c>
      <c r="C443" s="109">
        <f>IF(COUNTIF($A$7:$A443, $A443)&gt;1, 0, IF($E443="", "", I443+J443+M443+N443+P443-R443))</f>
        <v>0</v>
      </c>
      <c r="D443" s="109">
        <f>IF(COUNTIF($A$7:$A443, $A443)&gt;1, 0, S443)</f>
        <v>0</v>
      </c>
      <c r="E443" s="110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767155</v>
      </c>
      <c r="L443" s="92">
        <f>IFERROR(VLOOKUP($E443, V一般接種!$A:$G, L$4, FALSE), 0)</f>
        <v>187600</v>
      </c>
      <c r="M443" s="92">
        <f>IFERROR(VLOOKUP($E443, V一般接種!$A:$G, M$4, FALSE), 0)</f>
        <v>1946</v>
      </c>
      <c r="N443" s="93">
        <f>IFERROR(VLOOKUP($E443, V一般接種!$A:$G, N$4, FALSE), 0)</f>
        <v>329826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17">
        <f>SUMIF('V3回目-総接種回数'!$A:$A, 'Conv-vaccine'!$E443, 'V3回目-総接種回数'!D:D)</f>
        <v>0</v>
      </c>
    </row>
    <row r="444" spans="1:19" ht="17.7">
      <c r="A444" s="49">
        <v>44443</v>
      </c>
      <c r="B444" s="109">
        <f>IF(COUNTIF($A$7:$A444, $A444)&gt;1, 0, IF($E444="","",G444+H444+K444+L444+O444-Q444))</f>
        <v>0</v>
      </c>
      <c r="C444" s="109">
        <f>IF(COUNTIF($A$7:$A444, $A444)&gt;1, 0, IF($E444="", "", I444+J444+M444+N444+P444-R444))</f>
        <v>0</v>
      </c>
      <c r="D444" s="109">
        <f>IF(COUNTIF($A$7:$A444, $A444)&gt;1, 0, S444)</f>
        <v>0</v>
      </c>
      <c r="E444" s="110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767155</v>
      </c>
      <c r="L444" s="92">
        <f>IFERROR(VLOOKUP($E444, V一般接種!$A:$G, L$4, FALSE), 0)</f>
        <v>187600</v>
      </c>
      <c r="M444" s="92">
        <f>IFERROR(VLOOKUP($E444, V一般接種!$A:$G, M$4, FALSE), 0)</f>
        <v>1946</v>
      </c>
      <c r="N444" s="93">
        <f>IFERROR(VLOOKUP($E444, V一般接種!$A:$G, N$4, FALSE), 0)</f>
        <v>329826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17">
        <f>SUMIF('V3回目-総接種回数'!$A:$A, 'Conv-vaccine'!$E444, 'V3回目-総接種回数'!D:D)</f>
        <v>0</v>
      </c>
    </row>
    <row r="445" spans="1:19" ht="17.7">
      <c r="A445" s="49">
        <v>44444</v>
      </c>
      <c r="B445" s="109">
        <f>IF(COUNTIF($A$7:$A445, $A445)&gt;1, 0, IF($E445="","",G445+H445+K445+L445+O445-Q445))</f>
        <v>3175378</v>
      </c>
      <c r="C445" s="109">
        <f>IF(COUNTIF($A$7:$A445, $A445)&gt;1, 0, IF($E445="", "", I445+J445+M445+N445+P445-R445))</f>
        <v>2350334</v>
      </c>
      <c r="D445" s="109">
        <f>IF(COUNTIF($A$7:$A445, $A445)&gt;1, 0, S445)</f>
        <v>0</v>
      </c>
      <c r="E445" s="110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605635</v>
      </c>
      <c r="L445" s="92">
        <f>IFERROR(VLOOKUP($E445, V一般接種!$A:$G, L$4, FALSE), 0)</f>
        <v>170184</v>
      </c>
      <c r="M445" s="92">
        <f>IFERROR(VLOOKUP($E445, V一般接種!$A:$G, M$4, FALSE), 0)</f>
        <v>1581</v>
      </c>
      <c r="N445" s="93">
        <f>IFERROR(VLOOKUP($E445, V一般接種!$A:$G, N$4, FALSE), 0)</f>
        <v>285658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17">
        <f>SUMIF('V3回目-総接種回数'!$A:$A, 'Conv-vaccine'!$E445, 'V3回目-総接種回数'!D:D)</f>
        <v>0</v>
      </c>
    </row>
    <row r="446" spans="1:19" ht="17.7">
      <c r="A446" s="49">
        <v>44444</v>
      </c>
      <c r="B446" s="109">
        <f>IF(COUNTIF($A$7:$A446, $A446)&gt;1, 0, IF($E446="","",G446+H446+K446+L446+O446-Q446))</f>
        <v>0</v>
      </c>
      <c r="C446" s="109">
        <f>IF(COUNTIF($A$7:$A446, $A446)&gt;1, 0, IF($E446="", "", I446+J446+M446+N446+P446-R446))</f>
        <v>0</v>
      </c>
      <c r="D446" s="109">
        <f>IF(COUNTIF($A$7:$A446, $A446)&gt;1, 0, S446)</f>
        <v>0</v>
      </c>
      <c r="E446" s="110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605635</v>
      </c>
      <c r="L446" s="92">
        <f>IFERROR(VLOOKUP($E446, V一般接種!$A:$G, L$4, FALSE), 0)</f>
        <v>170184</v>
      </c>
      <c r="M446" s="92">
        <f>IFERROR(VLOOKUP($E446, V一般接種!$A:$G, M$4, FALSE), 0)</f>
        <v>1581</v>
      </c>
      <c r="N446" s="93">
        <f>IFERROR(VLOOKUP($E446, V一般接種!$A:$G, N$4, FALSE), 0)</f>
        <v>285658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17">
        <f>SUMIF('V3回目-総接種回数'!$A:$A, 'Conv-vaccine'!$E446, 'V3回目-総接種回数'!D:D)</f>
        <v>0</v>
      </c>
    </row>
    <row r="447" spans="1:19" ht="17.7">
      <c r="A447" s="49">
        <v>44444</v>
      </c>
      <c r="B447" s="109">
        <f>IF(COUNTIF($A$7:$A447, $A447)&gt;1, 0, IF($E447="","",G447+H447+K447+L447+O447-Q447))</f>
        <v>0</v>
      </c>
      <c r="C447" s="109">
        <f>IF(COUNTIF($A$7:$A447, $A447)&gt;1, 0, IF($E447="", "", I447+J447+M447+N447+P447-R447))</f>
        <v>0</v>
      </c>
      <c r="D447" s="109">
        <f>IF(COUNTIF($A$7:$A447, $A447)&gt;1, 0, S447)</f>
        <v>0</v>
      </c>
      <c r="E447" s="110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605635</v>
      </c>
      <c r="L447" s="92">
        <f>IFERROR(VLOOKUP($E447, V一般接種!$A:$G, L$4, FALSE), 0)</f>
        <v>170184</v>
      </c>
      <c r="M447" s="92">
        <f>IFERROR(VLOOKUP($E447, V一般接種!$A:$G, M$4, FALSE), 0)</f>
        <v>1581</v>
      </c>
      <c r="N447" s="93">
        <f>IFERROR(VLOOKUP($E447, V一般接種!$A:$G, N$4, FALSE), 0)</f>
        <v>285658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17">
        <f>SUMIF('V3回目-総接種回数'!$A:$A, 'Conv-vaccine'!$E447, 'V3回目-総接種回数'!D:D)</f>
        <v>0</v>
      </c>
    </row>
    <row r="448" spans="1:19" ht="17.7">
      <c r="A448" s="49">
        <v>44445</v>
      </c>
      <c r="B448" s="109">
        <f>IF(COUNTIF($A$7:$A448, $A448)&gt;1, 0, IF($E448="","",G448+H448+K448+L448+O448-Q448))</f>
        <v>616752</v>
      </c>
      <c r="C448" s="109">
        <f>IF(COUNTIF($A$7:$A448, $A448)&gt;1, 0, IF($E448="", "", I448+J448+M448+N448+P448-R448))</f>
        <v>342740</v>
      </c>
      <c r="D448" s="109">
        <f>IF(COUNTIF($A$7:$A448, $A448)&gt;1, 0, S448)</f>
        <v>0</v>
      </c>
      <c r="E448" s="110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463405</v>
      </c>
      <c r="L448" s="92">
        <f>IFERROR(VLOOKUP($E448, V一般接種!$A:$G, L$4, FALSE), 0)</f>
        <v>153347</v>
      </c>
      <c r="M448" s="92">
        <f>IFERROR(VLOOKUP($E448, V一般接種!$A:$G, M$4, FALSE), 0)</f>
        <v>1516</v>
      </c>
      <c r="N448" s="93">
        <f>IFERROR(VLOOKUP($E448, V一般接種!$A:$G, N$4, FALSE), 0)</f>
        <v>341224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17">
        <f>SUMIF('V3回目-総接種回数'!$A:$A, 'Conv-vaccine'!$E448, 'V3回目-総接種回数'!D:D)</f>
        <v>0</v>
      </c>
    </row>
    <row r="449" spans="1:19" ht="17.7">
      <c r="A449" s="49">
        <v>44445</v>
      </c>
      <c r="B449" s="109">
        <f>IF(COUNTIF($A$7:$A449, $A449)&gt;1, 0, IF($E449="","",G449+H449+K449+L449+O449-Q449))</f>
        <v>0</v>
      </c>
      <c r="C449" s="109">
        <f>IF(COUNTIF($A$7:$A449, $A449)&gt;1, 0, IF($E449="", "", I449+J449+M449+N449+P449-R449))</f>
        <v>0</v>
      </c>
      <c r="D449" s="109">
        <f>IF(COUNTIF($A$7:$A449, $A449)&gt;1, 0, S449)</f>
        <v>0</v>
      </c>
      <c r="E449" s="110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463405</v>
      </c>
      <c r="L449" s="92">
        <f>IFERROR(VLOOKUP($E449, V一般接種!$A:$G, L$4, FALSE), 0)</f>
        <v>153347</v>
      </c>
      <c r="M449" s="92">
        <f>IFERROR(VLOOKUP($E449, V一般接種!$A:$G, M$4, FALSE), 0)</f>
        <v>1516</v>
      </c>
      <c r="N449" s="93">
        <f>IFERROR(VLOOKUP($E449, V一般接種!$A:$G, N$4, FALSE), 0)</f>
        <v>341224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17">
        <f>SUMIF('V3回目-総接種回数'!$A:$A, 'Conv-vaccine'!$E449, 'V3回目-総接種回数'!D:D)</f>
        <v>0</v>
      </c>
    </row>
    <row r="450" spans="1:19" ht="17.7">
      <c r="A450" s="49">
        <v>44445</v>
      </c>
      <c r="B450" s="109">
        <f>IF(COUNTIF($A$7:$A450, $A450)&gt;1, 0, IF($E450="","",G450+H450+K450+L450+O450-Q450))</f>
        <v>0</v>
      </c>
      <c r="C450" s="109">
        <f>IF(COUNTIF($A$7:$A450, $A450)&gt;1, 0, IF($E450="", "", I450+J450+M450+N450+P450-R450))</f>
        <v>0</v>
      </c>
      <c r="D450" s="109">
        <f>IF(COUNTIF($A$7:$A450, $A450)&gt;1, 0, S450)</f>
        <v>0</v>
      </c>
      <c r="E450" s="110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463405</v>
      </c>
      <c r="L450" s="92">
        <f>IFERROR(VLOOKUP($E450, V一般接種!$A:$G, L$4, FALSE), 0)</f>
        <v>153347</v>
      </c>
      <c r="M450" s="92">
        <f>IFERROR(VLOOKUP($E450, V一般接種!$A:$G, M$4, FALSE), 0)</f>
        <v>1516</v>
      </c>
      <c r="N450" s="93">
        <f>IFERROR(VLOOKUP($E450, V一般接種!$A:$G, N$4, FALSE), 0)</f>
        <v>341224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17">
        <f>SUMIF('V3回目-総接種回数'!$A:$A, 'Conv-vaccine'!$E450, 'V3回目-総接種回数'!D:D)</f>
        <v>0</v>
      </c>
    </row>
    <row r="451" spans="1:19" ht="17.7">
      <c r="A451" s="49">
        <v>44446</v>
      </c>
      <c r="B451" s="109">
        <f>IF(COUNTIF($A$7:$A451, $A451)&gt;1, 0, IF($E451="","",G451+H451+K451+L451+O451-Q451))</f>
        <v>629383</v>
      </c>
      <c r="C451" s="109">
        <f>IF(COUNTIF($A$7:$A451, $A451)&gt;1, 0, IF($E451="", "", I451+J451+M451+N451+P451-R451))</f>
        <v>436769</v>
      </c>
      <c r="D451" s="109">
        <f>IF(COUNTIF($A$7:$A451, $A451)&gt;1, 0, S451)</f>
        <v>0</v>
      </c>
      <c r="E451" s="110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474632</v>
      </c>
      <c r="L451" s="92">
        <f>IFERROR(VLOOKUP($E451, V一般接種!$A:$G, L$4, FALSE), 0)</f>
        <v>154751</v>
      </c>
      <c r="M451" s="92">
        <f>IFERROR(VLOOKUP($E451, V一般接種!$A:$G, M$4, FALSE), 0)</f>
        <v>1744</v>
      </c>
      <c r="N451" s="93">
        <f>IFERROR(VLOOKUP($E451, V一般接種!$A:$G, N$4, FALSE), 0)</f>
        <v>435025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17">
        <f>SUMIF('V3回目-総接種回数'!$A:$A, 'Conv-vaccine'!$E451, 'V3回目-総接種回数'!D:D)</f>
        <v>0</v>
      </c>
    </row>
    <row r="452" spans="1:19" ht="17.7">
      <c r="A452" s="49">
        <v>44446</v>
      </c>
      <c r="B452" s="109">
        <f>IF(COUNTIF($A$7:$A452, $A452)&gt;1, 0, IF($E452="","",G452+H452+K452+L452+O452-Q452))</f>
        <v>0</v>
      </c>
      <c r="C452" s="109">
        <f>IF(COUNTIF($A$7:$A452, $A452)&gt;1, 0, IF($E452="", "", I452+J452+M452+N452+P452-R452))</f>
        <v>0</v>
      </c>
      <c r="D452" s="109">
        <f>IF(COUNTIF($A$7:$A452, $A452)&gt;1, 0, S452)</f>
        <v>0</v>
      </c>
      <c r="E452" s="110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474632</v>
      </c>
      <c r="L452" s="92">
        <f>IFERROR(VLOOKUP($E452, V一般接種!$A:$G, L$4, FALSE), 0)</f>
        <v>154751</v>
      </c>
      <c r="M452" s="92">
        <f>IFERROR(VLOOKUP($E452, V一般接種!$A:$G, M$4, FALSE), 0)</f>
        <v>1744</v>
      </c>
      <c r="N452" s="93">
        <f>IFERROR(VLOOKUP($E452, V一般接種!$A:$G, N$4, FALSE), 0)</f>
        <v>435025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17">
        <f>SUMIF('V3回目-総接種回数'!$A:$A, 'Conv-vaccine'!$E452, 'V3回目-総接種回数'!D:D)</f>
        <v>0</v>
      </c>
    </row>
    <row r="453" spans="1:19" ht="17.7">
      <c r="A453" s="49">
        <v>44446</v>
      </c>
      <c r="B453" s="109">
        <f>IF(COUNTIF($A$7:$A453, $A453)&gt;1, 0, IF($E453="","",G453+H453+K453+L453+O453-Q453))</f>
        <v>0</v>
      </c>
      <c r="C453" s="109">
        <f>IF(COUNTIF($A$7:$A453, $A453)&gt;1, 0, IF($E453="", "", I453+J453+M453+N453+P453-R453))</f>
        <v>0</v>
      </c>
      <c r="D453" s="109">
        <f>IF(COUNTIF($A$7:$A453, $A453)&gt;1, 0, S453)</f>
        <v>0</v>
      </c>
      <c r="E453" s="110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474632</v>
      </c>
      <c r="L453" s="92">
        <f>IFERROR(VLOOKUP($E453, V一般接種!$A:$G, L$4, FALSE), 0)</f>
        <v>154751</v>
      </c>
      <c r="M453" s="92">
        <f>IFERROR(VLOOKUP($E453, V一般接種!$A:$G, M$4, FALSE), 0)</f>
        <v>1744</v>
      </c>
      <c r="N453" s="93">
        <f>IFERROR(VLOOKUP($E453, V一般接種!$A:$G, N$4, FALSE), 0)</f>
        <v>435025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17">
        <f>SUMIF('V3回目-総接種回数'!$A:$A, 'Conv-vaccine'!$E453, 'V3回目-総接種回数'!D:D)</f>
        <v>0</v>
      </c>
    </row>
    <row r="454" spans="1:19" ht="17.7">
      <c r="A454" s="49">
        <v>44447</v>
      </c>
      <c r="B454" s="109">
        <f>IF(COUNTIF($A$7:$A454, $A454)&gt;1, 0, IF($E454="","",G454+H454+K454+L454+O454-Q454))</f>
        <v>596526</v>
      </c>
      <c r="C454" s="109">
        <f>IF(COUNTIF($A$7:$A454, $A454)&gt;1, 0, IF($E454="", "", I454+J454+M454+N454+P454-R454))</f>
        <v>464572</v>
      </c>
      <c r="D454" s="109">
        <f>IF(COUNTIF($A$7:$A454, $A454)&gt;1, 0, S454)</f>
        <v>0</v>
      </c>
      <c r="E454" s="110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446438</v>
      </c>
      <c r="L454" s="92">
        <f>IFERROR(VLOOKUP($E454, V一般接種!$A:$G, L$4, FALSE), 0)</f>
        <v>150088</v>
      </c>
      <c r="M454" s="92">
        <f>IFERROR(VLOOKUP($E454, V一般接種!$A:$G, M$4, FALSE), 0)</f>
        <v>1525</v>
      </c>
      <c r="N454" s="93">
        <f>IFERROR(VLOOKUP($E454, V一般接種!$A:$G, N$4, FALSE), 0)</f>
        <v>463047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17">
        <f>SUMIF('V3回目-総接種回数'!$A:$A, 'Conv-vaccine'!$E454, 'V3回目-総接種回数'!D:D)</f>
        <v>0</v>
      </c>
    </row>
    <row r="455" spans="1:19" ht="17.7">
      <c r="A455" s="49">
        <v>44447</v>
      </c>
      <c r="B455" s="109">
        <f>IF(COUNTIF($A$7:$A455, $A455)&gt;1, 0, IF($E455="","",G455+H455+K455+L455+O455-Q455))</f>
        <v>0</v>
      </c>
      <c r="C455" s="109">
        <f>IF(COUNTIF($A$7:$A455, $A455)&gt;1, 0, IF($E455="", "", I455+J455+M455+N455+P455-R455))</f>
        <v>0</v>
      </c>
      <c r="D455" s="109">
        <f>IF(COUNTIF($A$7:$A455, $A455)&gt;1, 0, S455)</f>
        <v>0</v>
      </c>
      <c r="E455" s="110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446438</v>
      </c>
      <c r="L455" s="92">
        <f>IFERROR(VLOOKUP($E455, V一般接種!$A:$G, L$4, FALSE), 0)</f>
        <v>150088</v>
      </c>
      <c r="M455" s="92">
        <f>IFERROR(VLOOKUP($E455, V一般接種!$A:$G, M$4, FALSE), 0)</f>
        <v>1525</v>
      </c>
      <c r="N455" s="93">
        <f>IFERROR(VLOOKUP($E455, V一般接種!$A:$G, N$4, FALSE), 0)</f>
        <v>463047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17">
        <f>SUMIF('V3回目-総接種回数'!$A:$A, 'Conv-vaccine'!$E455, 'V3回目-総接種回数'!D:D)</f>
        <v>0</v>
      </c>
    </row>
    <row r="456" spans="1:19" ht="17.7">
      <c r="A456" s="49">
        <v>44447</v>
      </c>
      <c r="B456" s="109">
        <f>IF(COUNTIF($A$7:$A456, $A456)&gt;1, 0, IF($E456="","",G456+H456+K456+L456+O456-Q456))</f>
        <v>0</v>
      </c>
      <c r="C456" s="109">
        <f>IF(COUNTIF($A$7:$A456, $A456)&gt;1, 0, IF($E456="", "", I456+J456+M456+N456+P456-R456))</f>
        <v>0</v>
      </c>
      <c r="D456" s="109">
        <f>IF(COUNTIF($A$7:$A456, $A456)&gt;1, 0, S456)</f>
        <v>0</v>
      </c>
      <c r="E456" s="110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446438</v>
      </c>
      <c r="L456" s="92">
        <f>IFERROR(VLOOKUP($E456, V一般接種!$A:$G, L$4, FALSE), 0)</f>
        <v>150088</v>
      </c>
      <c r="M456" s="92">
        <f>IFERROR(VLOOKUP($E456, V一般接種!$A:$G, M$4, FALSE), 0)</f>
        <v>1525</v>
      </c>
      <c r="N456" s="93">
        <f>IFERROR(VLOOKUP($E456, V一般接種!$A:$G, N$4, FALSE), 0)</f>
        <v>463047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17">
        <f>SUMIF('V3回目-総接種回数'!$A:$A, 'Conv-vaccine'!$E456, 'V3回目-総接種回数'!D:D)</f>
        <v>0</v>
      </c>
    </row>
    <row r="457" spans="1:19" ht="17.7">
      <c r="A457" s="49">
        <v>44448</v>
      </c>
      <c r="B457" s="109">
        <f>IF(COUNTIF($A$7:$A457, $A457)&gt;1, 0, IF($E457="","",G457+H457+K457+L457+O457-Q457))</f>
        <v>583608</v>
      </c>
      <c r="C457" s="109">
        <f>IF(COUNTIF($A$7:$A457, $A457)&gt;1, 0, IF($E457="", "", I457+J457+M457+N457+P457-R457))</f>
        <v>450520</v>
      </c>
      <c r="D457" s="109">
        <f>IF(COUNTIF($A$7:$A457, $A457)&gt;1, 0, S457)</f>
        <v>0</v>
      </c>
      <c r="E457" s="110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423907</v>
      </c>
      <c r="L457" s="92">
        <f>IFERROR(VLOOKUP($E457, V一般接種!$A:$G, L$4, FALSE), 0)</f>
        <v>159701</v>
      </c>
      <c r="M457" s="92">
        <f>IFERROR(VLOOKUP($E457, V一般接種!$A:$G, M$4, FALSE), 0)</f>
        <v>1850</v>
      </c>
      <c r="N457" s="93">
        <f>IFERROR(VLOOKUP($E457, V一般接種!$A:$G, N$4, FALSE), 0)</f>
        <v>448670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17">
        <f>SUMIF('V3回目-総接種回数'!$A:$A, 'Conv-vaccine'!$E457, 'V3回目-総接種回数'!D:D)</f>
        <v>0</v>
      </c>
    </row>
    <row r="458" spans="1:19" ht="17.7">
      <c r="A458" s="49">
        <v>44448</v>
      </c>
      <c r="B458" s="109">
        <f>IF(COUNTIF($A$7:$A458, $A458)&gt;1, 0, IF($E458="","",G458+H458+K458+L458+O458-Q458))</f>
        <v>0</v>
      </c>
      <c r="C458" s="109">
        <f>IF(COUNTIF($A$7:$A458, $A458)&gt;1, 0, IF($E458="", "", I458+J458+M458+N458+P458-R458))</f>
        <v>0</v>
      </c>
      <c r="D458" s="109">
        <f>IF(COUNTIF($A$7:$A458, $A458)&gt;1, 0, S458)</f>
        <v>0</v>
      </c>
      <c r="E458" s="110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423907</v>
      </c>
      <c r="L458" s="92">
        <f>IFERROR(VLOOKUP($E458, V一般接種!$A:$G, L$4, FALSE), 0)</f>
        <v>159701</v>
      </c>
      <c r="M458" s="92">
        <f>IFERROR(VLOOKUP($E458, V一般接種!$A:$G, M$4, FALSE), 0)</f>
        <v>1850</v>
      </c>
      <c r="N458" s="93">
        <f>IFERROR(VLOOKUP($E458, V一般接種!$A:$G, N$4, FALSE), 0)</f>
        <v>448670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17">
        <f>SUMIF('V3回目-総接種回数'!$A:$A, 'Conv-vaccine'!$E458, 'V3回目-総接種回数'!D:D)</f>
        <v>0</v>
      </c>
    </row>
    <row r="459" spans="1:19" ht="17.7">
      <c r="A459" s="49">
        <v>44448</v>
      </c>
      <c r="B459" s="109">
        <f>IF(COUNTIF($A$7:$A459, $A459)&gt;1, 0, IF($E459="","",G459+H459+K459+L459+O459-Q459))</f>
        <v>0</v>
      </c>
      <c r="C459" s="109">
        <f>IF(COUNTIF($A$7:$A459, $A459)&gt;1, 0, IF($E459="", "", I459+J459+M459+N459+P459-R459))</f>
        <v>0</v>
      </c>
      <c r="D459" s="109">
        <f>IF(COUNTIF($A$7:$A459, $A459)&gt;1, 0, S459)</f>
        <v>0</v>
      </c>
      <c r="E459" s="110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423907</v>
      </c>
      <c r="L459" s="92">
        <f>IFERROR(VLOOKUP($E459, V一般接種!$A:$G, L$4, FALSE), 0)</f>
        <v>159701</v>
      </c>
      <c r="M459" s="92">
        <f>IFERROR(VLOOKUP($E459, V一般接種!$A:$G, M$4, FALSE), 0)</f>
        <v>1850</v>
      </c>
      <c r="N459" s="93">
        <f>IFERROR(VLOOKUP($E459, V一般接種!$A:$G, N$4, FALSE), 0)</f>
        <v>448670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17">
        <f>SUMIF('V3回目-総接種回数'!$A:$A, 'Conv-vaccine'!$E459, 'V3回目-総接種回数'!D:D)</f>
        <v>0</v>
      </c>
    </row>
    <row r="460" spans="1:19" ht="17.7">
      <c r="A460" s="49">
        <v>44449</v>
      </c>
      <c r="B460" s="109">
        <f>IF(COUNTIF($A$7:$A460, $A460)&gt;1, 0, IF($E460="","",G460+H460+K460+L460+O460-Q460))</f>
        <v>647760</v>
      </c>
      <c r="C460" s="109">
        <f>IF(COUNTIF($A$7:$A460, $A460)&gt;1, 0, IF($E460="", "", I460+J460+M460+N460+P460-R460))</f>
        <v>518496</v>
      </c>
      <c r="D460" s="109">
        <f>IF(COUNTIF($A$7:$A460, $A460)&gt;1, 0, S460)</f>
        <v>0</v>
      </c>
      <c r="E460" s="110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466798</v>
      </c>
      <c r="L460" s="92">
        <f>IFERROR(VLOOKUP($E460, V一般接種!$A:$G, L$4, FALSE), 0)</f>
        <v>180962</v>
      </c>
      <c r="M460" s="92">
        <f>IFERROR(VLOOKUP($E460, V一般接種!$A:$G, M$4, FALSE), 0)</f>
        <v>1629</v>
      </c>
      <c r="N460" s="93">
        <f>IFERROR(VLOOKUP($E460, V一般接種!$A:$G, N$4, FALSE), 0)</f>
        <v>516867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17">
        <f>SUMIF('V3回目-総接種回数'!$A:$A, 'Conv-vaccine'!$E460, 'V3回目-総接種回数'!D:D)</f>
        <v>0</v>
      </c>
    </row>
    <row r="461" spans="1:19" ht="17.7">
      <c r="A461" s="49">
        <v>44449</v>
      </c>
      <c r="B461" s="109">
        <f>IF(COUNTIF($A$7:$A461, $A461)&gt;1, 0, IF($E461="","",G461+H461+K461+L461+O461-Q461))</f>
        <v>0</v>
      </c>
      <c r="C461" s="109">
        <f>IF(COUNTIF($A$7:$A461, $A461)&gt;1, 0, IF($E461="", "", I461+J461+M461+N461+P461-R461))</f>
        <v>0</v>
      </c>
      <c r="D461" s="109">
        <f>IF(COUNTIF($A$7:$A461, $A461)&gt;1, 0, S461)</f>
        <v>0</v>
      </c>
      <c r="E461" s="110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466798</v>
      </c>
      <c r="L461" s="92">
        <f>IFERROR(VLOOKUP($E461, V一般接種!$A:$G, L$4, FALSE), 0)</f>
        <v>180962</v>
      </c>
      <c r="M461" s="92">
        <f>IFERROR(VLOOKUP($E461, V一般接種!$A:$G, M$4, FALSE), 0)</f>
        <v>1629</v>
      </c>
      <c r="N461" s="93">
        <f>IFERROR(VLOOKUP($E461, V一般接種!$A:$G, N$4, FALSE), 0)</f>
        <v>516867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17">
        <f>SUMIF('V3回目-総接種回数'!$A:$A, 'Conv-vaccine'!$E461, 'V3回目-総接種回数'!D:D)</f>
        <v>0</v>
      </c>
    </row>
    <row r="462" spans="1:19" ht="17.7">
      <c r="A462" s="49">
        <v>44449</v>
      </c>
      <c r="B462" s="109">
        <f>IF(COUNTIF($A$7:$A462, $A462)&gt;1, 0, IF($E462="","",G462+H462+K462+L462+O462-Q462))</f>
        <v>0</v>
      </c>
      <c r="C462" s="109">
        <f>IF(COUNTIF($A$7:$A462, $A462)&gt;1, 0, IF($E462="", "", I462+J462+M462+N462+P462-R462))</f>
        <v>0</v>
      </c>
      <c r="D462" s="109">
        <f>IF(COUNTIF($A$7:$A462, $A462)&gt;1, 0, S462)</f>
        <v>0</v>
      </c>
      <c r="E462" s="110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466798</v>
      </c>
      <c r="L462" s="92">
        <f>IFERROR(VLOOKUP($E462, V一般接種!$A:$G, L$4, FALSE), 0)</f>
        <v>180962</v>
      </c>
      <c r="M462" s="92">
        <f>IFERROR(VLOOKUP($E462, V一般接種!$A:$G, M$4, FALSE), 0)</f>
        <v>1629</v>
      </c>
      <c r="N462" s="93">
        <f>IFERROR(VLOOKUP($E462, V一般接種!$A:$G, N$4, FALSE), 0)</f>
        <v>516867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17">
        <f>SUMIF('V3回目-総接種回数'!$A:$A, 'Conv-vaccine'!$E462, 'V3回目-総接種回数'!D:D)</f>
        <v>0</v>
      </c>
    </row>
    <row r="463" spans="1:19" ht="17.7">
      <c r="A463" s="49">
        <v>44450</v>
      </c>
      <c r="B463" s="109">
        <f>IF(COUNTIF($A$7:$A463, $A463)&gt;1, 0, IF($E463="","",G463+H463+K463+L463+O463-Q463))</f>
        <v>784892</v>
      </c>
      <c r="C463" s="109">
        <f>IF(COUNTIF($A$7:$A463, $A463)&gt;1, 0, IF($E463="", "", I463+J463+M463+N463+P463-R463))</f>
        <v>625580</v>
      </c>
      <c r="D463" s="109">
        <f>IF(COUNTIF($A$7:$A463, $A463)&gt;1, 0, S463)</f>
        <v>0</v>
      </c>
      <c r="E463" s="110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583718</v>
      </c>
      <c r="L463" s="92">
        <f>IFERROR(VLOOKUP($E463, V一般接種!$A:$G, L$4, FALSE), 0)</f>
        <v>201174</v>
      </c>
      <c r="M463" s="92">
        <f>IFERROR(VLOOKUP($E463, V一般接種!$A:$G, M$4, FALSE), 0)</f>
        <v>1825</v>
      </c>
      <c r="N463" s="93">
        <f>IFERROR(VLOOKUP($E463, V一般接種!$A:$G, N$4, FALSE), 0)</f>
        <v>623755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17">
        <f>SUMIF('V3回目-総接種回数'!$A:$A, 'Conv-vaccine'!$E463, 'V3回目-総接種回数'!D:D)</f>
        <v>0</v>
      </c>
    </row>
    <row r="464" spans="1:19" ht="17.7">
      <c r="A464" s="49">
        <v>44450</v>
      </c>
      <c r="B464" s="109">
        <f>IF(COUNTIF($A$7:$A464, $A464)&gt;1, 0, IF($E464="","",G464+H464+K464+L464+O464-Q464))</f>
        <v>0</v>
      </c>
      <c r="C464" s="109">
        <f>IF(COUNTIF($A$7:$A464, $A464)&gt;1, 0, IF($E464="", "", I464+J464+M464+N464+P464-R464))</f>
        <v>0</v>
      </c>
      <c r="D464" s="109">
        <f>IF(COUNTIF($A$7:$A464, $A464)&gt;1, 0, S464)</f>
        <v>0</v>
      </c>
      <c r="E464" s="110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583718</v>
      </c>
      <c r="L464" s="92">
        <f>IFERROR(VLOOKUP($E464, V一般接種!$A:$G, L$4, FALSE), 0)</f>
        <v>201174</v>
      </c>
      <c r="M464" s="92">
        <f>IFERROR(VLOOKUP($E464, V一般接種!$A:$G, M$4, FALSE), 0)</f>
        <v>1825</v>
      </c>
      <c r="N464" s="93">
        <f>IFERROR(VLOOKUP($E464, V一般接種!$A:$G, N$4, FALSE), 0)</f>
        <v>623755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17">
        <f>SUMIF('V3回目-総接種回数'!$A:$A, 'Conv-vaccine'!$E464, 'V3回目-総接種回数'!D:D)</f>
        <v>0</v>
      </c>
    </row>
    <row r="465" spans="1:19" ht="17.7">
      <c r="A465" s="49">
        <v>44450</v>
      </c>
      <c r="B465" s="109">
        <f>IF(COUNTIF($A$7:$A465, $A465)&gt;1, 0, IF($E465="","",G465+H465+K465+L465+O465-Q465))</f>
        <v>0</v>
      </c>
      <c r="C465" s="109">
        <f>IF(COUNTIF($A$7:$A465, $A465)&gt;1, 0, IF($E465="", "", I465+J465+M465+N465+P465-R465))</f>
        <v>0</v>
      </c>
      <c r="D465" s="109">
        <f>IF(COUNTIF($A$7:$A465, $A465)&gt;1, 0, S465)</f>
        <v>0</v>
      </c>
      <c r="E465" s="110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583718</v>
      </c>
      <c r="L465" s="92">
        <f>IFERROR(VLOOKUP($E465, V一般接種!$A:$G, L$4, FALSE), 0)</f>
        <v>201174</v>
      </c>
      <c r="M465" s="92">
        <f>IFERROR(VLOOKUP($E465, V一般接種!$A:$G, M$4, FALSE), 0)</f>
        <v>1825</v>
      </c>
      <c r="N465" s="93">
        <f>IFERROR(VLOOKUP($E465, V一般接種!$A:$G, N$4, FALSE), 0)</f>
        <v>623755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17">
        <f>SUMIF('V3回目-総接種回数'!$A:$A, 'Conv-vaccine'!$E465, 'V3回目-総接種回数'!D:D)</f>
        <v>0</v>
      </c>
    </row>
    <row r="466" spans="1:19" ht="17.7">
      <c r="A466" s="49">
        <v>44451</v>
      </c>
      <c r="B466" s="109">
        <f>IF(COUNTIF($A$7:$A466, $A466)&gt;1, 0, IF($E466="","",G466+H466+K466+L466+O466-Q466))</f>
        <v>2766573</v>
      </c>
      <c r="C466" s="109">
        <f>IF(COUNTIF($A$7:$A466, $A466)&gt;1, 0, IF($E466="", "", I466+J466+M466+N466+P466-R466))</f>
        <v>2262161</v>
      </c>
      <c r="D466" s="109">
        <f>IF(COUNTIF($A$7:$A466, $A466)&gt;1, 0, S466)</f>
        <v>0</v>
      </c>
      <c r="E466" s="110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458059</v>
      </c>
      <c r="L466" s="92">
        <f>IFERROR(VLOOKUP($E466, V一般接種!$A:$G, L$4, FALSE), 0)</f>
        <v>159437</v>
      </c>
      <c r="M466" s="92">
        <f>IFERROR(VLOOKUP($E466, V一般接種!$A:$G, M$4, FALSE), 0)</f>
        <v>1647</v>
      </c>
      <c r="N466" s="93">
        <f>IFERROR(VLOOKUP($E466, V一般接種!$A:$G, N$4, FALSE), 0)</f>
        <v>503367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17">
        <f>SUMIF('V3回目-総接種回数'!$A:$A, 'Conv-vaccine'!$E466, 'V3回目-総接種回数'!D:D)</f>
        <v>0</v>
      </c>
    </row>
    <row r="467" spans="1:19" ht="17.7">
      <c r="A467" s="49">
        <v>44451</v>
      </c>
      <c r="B467" s="109">
        <f>IF(COUNTIF($A$7:$A467, $A467)&gt;1, 0, IF($E467="","",G467+H467+K467+L467+O467-Q467))</f>
        <v>0</v>
      </c>
      <c r="C467" s="109">
        <f>IF(COUNTIF($A$7:$A467, $A467)&gt;1, 0, IF($E467="", "", I467+J467+M467+N467+P467-R467))</f>
        <v>0</v>
      </c>
      <c r="D467" s="109">
        <f>IF(COUNTIF($A$7:$A467, $A467)&gt;1, 0, S467)</f>
        <v>0</v>
      </c>
      <c r="E467" s="110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458059</v>
      </c>
      <c r="L467" s="92">
        <f>IFERROR(VLOOKUP($E467, V一般接種!$A:$G, L$4, FALSE), 0)</f>
        <v>159437</v>
      </c>
      <c r="M467" s="92">
        <f>IFERROR(VLOOKUP($E467, V一般接種!$A:$G, M$4, FALSE), 0)</f>
        <v>1647</v>
      </c>
      <c r="N467" s="93">
        <f>IFERROR(VLOOKUP($E467, V一般接種!$A:$G, N$4, FALSE), 0)</f>
        <v>503367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17">
        <f>SUMIF('V3回目-総接種回数'!$A:$A, 'Conv-vaccine'!$E467, 'V3回目-総接種回数'!D:D)</f>
        <v>0</v>
      </c>
    </row>
    <row r="468" spans="1:19" ht="17.7">
      <c r="A468" s="49">
        <v>44451</v>
      </c>
      <c r="B468" s="109">
        <f>IF(COUNTIF($A$7:$A468, $A468)&gt;1, 0, IF($E468="","",G468+H468+K468+L468+O468-Q468))</f>
        <v>0</v>
      </c>
      <c r="C468" s="109">
        <f>IF(COUNTIF($A$7:$A468, $A468)&gt;1, 0, IF($E468="", "", I468+J468+M468+N468+P468-R468))</f>
        <v>0</v>
      </c>
      <c r="D468" s="109">
        <f>IF(COUNTIF($A$7:$A468, $A468)&gt;1, 0, S468)</f>
        <v>0</v>
      </c>
      <c r="E468" s="110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458059</v>
      </c>
      <c r="L468" s="92">
        <f>IFERROR(VLOOKUP($E468, V一般接種!$A:$G, L$4, FALSE), 0)</f>
        <v>159437</v>
      </c>
      <c r="M468" s="92">
        <f>IFERROR(VLOOKUP($E468, V一般接種!$A:$G, M$4, FALSE), 0)</f>
        <v>1647</v>
      </c>
      <c r="N468" s="93">
        <f>IFERROR(VLOOKUP($E468, V一般接種!$A:$G, N$4, FALSE), 0)</f>
        <v>503367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17">
        <f>SUMIF('V3回目-総接種回数'!$A:$A, 'Conv-vaccine'!$E468, 'V3回目-総接種回数'!D:D)</f>
        <v>0</v>
      </c>
    </row>
    <row r="469" spans="1:19" ht="17.7">
      <c r="A469" s="49">
        <v>44452</v>
      </c>
      <c r="B469" s="109">
        <f>IF(COUNTIF($A$7:$A469, $A469)&gt;1, 0, IF($E469="","",G469+H469+K469+L469+O469-Q469))</f>
        <v>508747</v>
      </c>
      <c r="C469" s="109">
        <f>IF(COUNTIF($A$7:$A469, $A469)&gt;1, 0, IF($E469="", "", I469+J469+M469+N469+P469-R469))</f>
        <v>439412</v>
      </c>
      <c r="D469" s="109">
        <f>IF(COUNTIF($A$7:$A469, $A469)&gt;1, 0, S469)</f>
        <v>0</v>
      </c>
      <c r="E469" s="110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399532</v>
      </c>
      <c r="L469" s="92">
        <f>IFERROR(VLOOKUP($E469, V一般接種!$A:$G, L$4, FALSE), 0)</f>
        <v>109215</v>
      </c>
      <c r="M469" s="92">
        <f>IFERROR(VLOOKUP($E469, V一般接種!$A:$G, M$4, FALSE), 0)</f>
        <v>2309</v>
      </c>
      <c r="N469" s="93">
        <f>IFERROR(VLOOKUP($E469, V一般接種!$A:$G, N$4, FALSE), 0)</f>
        <v>437103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17">
        <f>SUMIF('V3回目-総接種回数'!$A:$A, 'Conv-vaccine'!$E469, 'V3回目-総接種回数'!D:D)</f>
        <v>0</v>
      </c>
    </row>
    <row r="470" spans="1:19" ht="17.7">
      <c r="A470" s="49">
        <v>44452</v>
      </c>
      <c r="B470" s="109">
        <f>IF(COUNTIF($A$7:$A470, $A470)&gt;1, 0, IF($E470="","",G470+H470+K470+L470+O470-Q470))</f>
        <v>0</v>
      </c>
      <c r="C470" s="109">
        <f>IF(COUNTIF($A$7:$A470, $A470)&gt;1, 0, IF($E470="", "", I470+J470+M470+N470+P470-R470))</f>
        <v>0</v>
      </c>
      <c r="D470" s="109">
        <f>IF(COUNTIF($A$7:$A470, $A470)&gt;1, 0, S470)</f>
        <v>0</v>
      </c>
      <c r="E470" s="110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399532</v>
      </c>
      <c r="L470" s="92">
        <f>IFERROR(VLOOKUP($E470, V一般接種!$A:$G, L$4, FALSE), 0)</f>
        <v>109215</v>
      </c>
      <c r="M470" s="92">
        <f>IFERROR(VLOOKUP($E470, V一般接種!$A:$G, M$4, FALSE), 0)</f>
        <v>2309</v>
      </c>
      <c r="N470" s="93">
        <f>IFERROR(VLOOKUP($E470, V一般接種!$A:$G, N$4, FALSE), 0)</f>
        <v>437103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17">
        <f>SUMIF('V3回目-総接種回数'!$A:$A, 'Conv-vaccine'!$E470, 'V3回目-総接種回数'!D:D)</f>
        <v>0</v>
      </c>
    </row>
    <row r="471" spans="1:19" ht="17.7">
      <c r="A471" s="49">
        <v>44452</v>
      </c>
      <c r="B471" s="109">
        <f>IF(COUNTIF($A$7:$A471, $A471)&gt;1, 0, IF($E471="","",G471+H471+K471+L471+O471-Q471))</f>
        <v>0</v>
      </c>
      <c r="C471" s="109">
        <f>IF(COUNTIF($A$7:$A471, $A471)&gt;1, 0, IF($E471="", "", I471+J471+M471+N471+P471-R471))</f>
        <v>0</v>
      </c>
      <c r="D471" s="109">
        <f>IF(COUNTIF($A$7:$A471, $A471)&gt;1, 0, S471)</f>
        <v>0</v>
      </c>
      <c r="E471" s="110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399532</v>
      </c>
      <c r="L471" s="92">
        <f>IFERROR(VLOOKUP($E471, V一般接種!$A:$G, L$4, FALSE), 0)</f>
        <v>109215</v>
      </c>
      <c r="M471" s="92">
        <f>IFERROR(VLOOKUP($E471, V一般接種!$A:$G, M$4, FALSE), 0)</f>
        <v>2309</v>
      </c>
      <c r="N471" s="93">
        <f>IFERROR(VLOOKUP($E471, V一般接種!$A:$G, N$4, FALSE), 0)</f>
        <v>437103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17">
        <f>SUMIF('V3回目-総接種回数'!$A:$A, 'Conv-vaccine'!$E471, 'V3回目-総接種回数'!D:D)</f>
        <v>0</v>
      </c>
    </row>
    <row r="472" spans="1:19" ht="17.7">
      <c r="A472" s="49">
        <v>44453</v>
      </c>
      <c r="B472" s="109">
        <f>IF(COUNTIF($A$7:$A472, $A472)&gt;1, 0, IF($E472="","",G472+H472+K472+L472+O472-Q472))</f>
        <v>535069</v>
      </c>
      <c r="C472" s="109">
        <f>IF(COUNTIF($A$7:$A472, $A472)&gt;1, 0, IF($E472="", "", I472+J472+M472+N472+P472-R472))</f>
        <v>469896</v>
      </c>
      <c r="D472" s="109">
        <f>IF(COUNTIF($A$7:$A472, $A472)&gt;1, 0, S472)</f>
        <v>0</v>
      </c>
      <c r="E472" s="110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430684</v>
      </c>
      <c r="L472" s="92">
        <f>IFERROR(VLOOKUP($E472, V一般接種!$A:$G, L$4, FALSE), 0)</f>
        <v>104385</v>
      </c>
      <c r="M472" s="92">
        <f>IFERROR(VLOOKUP($E472, V一般接種!$A:$G, M$4, FALSE), 0)</f>
        <v>1894</v>
      </c>
      <c r="N472" s="93">
        <f>IFERROR(VLOOKUP($E472, V一般接種!$A:$G, N$4, FALSE), 0)</f>
        <v>468002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17">
        <f>SUMIF('V3回目-総接種回数'!$A:$A, 'Conv-vaccine'!$E472, 'V3回目-総接種回数'!D:D)</f>
        <v>0</v>
      </c>
    </row>
    <row r="473" spans="1:19" ht="17.7">
      <c r="A473" s="49">
        <v>44453</v>
      </c>
      <c r="B473" s="109">
        <f>IF(COUNTIF($A$7:$A473, $A473)&gt;1, 0, IF($E473="","",G473+H473+K473+L473+O473-Q473))</f>
        <v>0</v>
      </c>
      <c r="C473" s="109">
        <f>IF(COUNTIF($A$7:$A473, $A473)&gt;1, 0, IF($E473="", "", I473+J473+M473+N473+P473-R473))</f>
        <v>0</v>
      </c>
      <c r="D473" s="109">
        <f>IF(COUNTIF($A$7:$A473, $A473)&gt;1, 0, S473)</f>
        <v>0</v>
      </c>
      <c r="E473" s="110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430684</v>
      </c>
      <c r="L473" s="92">
        <f>IFERROR(VLOOKUP($E473, V一般接種!$A:$G, L$4, FALSE), 0)</f>
        <v>104385</v>
      </c>
      <c r="M473" s="92">
        <f>IFERROR(VLOOKUP($E473, V一般接種!$A:$G, M$4, FALSE), 0)</f>
        <v>1894</v>
      </c>
      <c r="N473" s="93">
        <f>IFERROR(VLOOKUP($E473, V一般接種!$A:$G, N$4, FALSE), 0)</f>
        <v>468002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17">
        <f>SUMIF('V3回目-総接種回数'!$A:$A, 'Conv-vaccine'!$E473, 'V3回目-総接種回数'!D:D)</f>
        <v>0</v>
      </c>
    </row>
    <row r="474" spans="1:19" ht="17.7">
      <c r="A474" s="49">
        <v>44453</v>
      </c>
      <c r="B474" s="109">
        <f>IF(COUNTIF($A$7:$A474, $A474)&gt;1, 0, IF($E474="","",G474+H474+K474+L474+O474-Q474))</f>
        <v>0</v>
      </c>
      <c r="C474" s="109">
        <f>IF(COUNTIF($A$7:$A474, $A474)&gt;1, 0, IF($E474="", "", I474+J474+M474+N474+P474-R474))</f>
        <v>0</v>
      </c>
      <c r="D474" s="109">
        <f>IF(COUNTIF($A$7:$A474, $A474)&gt;1, 0, S474)</f>
        <v>0</v>
      </c>
      <c r="E474" s="110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430684</v>
      </c>
      <c r="L474" s="92">
        <f>IFERROR(VLOOKUP($E474, V一般接種!$A:$G, L$4, FALSE), 0)</f>
        <v>104385</v>
      </c>
      <c r="M474" s="92">
        <f>IFERROR(VLOOKUP($E474, V一般接種!$A:$G, M$4, FALSE), 0)</f>
        <v>1894</v>
      </c>
      <c r="N474" s="93">
        <f>IFERROR(VLOOKUP($E474, V一般接種!$A:$G, N$4, FALSE), 0)</f>
        <v>468002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17">
        <f>SUMIF('V3回目-総接種回数'!$A:$A, 'Conv-vaccine'!$E474, 'V3回目-総接種回数'!D:D)</f>
        <v>0</v>
      </c>
    </row>
    <row r="475" spans="1:19" ht="17.7">
      <c r="A475" s="49">
        <v>44454</v>
      </c>
      <c r="B475" s="109">
        <f>IF(COUNTIF($A$7:$A475, $A475)&gt;1, 0, IF($E475="","",G475+H475+K475+L475+O475-Q475))</f>
        <v>512731</v>
      </c>
      <c r="C475" s="109">
        <f>IF(COUNTIF($A$7:$A475, $A475)&gt;1, 0, IF($E475="", "", I475+J475+M475+N475+P475-R475))</f>
        <v>468573</v>
      </c>
      <c r="D475" s="109">
        <f>IF(COUNTIF($A$7:$A475, $A475)&gt;1, 0, S475)</f>
        <v>0</v>
      </c>
      <c r="E475" s="110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414965</v>
      </c>
      <c r="L475" s="92">
        <f>IFERROR(VLOOKUP($E475, V一般接種!$A:$G, L$4, FALSE), 0)</f>
        <v>97766</v>
      </c>
      <c r="M475" s="92">
        <f>IFERROR(VLOOKUP($E475, V一般接種!$A:$G, M$4, FALSE), 0)</f>
        <v>1579</v>
      </c>
      <c r="N475" s="93">
        <f>IFERROR(VLOOKUP($E475, V一般接種!$A:$G, N$4, FALSE), 0)</f>
        <v>466994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17">
        <f>SUMIF('V3回目-総接種回数'!$A:$A, 'Conv-vaccine'!$E475, 'V3回目-総接種回数'!D:D)</f>
        <v>0</v>
      </c>
    </row>
    <row r="476" spans="1:19" ht="17.7">
      <c r="A476" s="49">
        <v>44454</v>
      </c>
      <c r="B476" s="109">
        <f>IF(COUNTIF($A$7:$A476, $A476)&gt;1, 0, IF($E476="","",G476+H476+K476+L476+O476-Q476))</f>
        <v>0</v>
      </c>
      <c r="C476" s="109">
        <f>IF(COUNTIF($A$7:$A476, $A476)&gt;1, 0, IF($E476="", "", I476+J476+M476+N476+P476-R476))</f>
        <v>0</v>
      </c>
      <c r="D476" s="109">
        <f>IF(COUNTIF($A$7:$A476, $A476)&gt;1, 0, S476)</f>
        <v>0</v>
      </c>
      <c r="E476" s="110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414965</v>
      </c>
      <c r="L476" s="92">
        <f>IFERROR(VLOOKUP($E476, V一般接種!$A:$G, L$4, FALSE), 0)</f>
        <v>97766</v>
      </c>
      <c r="M476" s="92">
        <f>IFERROR(VLOOKUP($E476, V一般接種!$A:$G, M$4, FALSE), 0)</f>
        <v>1579</v>
      </c>
      <c r="N476" s="93">
        <f>IFERROR(VLOOKUP($E476, V一般接種!$A:$G, N$4, FALSE), 0)</f>
        <v>466994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17">
        <f>SUMIF('V3回目-総接種回数'!$A:$A, 'Conv-vaccine'!$E476, 'V3回目-総接種回数'!D:D)</f>
        <v>0</v>
      </c>
    </row>
    <row r="477" spans="1:19" ht="17.7">
      <c r="A477" s="49">
        <v>44454</v>
      </c>
      <c r="B477" s="109">
        <f>IF(COUNTIF($A$7:$A477, $A477)&gt;1, 0, IF($E477="","",G477+H477+K477+L477+O477-Q477))</f>
        <v>0</v>
      </c>
      <c r="C477" s="109">
        <f>IF(COUNTIF($A$7:$A477, $A477)&gt;1, 0, IF($E477="", "", I477+J477+M477+N477+P477-R477))</f>
        <v>0</v>
      </c>
      <c r="D477" s="109">
        <f>IF(COUNTIF($A$7:$A477, $A477)&gt;1, 0, S477)</f>
        <v>0</v>
      </c>
      <c r="E477" s="110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414965</v>
      </c>
      <c r="L477" s="92">
        <f>IFERROR(VLOOKUP($E477, V一般接種!$A:$G, L$4, FALSE), 0)</f>
        <v>97766</v>
      </c>
      <c r="M477" s="92">
        <f>IFERROR(VLOOKUP($E477, V一般接種!$A:$G, M$4, FALSE), 0)</f>
        <v>1579</v>
      </c>
      <c r="N477" s="93">
        <f>IFERROR(VLOOKUP($E477, V一般接種!$A:$G, N$4, FALSE), 0)</f>
        <v>466994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17">
        <f>SUMIF('V3回目-総接種回数'!$A:$A, 'Conv-vaccine'!$E477, 'V3回目-総接種回数'!D:D)</f>
        <v>0</v>
      </c>
    </row>
    <row r="478" spans="1:19" ht="17.7">
      <c r="A478" s="49">
        <v>44455</v>
      </c>
      <c r="B478" s="109">
        <f>IF(COUNTIF($A$7:$A478, $A478)&gt;1, 0, IF($E478="","",G478+H478+K478+L478+O478-Q478))</f>
        <v>498602</v>
      </c>
      <c r="C478" s="109">
        <f>IF(COUNTIF($A$7:$A478, $A478)&gt;1, 0, IF($E478="", "", I478+J478+M478+N478+P478-R478))</f>
        <v>458098</v>
      </c>
      <c r="D478" s="109">
        <f>IF(COUNTIF($A$7:$A478, $A478)&gt;1, 0, S478)</f>
        <v>0</v>
      </c>
      <c r="E478" s="110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397370</v>
      </c>
      <c r="L478" s="92">
        <f>IFERROR(VLOOKUP($E478, V一般接種!$A:$G, L$4, FALSE), 0)</f>
        <v>101232</v>
      </c>
      <c r="M478" s="92">
        <f>IFERROR(VLOOKUP($E478, V一般接種!$A:$G, M$4, FALSE), 0)</f>
        <v>1731</v>
      </c>
      <c r="N478" s="93">
        <f>IFERROR(VLOOKUP($E478, V一般接種!$A:$G, N$4, FALSE), 0)</f>
        <v>456367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17">
        <f>SUMIF('V3回目-総接種回数'!$A:$A, 'Conv-vaccine'!$E478, 'V3回目-総接種回数'!D:D)</f>
        <v>0</v>
      </c>
    </row>
    <row r="479" spans="1:19" ht="17.7">
      <c r="A479" s="49">
        <v>44455</v>
      </c>
      <c r="B479" s="109">
        <f>IF(COUNTIF($A$7:$A479, $A479)&gt;1, 0, IF($E479="","",G479+H479+K479+L479+O479-Q479))</f>
        <v>0</v>
      </c>
      <c r="C479" s="109">
        <f>IF(COUNTIF($A$7:$A479, $A479)&gt;1, 0, IF($E479="", "", I479+J479+M479+N479+P479-R479))</f>
        <v>0</v>
      </c>
      <c r="D479" s="109">
        <f>IF(COUNTIF($A$7:$A479, $A479)&gt;1, 0, S479)</f>
        <v>0</v>
      </c>
      <c r="E479" s="110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397370</v>
      </c>
      <c r="L479" s="92">
        <f>IFERROR(VLOOKUP($E479, V一般接種!$A:$G, L$4, FALSE), 0)</f>
        <v>101232</v>
      </c>
      <c r="M479" s="92">
        <f>IFERROR(VLOOKUP($E479, V一般接種!$A:$G, M$4, FALSE), 0)</f>
        <v>1731</v>
      </c>
      <c r="N479" s="93">
        <f>IFERROR(VLOOKUP($E479, V一般接種!$A:$G, N$4, FALSE), 0)</f>
        <v>456367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17">
        <f>SUMIF('V3回目-総接種回数'!$A:$A, 'Conv-vaccine'!$E479, 'V3回目-総接種回数'!D:D)</f>
        <v>0</v>
      </c>
    </row>
    <row r="480" spans="1:19" ht="17.7">
      <c r="A480" s="49">
        <v>44455</v>
      </c>
      <c r="B480" s="109">
        <f>IF(COUNTIF($A$7:$A480, $A480)&gt;1, 0, IF($E480="","",G480+H480+K480+L480+O480-Q480))</f>
        <v>0</v>
      </c>
      <c r="C480" s="109">
        <f>IF(COUNTIF($A$7:$A480, $A480)&gt;1, 0, IF($E480="", "", I480+J480+M480+N480+P480-R480))</f>
        <v>0</v>
      </c>
      <c r="D480" s="109">
        <f>IF(COUNTIF($A$7:$A480, $A480)&gt;1, 0, S480)</f>
        <v>0</v>
      </c>
      <c r="E480" s="110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397370</v>
      </c>
      <c r="L480" s="92">
        <f>IFERROR(VLOOKUP($E480, V一般接種!$A:$G, L$4, FALSE), 0)</f>
        <v>101232</v>
      </c>
      <c r="M480" s="92">
        <f>IFERROR(VLOOKUP($E480, V一般接種!$A:$G, M$4, FALSE), 0)</f>
        <v>1731</v>
      </c>
      <c r="N480" s="93">
        <f>IFERROR(VLOOKUP($E480, V一般接種!$A:$G, N$4, FALSE), 0)</f>
        <v>456367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17">
        <f>SUMIF('V3回目-総接種回数'!$A:$A, 'Conv-vaccine'!$E480, 'V3回目-総接種回数'!D:D)</f>
        <v>0</v>
      </c>
    </row>
    <row r="481" spans="1:19" ht="17.7">
      <c r="A481" s="49">
        <v>44456</v>
      </c>
      <c r="B481" s="109">
        <f>IF(COUNTIF($A$7:$A481, $A481)&gt;1, 0, IF($E481="","",G481+H481+K481+L481+O481-Q481))</f>
        <v>575256</v>
      </c>
      <c r="C481" s="109">
        <f>IF(COUNTIF($A$7:$A481, $A481)&gt;1, 0, IF($E481="", "", I481+J481+M481+N481+P481-R481))</f>
        <v>536760</v>
      </c>
      <c r="D481" s="109">
        <f>IF(COUNTIF($A$7:$A481, $A481)&gt;1, 0, S481)</f>
        <v>0</v>
      </c>
      <c r="E481" s="110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457563</v>
      </c>
      <c r="L481" s="92">
        <f>IFERROR(VLOOKUP($E481, V一般接種!$A:$G, L$4, FALSE), 0)</f>
        <v>117693</v>
      </c>
      <c r="M481" s="92">
        <f>IFERROR(VLOOKUP($E481, V一般接種!$A:$G, M$4, FALSE), 0)</f>
        <v>1991</v>
      </c>
      <c r="N481" s="93">
        <f>IFERROR(VLOOKUP($E481, V一般接種!$A:$G, N$4, FALSE), 0)</f>
        <v>534769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17">
        <f>SUMIF('V3回目-総接種回数'!$A:$A, 'Conv-vaccine'!$E481, 'V3回目-総接種回数'!D:D)</f>
        <v>0</v>
      </c>
    </row>
    <row r="482" spans="1:19" ht="17.7">
      <c r="A482" s="49">
        <v>44456</v>
      </c>
      <c r="B482" s="109">
        <f>IF(COUNTIF($A$7:$A482, $A482)&gt;1, 0, IF($E482="","",G482+H482+K482+L482+O482-Q482))</f>
        <v>0</v>
      </c>
      <c r="C482" s="109">
        <f>IF(COUNTIF($A$7:$A482, $A482)&gt;1, 0, IF($E482="", "", I482+J482+M482+N482+P482-R482))</f>
        <v>0</v>
      </c>
      <c r="D482" s="109">
        <f>IF(COUNTIF($A$7:$A482, $A482)&gt;1, 0, S482)</f>
        <v>0</v>
      </c>
      <c r="E482" s="110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457563</v>
      </c>
      <c r="L482" s="92">
        <f>IFERROR(VLOOKUP($E482, V一般接種!$A:$G, L$4, FALSE), 0)</f>
        <v>117693</v>
      </c>
      <c r="M482" s="92">
        <f>IFERROR(VLOOKUP($E482, V一般接種!$A:$G, M$4, FALSE), 0)</f>
        <v>1991</v>
      </c>
      <c r="N482" s="93">
        <f>IFERROR(VLOOKUP($E482, V一般接種!$A:$G, N$4, FALSE), 0)</f>
        <v>534769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17">
        <f>SUMIF('V3回目-総接種回数'!$A:$A, 'Conv-vaccine'!$E482, 'V3回目-総接種回数'!D:D)</f>
        <v>0</v>
      </c>
    </row>
    <row r="483" spans="1:19" ht="17.7">
      <c r="A483" s="49">
        <v>44456</v>
      </c>
      <c r="B483" s="109">
        <f>IF(COUNTIF($A$7:$A483, $A483)&gt;1, 0, IF($E483="","",G483+H483+K483+L483+O483-Q483))</f>
        <v>0</v>
      </c>
      <c r="C483" s="109">
        <f>IF(COUNTIF($A$7:$A483, $A483)&gt;1, 0, IF($E483="", "", I483+J483+M483+N483+P483-R483))</f>
        <v>0</v>
      </c>
      <c r="D483" s="109">
        <f>IF(COUNTIF($A$7:$A483, $A483)&gt;1, 0, S483)</f>
        <v>0</v>
      </c>
      <c r="E483" s="110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457563</v>
      </c>
      <c r="L483" s="92">
        <f>IFERROR(VLOOKUP($E483, V一般接種!$A:$G, L$4, FALSE), 0)</f>
        <v>117693</v>
      </c>
      <c r="M483" s="92">
        <f>IFERROR(VLOOKUP($E483, V一般接種!$A:$G, M$4, FALSE), 0)</f>
        <v>1991</v>
      </c>
      <c r="N483" s="93">
        <f>IFERROR(VLOOKUP($E483, V一般接種!$A:$G, N$4, FALSE), 0)</f>
        <v>534769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17">
        <f>SUMIF('V3回目-総接種回数'!$A:$A, 'Conv-vaccine'!$E483, 'V3回目-総接種回数'!D:D)</f>
        <v>0</v>
      </c>
    </row>
    <row r="484" spans="1:19" ht="17.7">
      <c r="A484" s="49">
        <v>44457</v>
      </c>
      <c r="B484" s="109">
        <f>IF(COUNTIF($A$7:$A484, $A484)&gt;1, 0, IF($E484="","",G484+H484+K484+L484+O484-Q484))</f>
        <v>736849</v>
      </c>
      <c r="C484" s="109">
        <f>IF(COUNTIF($A$7:$A484, $A484)&gt;1, 0, IF($E484="", "", I484+J484+M484+N484+P484-R484))</f>
        <v>618106</v>
      </c>
      <c r="D484" s="109">
        <f>IF(COUNTIF($A$7:$A484, $A484)&gt;1, 0, S484)</f>
        <v>0</v>
      </c>
      <c r="E484" s="110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598088</v>
      </c>
      <c r="L484" s="92">
        <f>IFERROR(VLOOKUP($E484, V一般接種!$A:$G, L$4, FALSE), 0)</f>
        <v>138761</v>
      </c>
      <c r="M484" s="92">
        <f>IFERROR(VLOOKUP($E484, V一般接種!$A:$G, M$4, FALSE), 0)</f>
        <v>2400</v>
      </c>
      <c r="N484" s="93">
        <f>IFERROR(VLOOKUP($E484, V一般接種!$A:$G, N$4, FALSE), 0)</f>
        <v>615706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17">
        <f>SUMIF('V3回目-総接種回数'!$A:$A, 'Conv-vaccine'!$E484, 'V3回目-総接種回数'!D:D)</f>
        <v>0</v>
      </c>
    </row>
    <row r="485" spans="1:19" ht="17.7">
      <c r="A485" s="49">
        <v>44457</v>
      </c>
      <c r="B485" s="109">
        <f>IF(COUNTIF($A$7:$A485, $A485)&gt;1, 0, IF($E485="","",G485+H485+K485+L485+O485-Q485))</f>
        <v>0</v>
      </c>
      <c r="C485" s="109">
        <f>IF(COUNTIF($A$7:$A485, $A485)&gt;1, 0, IF($E485="", "", I485+J485+M485+N485+P485-R485))</f>
        <v>0</v>
      </c>
      <c r="D485" s="109">
        <f>IF(COUNTIF($A$7:$A485, $A485)&gt;1, 0, S485)</f>
        <v>0</v>
      </c>
      <c r="E485" s="110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598088</v>
      </c>
      <c r="L485" s="92">
        <f>IFERROR(VLOOKUP($E485, V一般接種!$A:$G, L$4, FALSE), 0)</f>
        <v>138761</v>
      </c>
      <c r="M485" s="92">
        <f>IFERROR(VLOOKUP($E485, V一般接種!$A:$G, M$4, FALSE), 0)</f>
        <v>2400</v>
      </c>
      <c r="N485" s="93">
        <f>IFERROR(VLOOKUP($E485, V一般接種!$A:$G, N$4, FALSE), 0)</f>
        <v>615706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17">
        <f>SUMIF('V3回目-総接種回数'!$A:$A, 'Conv-vaccine'!$E485, 'V3回目-総接種回数'!D:D)</f>
        <v>0</v>
      </c>
    </row>
    <row r="486" spans="1:19" ht="17.7">
      <c r="A486" s="49">
        <v>44457</v>
      </c>
      <c r="B486" s="109">
        <f>IF(COUNTIF($A$7:$A486, $A486)&gt;1, 0, IF($E486="","",G486+H486+K486+L486+O486-Q486))</f>
        <v>0</v>
      </c>
      <c r="C486" s="109">
        <f>IF(COUNTIF($A$7:$A486, $A486)&gt;1, 0, IF($E486="", "", I486+J486+M486+N486+P486-R486))</f>
        <v>0</v>
      </c>
      <c r="D486" s="109">
        <f>IF(COUNTIF($A$7:$A486, $A486)&gt;1, 0, S486)</f>
        <v>0</v>
      </c>
      <c r="E486" s="110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598088</v>
      </c>
      <c r="L486" s="92">
        <f>IFERROR(VLOOKUP($E486, V一般接種!$A:$G, L$4, FALSE), 0)</f>
        <v>138761</v>
      </c>
      <c r="M486" s="92">
        <f>IFERROR(VLOOKUP($E486, V一般接種!$A:$G, M$4, FALSE), 0)</f>
        <v>2400</v>
      </c>
      <c r="N486" s="93">
        <f>IFERROR(VLOOKUP($E486, V一般接種!$A:$G, N$4, FALSE), 0)</f>
        <v>615706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17">
        <f>SUMIF('V3回目-総接種回数'!$A:$A, 'Conv-vaccine'!$E486, 'V3回目-総接種回数'!D:D)</f>
        <v>0</v>
      </c>
    </row>
    <row r="487" spans="1:19" ht="17.7">
      <c r="A487" s="49">
        <v>44458</v>
      </c>
      <c r="B487" s="109">
        <f>IF(COUNTIF($A$7:$A487, $A487)&gt;1, 0, IF($E487="","",G487+H487+K487+L487+O487-Q487))</f>
        <v>2389052</v>
      </c>
      <c r="C487" s="109">
        <f>IF(COUNTIF($A$7:$A487, $A487)&gt;1, 0, IF($E487="", "", I487+J487+M487+N487+P487-R487))</f>
        <v>1960991</v>
      </c>
      <c r="D487" s="109">
        <f>IF(COUNTIF($A$7:$A487, $A487)&gt;1, 0, S487)</f>
        <v>0</v>
      </c>
      <c r="E487" s="110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458212</v>
      </c>
      <c r="L487" s="92">
        <f>IFERROR(VLOOKUP($E487, V一般接種!$A:$G, L$4, FALSE), 0)</f>
        <v>116693</v>
      </c>
      <c r="M487" s="92">
        <f>IFERROR(VLOOKUP($E487, V一般接種!$A:$G, M$4, FALSE), 0)</f>
        <v>1559</v>
      </c>
      <c r="N487" s="93">
        <f>IFERROR(VLOOKUP($E487, V一般接種!$A:$G, N$4, FALSE), 0)</f>
        <v>464240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17">
        <f>SUMIF('V3回目-総接種回数'!$A:$A, 'Conv-vaccine'!$E487, 'V3回目-総接種回数'!D:D)</f>
        <v>0</v>
      </c>
    </row>
    <row r="488" spans="1:19" ht="17.7">
      <c r="A488" s="49">
        <v>44458</v>
      </c>
      <c r="B488" s="109">
        <f>IF(COUNTIF($A$7:$A488, $A488)&gt;1, 0, IF($E488="","",G488+H488+K488+L488+O488-Q488))</f>
        <v>0</v>
      </c>
      <c r="C488" s="109">
        <f>IF(COUNTIF($A$7:$A488, $A488)&gt;1, 0, IF($E488="", "", I488+J488+M488+N488+P488-R488))</f>
        <v>0</v>
      </c>
      <c r="D488" s="109">
        <f>IF(COUNTIF($A$7:$A488, $A488)&gt;1, 0, S488)</f>
        <v>0</v>
      </c>
      <c r="E488" s="110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458212</v>
      </c>
      <c r="L488" s="92">
        <f>IFERROR(VLOOKUP($E488, V一般接種!$A:$G, L$4, FALSE), 0)</f>
        <v>116693</v>
      </c>
      <c r="M488" s="92">
        <f>IFERROR(VLOOKUP($E488, V一般接種!$A:$G, M$4, FALSE), 0)</f>
        <v>1559</v>
      </c>
      <c r="N488" s="93">
        <f>IFERROR(VLOOKUP($E488, V一般接種!$A:$G, N$4, FALSE), 0)</f>
        <v>464240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17">
        <f>SUMIF('V3回目-総接種回数'!$A:$A, 'Conv-vaccine'!$E488, 'V3回目-総接種回数'!D:D)</f>
        <v>0</v>
      </c>
    </row>
    <row r="489" spans="1:19" ht="17.7">
      <c r="A489" s="49">
        <v>44458</v>
      </c>
      <c r="B489" s="109">
        <f>IF(COUNTIF($A$7:$A489, $A489)&gt;1, 0, IF($E489="","",G489+H489+K489+L489+O489-Q489))</f>
        <v>0</v>
      </c>
      <c r="C489" s="109">
        <f>IF(COUNTIF($A$7:$A489, $A489)&gt;1, 0, IF($E489="", "", I489+J489+M489+N489+P489-R489))</f>
        <v>0</v>
      </c>
      <c r="D489" s="109">
        <f>IF(COUNTIF($A$7:$A489, $A489)&gt;1, 0, S489)</f>
        <v>0</v>
      </c>
      <c r="E489" s="110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458212</v>
      </c>
      <c r="L489" s="92">
        <f>IFERROR(VLOOKUP($E489, V一般接種!$A:$G, L$4, FALSE), 0)</f>
        <v>116693</v>
      </c>
      <c r="M489" s="92">
        <f>IFERROR(VLOOKUP($E489, V一般接種!$A:$G, M$4, FALSE), 0)</f>
        <v>1559</v>
      </c>
      <c r="N489" s="93">
        <f>IFERROR(VLOOKUP($E489, V一般接種!$A:$G, N$4, FALSE), 0)</f>
        <v>464240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17">
        <f>SUMIF('V3回目-総接種回数'!$A:$A, 'Conv-vaccine'!$E489, 'V3回目-総接種回数'!D:D)</f>
        <v>0</v>
      </c>
    </row>
    <row r="490" spans="1:19" ht="17.7">
      <c r="A490" s="49">
        <v>44459</v>
      </c>
      <c r="B490" s="109">
        <f>IF(COUNTIF($A$7:$A490, $A490)&gt;1, 0, IF($E490="","",G490+H490+K490+L490+O490-Q490))</f>
        <v>155492</v>
      </c>
      <c r="C490" s="109">
        <f>IF(COUNTIF($A$7:$A490, $A490)&gt;1, 0, IF($E490="", "", I490+J490+M490+N490+P490-R490))</f>
        <v>81266</v>
      </c>
      <c r="D490" s="109">
        <f>IF(COUNTIF($A$7:$A490, $A490)&gt;1, 0, S490)</f>
        <v>0</v>
      </c>
      <c r="E490" s="110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102075</v>
      </c>
      <c r="L490" s="92">
        <f>IFERROR(VLOOKUP($E490, V一般接種!$A:$G, L$4, FALSE), 0)</f>
        <v>53417</v>
      </c>
      <c r="M490" s="92">
        <f>IFERROR(VLOOKUP($E490, V一般接種!$A:$G, M$4, FALSE), 0)</f>
        <v>671</v>
      </c>
      <c r="N490" s="93">
        <f>IFERROR(VLOOKUP($E490, V一般接種!$A:$G, N$4, FALSE), 0)</f>
        <v>80595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17">
        <f>SUMIF('V3回目-総接種回数'!$A:$A, 'Conv-vaccine'!$E490, 'V3回目-総接種回数'!D:D)</f>
        <v>0</v>
      </c>
    </row>
    <row r="491" spans="1:19" ht="17.7">
      <c r="A491" s="49">
        <v>44459</v>
      </c>
      <c r="B491" s="109">
        <f>IF(COUNTIF($A$7:$A491, $A491)&gt;1, 0, IF($E491="","",G491+H491+K491+L491+O491-Q491))</f>
        <v>0</v>
      </c>
      <c r="C491" s="109">
        <f>IF(COUNTIF($A$7:$A491, $A491)&gt;1, 0, IF($E491="", "", I491+J491+M491+N491+P491-R491))</f>
        <v>0</v>
      </c>
      <c r="D491" s="109">
        <f>IF(COUNTIF($A$7:$A491, $A491)&gt;1, 0, S491)</f>
        <v>0</v>
      </c>
      <c r="E491" s="110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102075</v>
      </c>
      <c r="L491" s="92">
        <f>IFERROR(VLOOKUP($E491, V一般接種!$A:$G, L$4, FALSE), 0)</f>
        <v>53417</v>
      </c>
      <c r="M491" s="92">
        <f>IFERROR(VLOOKUP($E491, V一般接種!$A:$G, M$4, FALSE), 0)</f>
        <v>671</v>
      </c>
      <c r="N491" s="93">
        <f>IFERROR(VLOOKUP($E491, V一般接種!$A:$G, N$4, FALSE), 0)</f>
        <v>80595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17">
        <f>SUMIF('V3回目-総接種回数'!$A:$A, 'Conv-vaccine'!$E491, 'V3回目-総接種回数'!D:D)</f>
        <v>0</v>
      </c>
    </row>
    <row r="492" spans="1:19" ht="17.7">
      <c r="A492" s="49">
        <v>44459</v>
      </c>
      <c r="B492" s="109">
        <f>IF(COUNTIF($A$7:$A492, $A492)&gt;1, 0, IF($E492="","",G492+H492+K492+L492+O492-Q492))</f>
        <v>0</v>
      </c>
      <c r="C492" s="109">
        <f>IF(COUNTIF($A$7:$A492, $A492)&gt;1, 0, IF($E492="", "", I492+J492+M492+N492+P492-R492))</f>
        <v>0</v>
      </c>
      <c r="D492" s="109">
        <f>IF(COUNTIF($A$7:$A492, $A492)&gt;1, 0, S492)</f>
        <v>0</v>
      </c>
      <c r="E492" s="110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102075</v>
      </c>
      <c r="L492" s="92">
        <f>IFERROR(VLOOKUP($E492, V一般接種!$A:$G, L$4, FALSE), 0)</f>
        <v>53417</v>
      </c>
      <c r="M492" s="92">
        <f>IFERROR(VLOOKUP($E492, V一般接種!$A:$G, M$4, FALSE), 0)</f>
        <v>671</v>
      </c>
      <c r="N492" s="93">
        <f>IFERROR(VLOOKUP($E492, V一般接種!$A:$G, N$4, FALSE), 0)</f>
        <v>80595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17">
        <f>SUMIF('V3回目-総接種回数'!$A:$A, 'Conv-vaccine'!$E492, 'V3回目-総接種回数'!D:D)</f>
        <v>0</v>
      </c>
    </row>
    <row r="493" spans="1:19" ht="17.7">
      <c r="A493" s="49">
        <v>44460</v>
      </c>
      <c r="B493" s="109">
        <f>IF(COUNTIF($A$7:$A493, $A493)&gt;1, 0, IF($E493="","",G493+H493+K493+L493+O493-Q493))</f>
        <v>410815</v>
      </c>
      <c r="C493" s="109">
        <f>IF(COUNTIF($A$7:$A493, $A493)&gt;1, 0, IF($E493="", "", I493+J493+M493+N493+P493-R493))</f>
        <v>564161</v>
      </c>
      <c r="D493" s="109">
        <f>IF(COUNTIF($A$7:$A493, $A493)&gt;1, 0, S493)</f>
        <v>0</v>
      </c>
      <c r="E493" s="110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341762</v>
      </c>
      <c r="L493" s="92">
        <f>IFERROR(VLOOKUP($E493, V一般接種!$A:$G, L$4, FALSE), 0)</f>
        <v>69053</v>
      </c>
      <c r="M493" s="92">
        <f>IFERROR(VLOOKUP($E493, V一般接種!$A:$G, M$4, FALSE), 0)</f>
        <v>632</v>
      </c>
      <c r="N493" s="93">
        <f>IFERROR(VLOOKUP($E493, V一般接種!$A:$G, N$4, FALSE), 0)</f>
        <v>563529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17">
        <f>SUMIF('V3回目-総接種回数'!$A:$A, 'Conv-vaccine'!$E493, 'V3回目-総接種回数'!D:D)</f>
        <v>0</v>
      </c>
    </row>
    <row r="494" spans="1:19" ht="17.7">
      <c r="A494" s="49">
        <v>44460</v>
      </c>
      <c r="B494" s="109">
        <f>IF(COUNTIF($A$7:$A494, $A494)&gt;1, 0, IF($E494="","",G494+H494+K494+L494+O494-Q494))</f>
        <v>0</v>
      </c>
      <c r="C494" s="109">
        <f>IF(COUNTIF($A$7:$A494, $A494)&gt;1, 0, IF($E494="", "", I494+J494+M494+N494+P494-R494))</f>
        <v>0</v>
      </c>
      <c r="D494" s="109">
        <f>IF(COUNTIF($A$7:$A494, $A494)&gt;1, 0, S494)</f>
        <v>0</v>
      </c>
      <c r="E494" s="110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341762</v>
      </c>
      <c r="L494" s="92">
        <f>IFERROR(VLOOKUP($E494, V一般接種!$A:$G, L$4, FALSE), 0)</f>
        <v>69053</v>
      </c>
      <c r="M494" s="92">
        <f>IFERROR(VLOOKUP($E494, V一般接種!$A:$G, M$4, FALSE), 0)</f>
        <v>632</v>
      </c>
      <c r="N494" s="93">
        <f>IFERROR(VLOOKUP($E494, V一般接種!$A:$G, N$4, FALSE), 0)</f>
        <v>563529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17">
        <f>SUMIF('V3回目-総接種回数'!$A:$A, 'Conv-vaccine'!$E494, 'V3回目-総接種回数'!D:D)</f>
        <v>0</v>
      </c>
    </row>
    <row r="495" spans="1:19" ht="17.7">
      <c r="A495" s="49">
        <v>44460</v>
      </c>
      <c r="B495" s="109">
        <f>IF(COUNTIF($A$7:$A495, $A495)&gt;1, 0, IF($E495="","",G495+H495+K495+L495+O495-Q495))</f>
        <v>0</v>
      </c>
      <c r="C495" s="109">
        <f>IF(COUNTIF($A$7:$A495, $A495)&gt;1, 0, IF($E495="", "", I495+J495+M495+N495+P495-R495))</f>
        <v>0</v>
      </c>
      <c r="D495" s="109">
        <f>IF(COUNTIF($A$7:$A495, $A495)&gt;1, 0, S495)</f>
        <v>0</v>
      </c>
      <c r="E495" s="110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341762</v>
      </c>
      <c r="L495" s="92">
        <f>IFERROR(VLOOKUP($E495, V一般接種!$A:$G, L$4, FALSE), 0)</f>
        <v>69053</v>
      </c>
      <c r="M495" s="92">
        <f>IFERROR(VLOOKUP($E495, V一般接種!$A:$G, M$4, FALSE), 0)</f>
        <v>632</v>
      </c>
      <c r="N495" s="93">
        <f>IFERROR(VLOOKUP($E495, V一般接種!$A:$G, N$4, FALSE), 0)</f>
        <v>563529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17">
        <f>SUMIF('V3回目-総接種回数'!$A:$A, 'Conv-vaccine'!$E495, 'V3回目-総接種回数'!D:D)</f>
        <v>0</v>
      </c>
    </row>
    <row r="496" spans="1:19" ht="17.7">
      <c r="A496" s="49">
        <v>44461</v>
      </c>
      <c r="B496" s="109">
        <f>IF(COUNTIF($A$7:$A496, $A496)&gt;1, 0, IF($E496="","",G496+H496+K496+L496+O496-Q496))</f>
        <v>419461</v>
      </c>
      <c r="C496" s="109">
        <f>IF(COUNTIF($A$7:$A496, $A496)&gt;1, 0, IF($E496="", "", I496+J496+M496+N496+P496-R496))</f>
        <v>529678</v>
      </c>
      <c r="D496" s="109">
        <f>IF(COUNTIF($A$7:$A496, $A496)&gt;1, 0, S496)</f>
        <v>0</v>
      </c>
      <c r="E496" s="110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350894</v>
      </c>
      <c r="L496" s="92">
        <f>IFERROR(VLOOKUP($E496, V一般接種!$A:$G, L$4, FALSE), 0)</f>
        <v>68567</v>
      </c>
      <c r="M496" s="92">
        <f>IFERROR(VLOOKUP($E496, V一般接種!$A:$G, M$4, FALSE), 0)</f>
        <v>1031</v>
      </c>
      <c r="N496" s="93">
        <f>IFERROR(VLOOKUP($E496, V一般接種!$A:$G, N$4, FALSE), 0)</f>
        <v>528647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17">
        <f>SUMIF('V3回目-総接種回数'!$A:$A, 'Conv-vaccine'!$E496, 'V3回目-総接種回数'!D:D)</f>
        <v>0</v>
      </c>
    </row>
    <row r="497" spans="1:19" ht="17.7">
      <c r="A497" s="49">
        <v>44461</v>
      </c>
      <c r="B497" s="109">
        <f>IF(COUNTIF($A$7:$A497, $A497)&gt;1, 0, IF($E497="","",G497+H497+K497+L497+O497-Q497))</f>
        <v>0</v>
      </c>
      <c r="C497" s="109">
        <f>IF(COUNTIF($A$7:$A497, $A497)&gt;1, 0, IF($E497="", "", I497+J497+M497+N497+P497-R497))</f>
        <v>0</v>
      </c>
      <c r="D497" s="109">
        <f>IF(COUNTIF($A$7:$A497, $A497)&gt;1, 0, S497)</f>
        <v>0</v>
      </c>
      <c r="E497" s="110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350894</v>
      </c>
      <c r="L497" s="92">
        <f>IFERROR(VLOOKUP($E497, V一般接種!$A:$G, L$4, FALSE), 0)</f>
        <v>68567</v>
      </c>
      <c r="M497" s="92">
        <f>IFERROR(VLOOKUP($E497, V一般接種!$A:$G, M$4, FALSE), 0)</f>
        <v>1031</v>
      </c>
      <c r="N497" s="93">
        <f>IFERROR(VLOOKUP($E497, V一般接種!$A:$G, N$4, FALSE), 0)</f>
        <v>528647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17">
        <f>SUMIF('V3回目-総接種回数'!$A:$A, 'Conv-vaccine'!$E497, 'V3回目-総接種回数'!D:D)</f>
        <v>0</v>
      </c>
    </row>
    <row r="498" spans="1:19" ht="17.7">
      <c r="A498" s="49">
        <v>44461</v>
      </c>
      <c r="B498" s="109">
        <f>IF(COUNTIF($A$7:$A498, $A498)&gt;1, 0, IF($E498="","",G498+H498+K498+L498+O498-Q498))</f>
        <v>0</v>
      </c>
      <c r="C498" s="109">
        <f>IF(COUNTIF($A$7:$A498, $A498)&gt;1, 0, IF($E498="", "", I498+J498+M498+N498+P498-R498))</f>
        <v>0</v>
      </c>
      <c r="D498" s="109">
        <f>IF(COUNTIF($A$7:$A498, $A498)&gt;1, 0, S498)</f>
        <v>0</v>
      </c>
      <c r="E498" s="110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350894</v>
      </c>
      <c r="L498" s="92">
        <f>IFERROR(VLOOKUP($E498, V一般接種!$A:$G, L$4, FALSE), 0)</f>
        <v>68567</v>
      </c>
      <c r="M498" s="92">
        <f>IFERROR(VLOOKUP($E498, V一般接種!$A:$G, M$4, FALSE), 0)</f>
        <v>1031</v>
      </c>
      <c r="N498" s="93">
        <f>IFERROR(VLOOKUP($E498, V一般接種!$A:$G, N$4, FALSE), 0)</f>
        <v>528647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17">
        <f>SUMIF('V3回目-総接種回数'!$A:$A, 'Conv-vaccine'!$E498, 'V3回目-総接種回数'!D:D)</f>
        <v>0</v>
      </c>
    </row>
    <row r="499" spans="1:19" ht="17.7">
      <c r="A499" s="49">
        <v>44462</v>
      </c>
      <c r="B499" s="109">
        <f>IF(COUNTIF($A$7:$A499, $A499)&gt;1, 0, IF($E499="","",G499+H499+K499+L499+O499-Q499))</f>
        <v>193882</v>
      </c>
      <c r="C499" s="109">
        <f>IF(COUNTIF($A$7:$A499, $A499)&gt;1, 0, IF($E499="", "", I499+J499+M499+N499+P499-R499))</f>
        <v>149492</v>
      </c>
      <c r="D499" s="109">
        <f>IF(COUNTIF($A$7:$A499, $A499)&gt;1, 0, S499)</f>
        <v>0</v>
      </c>
      <c r="E499" s="110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144917</v>
      </c>
      <c r="L499" s="92">
        <f>IFERROR(VLOOKUP($E499, V一般接種!$A:$G, L$4, FALSE), 0)</f>
        <v>48965</v>
      </c>
      <c r="M499" s="92">
        <f>IFERROR(VLOOKUP($E499, V一般接種!$A:$G, M$4, FALSE), 0)</f>
        <v>888</v>
      </c>
      <c r="N499" s="93">
        <f>IFERROR(VLOOKUP($E499, V一般接種!$A:$G, N$4, FALSE), 0)</f>
        <v>148604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17">
        <f>SUMIF('V3回目-総接種回数'!$A:$A, 'Conv-vaccine'!$E499, 'V3回目-総接種回数'!D:D)</f>
        <v>0</v>
      </c>
    </row>
    <row r="500" spans="1:19" ht="17.7">
      <c r="A500" s="49">
        <v>44462</v>
      </c>
      <c r="B500" s="109">
        <f>IF(COUNTIF($A$7:$A500, $A500)&gt;1, 0, IF($E500="","",G500+H500+K500+L500+O500-Q500))</f>
        <v>0</v>
      </c>
      <c r="C500" s="109">
        <f>IF(COUNTIF($A$7:$A500, $A500)&gt;1, 0, IF($E500="", "", I500+J500+M500+N500+P500-R500))</f>
        <v>0</v>
      </c>
      <c r="D500" s="109">
        <f>IF(COUNTIF($A$7:$A500, $A500)&gt;1, 0, S500)</f>
        <v>0</v>
      </c>
      <c r="E500" s="110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144917</v>
      </c>
      <c r="L500" s="92">
        <f>IFERROR(VLOOKUP($E500, V一般接種!$A:$G, L$4, FALSE), 0)</f>
        <v>48965</v>
      </c>
      <c r="M500" s="92">
        <f>IFERROR(VLOOKUP($E500, V一般接種!$A:$G, M$4, FALSE), 0)</f>
        <v>888</v>
      </c>
      <c r="N500" s="93">
        <f>IFERROR(VLOOKUP($E500, V一般接種!$A:$G, N$4, FALSE), 0)</f>
        <v>148604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17">
        <f>SUMIF('V3回目-総接種回数'!$A:$A, 'Conv-vaccine'!$E500, 'V3回目-総接種回数'!D:D)</f>
        <v>0</v>
      </c>
    </row>
    <row r="501" spans="1:19" ht="17.7">
      <c r="A501" s="49">
        <v>44462</v>
      </c>
      <c r="B501" s="109">
        <f>IF(COUNTIF($A$7:$A501, $A501)&gt;1, 0, IF($E501="","",G501+H501+K501+L501+O501-Q501))</f>
        <v>0</v>
      </c>
      <c r="C501" s="109">
        <f>IF(COUNTIF($A$7:$A501, $A501)&gt;1, 0, IF($E501="", "", I501+J501+M501+N501+P501-R501))</f>
        <v>0</v>
      </c>
      <c r="D501" s="109">
        <f>IF(COUNTIF($A$7:$A501, $A501)&gt;1, 0, S501)</f>
        <v>0</v>
      </c>
      <c r="E501" s="110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144917</v>
      </c>
      <c r="L501" s="92">
        <f>IFERROR(VLOOKUP($E501, V一般接種!$A:$G, L$4, FALSE), 0)</f>
        <v>48965</v>
      </c>
      <c r="M501" s="92">
        <f>IFERROR(VLOOKUP($E501, V一般接種!$A:$G, M$4, FALSE), 0)</f>
        <v>888</v>
      </c>
      <c r="N501" s="93">
        <f>IFERROR(VLOOKUP($E501, V一般接種!$A:$G, N$4, FALSE), 0)</f>
        <v>148604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17">
        <f>SUMIF('V3回目-総接種回数'!$A:$A, 'Conv-vaccine'!$E501, 'V3回目-総接種回数'!D:D)</f>
        <v>0</v>
      </c>
    </row>
    <row r="502" spans="1:19" ht="17.7">
      <c r="A502" s="49">
        <v>44463</v>
      </c>
      <c r="B502" s="109">
        <f>IF(COUNTIF($A$7:$A502, $A502)&gt;1, 0, IF($E502="","",G502+H502+K502+L502+O502-Q502))</f>
        <v>435247</v>
      </c>
      <c r="C502" s="109">
        <f>IF(COUNTIF($A$7:$A502, $A502)&gt;1, 0, IF($E502="", "", I502+J502+M502+N502+P502-R502))</f>
        <v>636067</v>
      </c>
      <c r="D502" s="109">
        <f>IF(COUNTIF($A$7:$A502, $A502)&gt;1, 0, S502)</f>
        <v>0</v>
      </c>
      <c r="E502" s="110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359403</v>
      </c>
      <c r="L502" s="92">
        <f>IFERROR(VLOOKUP($E502, V一般接種!$A:$G, L$4, FALSE), 0)</f>
        <v>75844</v>
      </c>
      <c r="M502" s="92">
        <f>IFERROR(VLOOKUP($E502, V一般接種!$A:$G, M$4, FALSE), 0)</f>
        <v>817</v>
      </c>
      <c r="N502" s="93">
        <f>IFERROR(VLOOKUP($E502, V一般接種!$A:$G, N$4, FALSE), 0)</f>
        <v>635250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17">
        <f>SUMIF('V3回目-総接種回数'!$A:$A, 'Conv-vaccine'!$E502, 'V3回目-総接種回数'!D:D)</f>
        <v>0</v>
      </c>
    </row>
    <row r="503" spans="1:19" ht="17.7">
      <c r="A503" s="49">
        <v>44463</v>
      </c>
      <c r="B503" s="109">
        <f>IF(COUNTIF($A$7:$A503, $A503)&gt;1, 0, IF($E503="","",G503+H503+K503+L503+O503-Q503))</f>
        <v>0</v>
      </c>
      <c r="C503" s="109">
        <f>IF(COUNTIF($A$7:$A503, $A503)&gt;1, 0, IF($E503="", "", I503+J503+M503+N503+P503-R503))</f>
        <v>0</v>
      </c>
      <c r="D503" s="109">
        <f>IF(COUNTIF($A$7:$A503, $A503)&gt;1, 0, S503)</f>
        <v>0</v>
      </c>
      <c r="E503" s="110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359403</v>
      </c>
      <c r="L503" s="92">
        <f>IFERROR(VLOOKUP($E503, V一般接種!$A:$G, L$4, FALSE), 0)</f>
        <v>75844</v>
      </c>
      <c r="M503" s="92">
        <f>IFERROR(VLOOKUP($E503, V一般接種!$A:$G, M$4, FALSE), 0)</f>
        <v>817</v>
      </c>
      <c r="N503" s="93">
        <f>IFERROR(VLOOKUP($E503, V一般接種!$A:$G, N$4, FALSE), 0)</f>
        <v>635250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17">
        <f>SUMIF('V3回目-総接種回数'!$A:$A, 'Conv-vaccine'!$E503, 'V3回目-総接種回数'!D:D)</f>
        <v>0</v>
      </c>
    </row>
    <row r="504" spans="1:19" ht="17.7">
      <c r="A504" s="49">
        <v>44463</v>
      </c>
      <c r="B504" s="109">
        <f>IF(COUNTIF($A$7:$A504, $A504)&gt;1, 0, IF($E504="","",G504+H504+K504+L504+O504-Q504))</f>
        <v>0</v>
      </c>
      <c r="C504" s="109">
        <f>IF(COUNTIF($A$7:$A504, $A504)&gt;1, 0, IF($E504="", "", I504+J504+M504+N504+P504-R504))</f>
        <v>0</v>
      </c>
      <c r="D504" s="109">
        <f>IF(COUNTIF($A$7:$A504, $A504)&gt;1, 0, S504)</f>
        <v>0</v>
      </c>
      <c r="E504" s="110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359403</v>
      </c>
      <c r="L504" s="92">
        <f>IFERROR(VLOOKUP($E504, V一般接種!$A:$G, L$4, FALSE), 0)</f>
        <v>75844</v>
      </c>
      <c r="M504" s="92">
        <f>IFERROR(VLOOKUP($E504, V一般接種!$A:$G, M$4, FALSE), 0)</f>
        <v>817</v>
      </c>
      <c r="N504" s="93">
        <f>IFERROR(VLOOKUP($E504, V一般接種!$A:$G, N$4, FALSE), 0)</f>
        <v>635250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17">
        <f>SUMIF('V3回目-総接種回数'!$A:$A, 'Conv-vaccine'!$E504, 'V3回目-総接種回数'!D:D)</f>
        <v>0</v>
      </c>
    </row>
    <row r="505" spans="1:19" ht="17.7">
      <c r="A505" s="49">
        <v>44464</v>
      </c>
      <c r="B505" s="109">
        <f>IF(COUNTIF($A$7:$A505, $A505)&gt;1, 0, IF($E505="","",G505+H505+K505+L505+O505-Q505))</f>
        <v>573896</v>
      </c>
      <c r="C505" s="109">
        <f>IF(COUNTIF($A$7:$A505, $A505)&gt;1, 0, IF($E505="", "", I505+J505+M505+N505+P505-R505))</f>
        <v>795332</v>
      </c>
      <c r="D505" s="109">
        <f>IF(COUNTIF($A$7:$A505, $A505)&gt;1, 0, S505)</f>
        <v>0</v>
      </c>
      <c r="E505" s="110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469832</v>
      </c>
      <c r="L505" s="92">
        <f>IFERROR(VLOOKUP($E505, V一般接種!$A:$G, L$4, FALSE), 0)</f>
        <v>104064</v>
      </c>
      <c r="M505" s="92">
        <f>IFERROR(VLOOKUP($E505, V一般接種!$A:$G, M$4, FALSE), 0)</f>
        <v>1478</v>
      </c>
      <c r="N505" s="93">
        <f>IFERROR(VLOOKUP($E505, V一般接種!$A:$G, N$4, FALSE), 0)</f>
        <v>793854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17">
        <f>SUMIF('V3回目-総接種回数'!$A:$A, 'Conv-vaccine'!$E505, 'V3回目-総接種回数'!D:D)</f>
        <v>0</v>
      </c>
    </row>
    <row r="506" spans="1:19" ht="17.7">
      <c r="A506" s="49">
        <v>44464</v>
      </c>
      <c r="B506" s="109">
        <f>IF(COUNTIF($A$7:$A506, $A506)&gt;1, 0, IF($E506="","",G506+H506+K506+L506+O506-Q506))</f>
        <v>0</v>
      </c>
      <c r="C506" s="109">
        <f>IF(COUNTIF($A$7:$A506, $A506)&gt;1, 0, IF($E506="", "", I506+J506+M506+N506+P506-R506))</f>
        <v>0</v>
      </c>
      <c r="D506" s="109">
        <f>IF(COUNTIF($A$7:$A506, $A506)&gt;1, 0, S506)</f>
        <v>0</v>
      </c>
      <c r="E506" s="110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469832</v>
      </c>
      <c r="L506" s="92">
        <f>IFERROR(VLOOKUP($E506, V一般接種!$A:$G, L$4, FALSE), 0)</f>
        <v>104064</v>
      </c>
      <c r="M506" s="92">
        <f>IFERROR(VLOOKUP($E506, V一般接種!$A:$G, M$4, FALSE), 0)</f>
        <v>1478</v>
      </c>
      <c r="N506" s="93">
        <f>IFERROR(VLOOKUP($E506, V一般接種!$A:$G, N$4, FALSE), 0)</f>
        <v>793854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17">
        <f>SUMIF('V3回目-総接種回数'!$A:$A, 'Conv-vaccine'!$E506, 'V3回目-総接種回数'!D:D)</f>
        <v>0</v>
      </c>
    </row>
    <row r="507" spans="1:19" ht="17.7">
      <c r="A507" s="49">
        <v>44464</v>
      </c>
      <c r="B507" s="109">
        <f>IF(COUNTIF($A$7:$A507, $A507)&gt;1, 0, IF($E507="","",G507+H507+K507+L507+O507-Q507))</f>
        <v>0</v>
      </c>
      <c r="C507" s="109">
        <f>IF(COUNTIF($A$7:$A507, $A507)&gt;1, 0, IF($E507="", "", I507+J507+M507+N507+P507-R507))</f>
        <v>0</v>
      </c>
      <c r="D507" s="109">
        <f>IF(COUNTIF($A$7:$A507, $A507)&gt;1, 0, S507)</f>
        <v>0</v>
      </c>
      <c r="E507" s="110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469832</v>
      </c>
      <c r="L507" s="92">
        <f>IFERROR(VLOOKUP($E507, V一般接種!$A:$G, L$4, FALSE), 0)</f>
        <v>104064</v>
      </c>
      <c r="M507" s="92">
        <f>IFERROR(VLOOKUP($E507, V一般接種!$A:$G, M$4, FALSE), 0)</f>
        <v>1478</v>
      </c>
      <c r="N507" s="93">
        <f>IFERROR(VLOOKUP($E507, V一般接種!$A:$G, N$4, FALSE), 0)</f>
        <v>793854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17">
        <f>SUMIF('V3回目-総接種回数'!$A:$A, 'Conv-vaccine'!$E507, 'V3回目-総接種回数'!D:D)</f>
        <v>0</v>
      </c>
    </row>
    <row r="508" spans="1:19" ht="17.7">
      <c r="A508" s="49">
        <v>44465</v>
      </c>
      <c r="B508" s="109">
        <f>IF(COUNTIF($A$7:$A508, $A508)&gt;1, 0, IF($E508="","",G508+H508+K508+L508+O508-Q508))</f>
        <v>1963821</v>
      </c>
      <c r="C508" s="109">
        <f>IF(COUNTIF($A$7:$A508, $A508)&gt;1, 0, IF($E508="", "", I508+J508+M508+N508+P508-R508))</f>
        <v>1953595</v>
      </c>
      <c r="D508" s="109">
        <f>IF(COUNTIF($A$7:$A508, $A508)&gt;1, 0, S508)</f>
        <v>0</v>
      </c>
      <c r="E508" s="110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366457</v>
      </c>
      <c r="L508" s="92">
        <f>IFERROR(VLOOKUP($E508, V一般接種!$A:$G, L$4, FALSE), 0)</f>
        <v>80208</v>
      </c>
      <c r="M508" s="92">
        <f>IFERROR(VLOOKUP($E508, V一般接種!$A:$G, M$4, FALSE), 0)</f>
        <v>776</v>
      </c>
      <c r="N508" s="93">
        <f>IFERROR(VLOOKUP($E508, V一般接種!$A:$G, N$4, FALSE), 0)</f>
        <v>611430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17">
        <f>SUMIF('V3回目-総接種回数'!$A:$A, 'Conv-vaccine'!$E508, 'V3回目-総接種回数'!D:D)</f>
        <v>0</v>
      </c>
    </row>
    <row r="509" spans="1:19" ht="17.7">
      <c r="A509" s="49">
        <v>44465</v>
      </c>
      <c r="B509" s="109">
        <f>IF(COUNTIF($A$7:$A509, $A509)&gt;1, 0, IF($E509="","",G509+H509+K509+L509+O509-Q509))</f>
        <v>0</v>
      </c>
      <c r="C509" s="109">
        <f>IF(COUNTIF($A$7:$A509, $A509)&gt;1, 0, IF($E509="", "", I509+J509+M509+N509+P509-R509))</f>
        <v>0</v>
      </c>
      <c r="D509" s="109">
        <f>IF(COUNTIF($A$7:$A509, $A509)&gt;1, 0, S509)</f>
        <v>0</v>
      </c>
      <c r="E509" s="110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366457</v>
      </c>
      <c r="L509" s="92">
        <f>IFERROR(VLOOKUP($E509, V一般接種!$A:$G, L$4, FALSE), 0)</f>
        <v>80208</v>
      </c>
      <c r="M509" s="92">
        <f>IFERROR(VLOOKUP($E509, V一般接種!$A:$G, M$4, FALSE), 0)</f>
        <v>776</v>
      </c>
      <c r="N509" s="93">
        <f>IFERROR(VLOOKUP($E509, V一般接種!$A:$G, N$4, FALSE), 0)</f>
        <v>611430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17">
        <f>SUMIF('V3回目-総接種回数'!$A:$A, 'Conv-vaccine'!$E509, 'V3回目-総接種回数'!D:D)</f>
        <v>0</v>
      </c>
    </row>
    <row r="510" spans="1:19" ht="17.7">
      <c r="A510" s="49">
        <v>44465</v>
      </c>
      <c r="B510" s="109">
        <f>IF(COUNTIF($A$7:$A510, $A510)&gt;1, 0, IF($E510="","",G510+H510+K510+L510+O510-Q510))</f>
        <v>0</v>
      </c>
      <c r="C510" s="109">
        <f>IF(COUNTIF($A$7:$A510, $A510)&gt;1, 0, IF($E510="", "", I510+J510+M510+N510+P510-R510))</f>
        <v>0</v>
      </c>
      <c r="D510" s="109">
        <f>IF(COUNTIF($A$7:$A510, $A510)&gt;1, 0, S510)</f>
        <v>0</v>
      </c>
      <c r="E510" s="110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366457</v>
      </c>
      <c r="L510" s="92">
        <f>IFERROR(VLOOKUP($E510, V一般接種!$A:$G, L$4, FALSE), 0)</f>
        <v>80208</v>
      </c>
      <c r="M510" s="92">
        <f>IFERROR(VLOOKUP($E510, V一般接種!$A:$G, M$4, FALSE), 0)</f>
        <v>776</v>
      </c>
      <c r="N510" s="93">
        <f>IFERROR(VLOOKUP($E510, V一般接種!$A:$G, N$4, FALSE), 0)</f>
        <v>611430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17">
        <f>SUMIF('V3回目-総接種回数'!$A:$A, 'Conv-vaccine'!$E510, 'V3回目-総接種回数'!D:D)</f>
        <v>0</v>
      </c>
    </row>
    <row r="511" spans="1:19" ht="17.7">
      <c r="A511" s="49">
        <v>44466</v>
      </c>
      <c r="B511" s="109">
        <f>IF(COUNTIF($A$7:$A511, $A511)&gt;1, 0, IF($E511="","",G511+H511+K511+L511+O511-Q511))</f>
        <v>376600</v>
      </c>
      <c r="C511" s="109">
        <f>IF(COUNTIF($A$7:$A511, $A511)&gt;1, 0, IF($E511="", "", I511+J511+M511+N511+P511-R511))</f>
        <v>479007</v>
      </c>
      <c r="D511" s="109">
        <f>IF(COUNTIF($A$7:$A511, $A511)&gt;1, 0, S511)</f>
        <v>0</v>
      </c>
      <c r="E511" s="110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332626</v>
      </c>
      <c r="L511" s="92">
        <f>IFERROR(VLOOKUP($E511, V一般接種!$A:$G, L$4, FALSE), 0)</f>
        <v>43974</v>
      </c>
      <c r="M511" s="92">
        <f>IFERROR(VLOOKUP($E511, V一般接種!$A:$G, M$4, FALSE), 0)</f>
        <v>448</v>
      </c>
      <c r="N511" s="93">
        <f>IFERROR(VLOOKUP($E511, V一般接種!$A:$G, N$4, FALSE), 0)</f>
        <v>478559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17">
        <f>SUMIF('V3回目-総接種回数'!$A:$A, 'Conv-vaccine'!$E511, 'V3回目-総接種回数'!D:D)</f>
        <v>0</v>
      </c>
    </row>
    <row r="512" spans="1:19" ht="17.7">
      <c r="A512" s="49">
        <v>44466</v>
      </c>
      <c r="B512" s="109">
        <f>IF(COUNTIF($A$7:$A512, $A512)&gt;1, 0, IF($E512="","",G512+H512+K512+L512+O512-Q512))</f>
        <v>0</v>
      </c>
      <c r="C512" s="109">
        <f>IF(COUNTIF($A$7:$A512, $A512)&gt;1, 0, IF($E512="", "", I512+J512+M512+N512+P512-R512))</f>
        <v>0</v>
      </c>
      <c r="D512" s="109">
        <f>IF(COUNTIF($A$7:$A512, $A512)&gt;1, 0, S512)</f>
        <v>0</v>
      </c>
      <c r="E512" s="110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332626</v>
      </c>
      <c r="L512" s="92">
        <f>IFERROR(VLOOKUP($E512, V一般接種!$A:$G, L$4, FALSE), 0)</f>
        <v>43974</v>
      </c>
      <c r="M512" s="92">
        <f>IFERROR(VLOOKUP($E512, V一般接種!$A:$G, M$4, FALSE), 0)</f>
        <v>448</v>
      </c>
      <c r="N512" s="93">
        <f>IFERROR(VLOOKUP($E512, V一般接種!$A:$G, N$4, FALSE), 0)</f>
        <v>478559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17">
        <f>SUMIF('V3回目-総接種回数'!$A:$A, 'Conv-vaccine'!$E512, 'V3回目-総接種回数'!D:D)</f>
        <v>0</v>
      </c>
    </row>
    <row r="513" spans="1:19" ht="17.7">
      <c r="A513" s="49">
        <v>44466</v>
      </c>
      <c r="B513" s="109">
        <f>IF(COUNTIF($A$7:$A513, $A513)&gt;1, 0, IF($E513="","",G513+H513+K513+L513+O513-Q513))</f>
        <v>0</v>
      </c>
      <c r="C513" s="109">
        <f>IF(COUNTIF($A$7:$A513, $A513)&gt;1, 0, IF($E513="", "", I513+J513+M513+N513+P513-R513))</f>
        <v>0</v>
      </c>
      <c r="D513" s="109">
        <f>IF(COUNTIF($A$7:$A513, $A513)&gt;1, 0, S513)</f>
        <v>0</v>
      </c>
      <c r="E513" s="110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332626</v>
      </c>
      <c r="L513" s="92">
        <f>IFERROR(VLOOKUP($E513, V一般接種!$A:$G, L$4, FALSE), 0)</f>
        <v>43974</v>
      </c>
      <c r="M513" s="92">
        <f>IFERROR(VLOOKUP($E513, V一般接種!$A:$G, M$4, FALSE), 0)</f>
        <v>448</v>
      </c>
      <c r="N513" s="93">
        <f>IFERROR(VLOOKUP($E513, V一般接種!$A:$G, N$4, FALSE), 0)</f>
        <v>478559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17">
        <f>SUMIF('V3回目-総接種回数'!$A:$A, 'Conv-vaccine'!$E513, 'V3回目-総接種回数'!D:D)</f>
        <v>0</v>
      </c>
    </row>
    <row r="514" spans="1:19" ht="17.7">
      <c r="A514" s="49">
        <v>44467</v>
      </c>
      <c r="B514" s="109">
        <f>IF(COUNTIF($A$7:$A514, $A514)&gt;1, 0, IF($E514="","",G514+H514+K514+L514+O514-Q514))</f>
        <v>406798</v>
      </c>
      <c r="C514" s="109">
        <f>IF(COUNTIF($A$7:$A514, $A514)&gt;1, 0, IF($E514="", "", I514+J514+M514+N514+P514-R514))</f>
        <v>486971</v>
      </c>
      <c r="D514" s="109">
        <f>IF(COUNTIF($A$7:$A514, $A514)&gt;1, 0, S514)</f>
        <v>0</v>
      </c>
      <c r="E514" s="110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365402</v>
      </c>
      <c r="L514" s="92">
        <f>IFERROR(VLOOKUP($E514, V一般接種!$A:$G, L$4, FALSE), 0)</f>
        <v>41396</v>
      </c>
      <c r="M514" s="92">
        <f>IFERROR(VLOOKUP($E514, V一般接種!$A:$G, M$4, FALSE), 0)</f>
        <v>347</v>
      </c>
      <c r="N514" s="93">
        <f>IFERROR(VLOOKUP($E514, V一般接種!$A:$G, N$4, FALSE), 0)</f>
        <v>486624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17">
        <f>SUMIF('V3回目-総接種回数'!$A:$A, 'Conv-vaccine'!$E514, 'V3回目-総接種回数'!D:D)</f>
        <v>0</v>
      </c>
    </row>
    <row r="515" spans="1:19" ht="17.7">
      <c r="A515" s="49">
        <v>44467</v>
      </c>
      <c r="B515" s="109">
        <f>IF(COUNTIF($A$7:$A515, $A515)&gt;1, 0, IF($E515="","",G515+H515+K515+L515+O515-Q515))</f>
        <v>0</v>
      </c>
      <c r="C515" s="109">
        <f>IF(COUNTIF($A$7:$A515, $A515)&gt;1, 0, IF($E515="", "", I515+J515+M515+N515+P515-R515))</f>
        <v>0</v>
      </c>
      <c r="D515" s="109">
        <f>IF(COUNTIF($A$7:$A515, $A515)&gt;1, 0, S515)</f>
        <v>0</v>
      </c>
      <c r="E515" s="110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365402</v>
      </c>
      <c r="L515" s="92">
        <f>IFERROR(VLOOKUP($E515, V一般接種!$A:$G, L$4, FALSE), 0)</f>
        <v>41396</v>
      </c>
      <c r="M515" s="92">
        <f>IFERROR(VLOOKUP($E515, V一般接種!$A:$G, M$4, FALSE), 0)</f>
        <v>347</v>
      </c>
      <c r="N515" s="93">
        <f>IFERROR(VLOOKUP($E515, V一般接種!$A:$G, N$4, FALSE), 0)</f>
        <v>486624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17">
        <f>SUMIF('V3回目-総接種回数'!$A:$A, 'Conv-vaccine'!$E515, 'V3回目-総接種回数'!D:D)</f>
        <v>0</v>
      </c>
    </row>
    <row r="516" spans="1:19" ht="17.7">
      <c r="A516" s="49">
        <v>44467</v>
      </c>
      <c r="B516" s="109">
        <f>IF(COUNTIF($A$7:$A516, $A516)&gt;1, 0, IF($E516="","",G516+H516+K516+L516+O516-Q516))</f>
        <v>0</v>
      </c>
      <c r="C516" s="109">
        <f>IF(COUNTIF($A$7:$A516, $A516)&gt;1, 0, IF($E516="", "", I516+J516+M516+N516+P516-R516))</f>
        <v>0</v>
      </c>
      <c r="D516" s="109">
        <f>IF(COUNTIF($A$7:$A516, $A516)&gt;1, 0, S516)</f>
        <v>0</v>
      </c>
      <c r="E516" s="110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365402</v>
      </c>
      <c r="L516" s="92">
        <f>IFERROR(VLOOKUP($E516, V一般接種!$A:$G, L$4, FALSE), 0)</f>
        <v>41396</v>
      </c>
      <c r="M516" s="92">
        <f>IFERROR(VLOOKUP($E516, V一般接種!$A:$G, M$4, FALSE), 0)</f>
        <v>347</v>
      </c>
      <c r="N516" s="93">
        <f>IFERROR(VLOOKUP($E516, V一般接種!$A:$G, N$4, FALSE), 0)</f>
        <v>486624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17">
        <f>SUMIF('V3回目-総接種回数'!$A:$A, 'Conv-vaccine'!$E516, 'V3回目-総接種回数'!D:D)</f>
        <v>0</v>
      </c>
    </row>
    <row r="517" spans="1:19" ht="17.7">
      <c r="A517" s="49">
        <v>44468</v>
      </c>
      <c r="B517" s="109">
        <f>IF(COUNTIF($A$7:$A517, $A517)&gt;1, 0, IF($E517="","",G517+H517+K517+L517+O517-Q517))</f>
        <v>403050</v>
      </c>
      <c r="C517" s="109">
        <f>IF(COUNTIF($A$7:$A517, $A517)&gt;1, 0, IF($E517="", "", I517+J517+M517+N517+P517-R517))</f>
        <v>451163</v>
      </c>
      <c r="D517" s="109">
        <f>IF(COUNTIF($A$7:$A517, $A517)&gt;1, 0, S517)</f>
        <v>0</v>
      </c>
      <c r="E517" s="110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360601</v>
      </c>
      <c r="L517" s="92">
        <f>IFERROR(VLOOKUP($E517, V一般接種!$A:$G, L$4, FALSE), 0)</f>
        <v>42449</v>
      </c>
      <c r="M517" s="92">
        <f>IFERROR(VLOOKUP($E517, V一般接種!$A:$G, M$4, FALSE), 0)</f>
        <v>510</v>
      </c>
      <c r="N517" s="93">
        <f>IFERROR(VLOOKUP($E517, V一般接種!$A:$G, N$4, FALSE), 0)</f>
        <v>450653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17">
        <f>SUMIF('V3回目-総接種回数'!$A:$A, 'Conv-vaccine'!$E517, 'V3回目-総接種回数'!D:D)</f>
        <v>0</v>
      </c>
    </row>
    <row r="518" spans="1:19" ht="17.7">
      <c r="A518" s="49">
        <v>44468</v>
      </c>
      <c r="B518" s="109">
        <f>IF(COUNTIF($A$7:$A518, $A518)&gt;1, 0, IF($E518="","",G518+H518+K518+L518+O518-Q518))</f>
        <v>0</v>
      </c>
      <c r="C518" s="109">
        <f>IF(COUNTIF($A$7:$A518, $A518)&gt;1, 0, IF($E518="", "", I518+J518+M518+N518+P518-R518))</f>
        <v>0</v>
      </c>
      <c r="D518" s="109">
        <f>IF(COUNTIF($A$7:$A518, $A518)&gt;1, 0, S518)</f>
        <v>0</v>
      </c>
      <c r="E518" s="110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360601</v>
      </c>
      <c r="L518" s="92">
        <f>IFERROR(VLOOKUP($E518, V一般接種!$A:$G, L$4, FALSE), 0)</f>
        <v>42449</v>
      </c>
      <c r="M518" s="92">
        <f>IFERROR(VLOOKUP($E518, V一般接種!$A:$G, M$4, FALSE), 0)</f>
        <v>510</v>
      </c>
      <c r="N518" s="93">
        <f>IFERROR(VLOOKUP($E518, V一般接種!$A:$G, N$4, FALSE), 0)</f>
        <v>450653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17">
        <f>SUMIF('V3回目-総接種回数'!$A:$A, 'Conv-vaccine'!$E518, 'V3回目-総接種回数'!D:D)</f>
        <v>0</v>
      </c>
    </row>
    <row r="519" spans="1:19" ht="17.7">
      <c r="A519" s="49">
        <v>44468</v>
      </c>
      <c r="B519" s="109">
        <f>IF(COUNTIF($A$7:$A519, $A519)&gt;1, 0, IF($E519="","",G519+H519+K519+L519+O519-Q519))</f>
        <v>0</v>
      </c>
      <c r="C519" s="109">
        <f>IF(COUNTIF($A$7:$A519, $A519)&gt;1, 0, IF($E519="", "", I519+J519+M519+N519+P519-R519))</f>
        <v>0</v>
      </c>
      <c r="D519" s="109">
        <f>IF(COUNTIF($A$7:$A519, $A519)&gt;1, 0, S519)</f>
        <v>0</v>
      </c>
      <c r="E519" s="110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360601</v>
      </c>
      <c r="L519" s="92">
        <f>IFERROR(VLOOKUP($E519, V一般接種!$A:$G, L$4, FALSE), 0)</f>
        <v>42449</v>
      </c>
      <c r="M519" s="92">
        <f>IFERROR(VLOOKUP($E519, V一般接種!$A:$G, M$4, FALSE), 0)</f>
        <v>510</v>
      </c>
      <c r="N519" s="93">
        <f>IFERROR(VLOOKUP($E519, V一般接種!$A:$G, N$4, FALSE), 0)</f>
        <v>450653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17">
        <f>SUMIF('V3回目-総接種回数'!$A:$A, 'Conv-vaccine'!$E519, 'V3回目-総接種回数'!D:D)</f>
        <v>0</v>
      </c>
    </row>
    <row r="520" spans="1:19" ht="17.7">
      <c r="A520" s="49">
        <v>44469</v>
      </c>
      <c r="B520" s="109">
        <f>IF(COUNTIF($A$7:$A520, $A520)&gt;1, 0, IF($E520="","",G520+H520+K520+L520+O520-Q520))</f>
        <v>388357</v>
      </c>
      <c r="C520" s="109">
        <f>IF(COUNTIF($A$7:$A520, $A520)&gt;1, 0, IF($E520="", "", I520+J520+M520+N520+P520-R520))</f>
        <v>440268</v>
      </c>
      <c r="D520" s="109">
        <f>IF(COUNTIF($A$7:$A520, $A520)&gt;1, 0, S520)</f>
        <v>0</v>
      </c>
      <c r="E520" s="110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347176</v>
      </c>
      <c r="L520" s="92">
        <f>IFERROR(VLOOKUP($E520, V一般接種!$A:$G, L$4, FALSE), 0)</f>
        <v>41181</v>
      </c>
      <c r="M520" s="92">
        <f>IFERROR(VLOOKUP($E520, V一般接種!$A:$G, M$4, FALSE), 0)</f>
        <v>379</v>
      </c>
      <c r="N520" s="93">
        <f>IFERROR(VLOOKUP($E520, V一般接種!$A:$G, N$4, FALSE), 0)</f>
        <v>439889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17">
        <f>SUMIF('V3回目-総接種回数'!$A:$A, 'Conv-vaccine'!$E520, 'V3回目-総接種回数'!D:D)</f>
        <v>0</v>
      </c>
    </row>
    <row r="521" spans="1:19" ht="17.7">
      <c r="A521" s="49">
        <v>44469</v>
      </c>
      <c r="B521" s="109">
        <f>IF(COUNTIF($A$7:$A521, $A521)&gt;1, 0, IF($E521="","",G521+H521+K521+L521+O521-Q521))</f>
        <v>0</v>
      </c>
      <c r="C521" s="109">
        <f>IF(COUNTIF($A$7:$A521, $A521)&gt;1, 0, IF($E521="", "", I521+J521+M521+N521+P521-R521))</f>
        <v>0</v>
      </c>
      <c r="D521" s="109">
        <f>IF(COUNTIF($A$7:$A521, $A521)&gt;1, 0, S521)</f>
        <v>0</v>
      </c>
      <c r="E521" s="110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347176</v>
      </c>
      <c r="L521" s="92">
        <f>IFERROR(VLOOKUP($E521, V一般接種!$A:$G, L$4, FALSE), 0)</f>
        <v>41181</v>
      </c>
      <c r="M521" s="92">
        <f>IFERROR(VLOOKUP($E521, V一般接種!$A:$G, M$4, FALSE), 0)</f>
        <v>379</v>
      </c>
      <c r="N521" s="93">
        <f>IFERROR(VLOOKUP($E521, V一般接種!$A:$G, N$4, FALSE), 0)</f>
        <v>439889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17">
        <f>SUMIF('V3回目-総接種回数'!$A:$A, 'Conv-vaccine'!$E521, 'V3回目-総接種回数'!D:D)</f>
        <v>0</v>
      </c>
    </row>
    <row r="522" spans="1:19" ht="17.7">
      <c r="A522" s="49">
        <v>44469</v>
      </c>
      <c r="B522" s="109">
        <f>IF(COUNTIF($A$7:$A522, $A522)&gt;1, 0, IF($E522="","",G522+H522+K522+L522+O522-Q522))</f>
        <v>0</v>
      </c>
      <c r="C522" s="109">
        <f>IF(COUNTIF($A$7:$A522, $A522)&gt;1, 0, IF($E522="", "", I522+J522+M522+N522+P522-R522))</f>
        <v>0</v>
      </c>
      <c r="D522" s="109">
        <f>IF(COUNTIF($A$7:$A522, $A522)&gt;1, 0, S522)</f>
        <v>0</v>
      </c>
      <c r="E522" s="110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347176</v>
      </c>
      <c r="L522" s="92">
        <f>IFERROR(VLOOKUP($E522, V一般接種!$A:$G, L$4, FALSE), 0)</f>
        <v>41181</v>
      </c>
      <c r="M522" s="92">
        <f>IFERROR(VLOOKUP($E522, V一般接種!$A:$G, M$4, FALSE), 0)</f>
        <v>379</v>
      </c>
      <c r="N522" s="93">
        <f>IFERROR(VLOOKUP($E522, V一般接種!$A:$G, N$4, FALSE), 0)</f>
        <v>439889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17">
        <f>SUMIF('V3回目-総接種回数'!$A:$A, 'Conv-vaccine'!$E522, 'V3回目-総接種回数'!D:D)</f>
        <v>0</v>
      </c>
    </row>
    <row r="523" spans="1:19" ht="17.7">
      <c r="A523" s="49">
        <v>44470</v>
      </c>
      <c r="B523" s="109">
        <f>IF(COUNTIF($A$7:$A523, $A523)&gt;1, 0, IF($E523="","",G523+H523+K523+L523+O523-Q523))</f>
        <v>439466</v>
      </c>
      <c r="C523" s="109">
        <f>IF(COUNTIF($A$7:$A523, $A523)&gt;1, 0, IF($E523="", "", I523+J523+M523+N523+P523-R523))</f>
        <v>479769</v>
      </c>
      <c r="D523" s="109">
        <f>IF(COUNTIF($A$7:$A523, $A523)&gt;1, 0, S523)</f>
        <v>0</v>
      </c>
      <c r="E523" s="110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394733</v>
      </c>
      <c r="L523" s="92">
        <f>IFERROR(VLOOKUP($E523, V一般接種!$A:$G, L$4, FALSE), 0)</f>
        <v>44733</v>
      </c>
      <c r="M523" s="92">
        <f>IFERROR(VLOOKUP($E523, V一般接種!$A:$G, M$4, FALSE), 0)</f>
        <v>245</v>
      </c>
      <c r="N523" s="93">
        <f>IFERROR(VLOOKUP($E523, V一般接種!$A:$G, N$4, FALSE), 0)</f>
        <v>479524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17">
        <f>SUMIF('V3回目-総接種回数'!$A:$A, 'Conv-vaccine'!$E523, 'V3回目-総接種回数'!D:D)</f>
        <v>0</v>
      </c>
    </row>
    <row r="524" spans="1:19" ht="17.7">
      <c r="A524" s="49">
        <v>44470</v>
      </c>
      <c r="B524" s="109">
        <f>IF(COUNTIF($A$7:$A524, $A524)&gt;1, 0, IF($E524="","",G524+H524+K524+L524+O524-Q524))</f>
        <v>0</v>
      </c>
      <c r="C524" s="109">
        <f>IF(COUNTIF($A$7:$A524, $A524)&gt;1, 0, IF($E524="", "", I524+J524+M524+N524+P524-R524))</f>
        <v>0</v>
      </c>
      <c r="D524" s="109">
        <f>IF(COUNTIF($A$7:$A524, $A524)&gt;1, 0, S524)</f>
        <v>0</v>
      </c>
      <c r="E524" s="110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394733</v>
      </c>
      <c r="L524" s="92">
        <f>IFERROR(VLOOKUP($E524, V一般接種!$A:$G, L$4, FALSE), 0)</f>
        <v>44733</v>
      </c>
      <c r="M524" s="92">
        <f>IFERROR(VLOOKUP($E524, V一般接種!$A:$G, M$4, FALSE), 0)</f>
        <v>245</v>
      </c>
      <c r="N524" s="93">
        <f>IFERROR(VLOOKUP($E524, V一般接種!$A:$G, N$4, FALSE), 0)</f>
        <v>479524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17">
        <f>SUMIF('V3回目-総接種回数'!$A:$A, 'Conv-vaccine'!$E524, 'V3回目-総接種回数'!D:D)</f>
        <v>0</v>
      </c>
    </row>
    <row r="525" spans="1:19" ht="17.7">
      <c r="A525" s="49">
        <v>44470</v>
      </c>
      <c r="B525" s="109">
        <f>IF(COUNTIF($A$7:$A525, $A525)&gt;1, 0, IF($E525="","",G525+H525+K525+L525+O525-Q525))</f>
        <v>0</v>
      </c>
      <c r="C525" s="109">
        <f>IF(COUNTIF($A$7:$A525, $A525)&gt;1, 0, IF($E525="", "", I525+J525+M525+N525+P525-R525))</f>
        <v>0</v>
      </c>
      <c r="D525" s="109">
        <f>IF(COUNTIF($A$7:$A525, $A525)&gt;1, 0, S525)</f>
        <v>0</v>
      </c>
      <c r="E525" s="110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394733</v>
      </c>
      <c r="L525" s="92">
        <f>IFERROR(VLOOKUP($E525, V一般接種!$A:$G, L$4, FALSE), 0)</f>
        <v>44733</v>
      </c>
      <c r="M525" s="92">
        <f>IFERROR(VLOOKUP($E525, V一般接種!$A:$G, M$4, FALSE), 0)</f>
        <v>245</v>
      </c>
      <c r="N525" s="93">
        <f>IFERROR(VLOOKUP($E525, V一般接種!$A:$G, N$4, FALSE), 0)</f>
        <v>479524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17">
        <f>SUMIF('V3回目-総接種回数'!$A:$A, 'Conv-vaccine'!$E525, 'V3回目-総接種回数'!D:D)</f>
        <v>0</v>
      </c>
    </row>
    <row r="526" spans="1:19" ht="17.7">
      <c r="A526" s="49">
        <v>44471</v>
      </c>
      <c r="B526" s="109">
        <f>IF(COUNTIF($A$7:$A526, $A526)&gt;1, 0, IF($E526="","",G526+H526+K526+L526+O526-Q526))</f>
        <v>597483</v>
      </c>
      <c r="C526" s="109">
        <f>IF(COUNTIF($A$7:$A526, $A526)&gt;1, 0, IF($E526="", "", I526+J526+M526+N526+P526-R526))</f>
        <v>597451</v>
      </c>
      <c r="D526" s="109">
        <f>IF(COUNTIF($A$7:$A526, $A526)&gt;1, 0, S526)</f>
        <v>0</v>
      </c>
      <c r="E526" s="110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526624</v>
      </c>
      <c r="L526" s="92">
        <f>IFERROR(VLOOKUP($E526, V一般接種!$A:$G, L$4, FALSE), 0)</f>
        <v>70859</v>
      </c>
      <c r="M526" s="92">
        <f>IFERROR(VLOOKUP($E526, V一般接種!$A:$G, M$4, FALSE), 0)</f>
        <v>555</v>
      </c>
      <c r="N526" s="93">
        <f>IFERROR(VLOOKUP($E526, V一般接種!$A:$G, N$4, FALSE), 0)</f>
        <v>596896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17">
        <f>SUMIF('V3回目-総接種回数'!$A:$A, 'Conv-vaccine'!$E526, 'V3回目-総接種回数'!D:D)</f>
        <v>0</v>
      </c>
    </row>
    <row r="527" spans="1:19" ht="17.7">
      <c r="A527" s="49">
        <v>44471</v>
      </c>
      <c r="B527" s="109">
        <f>IF(COUNTIF($A$7:$A527, $A527)&gt;1, 0, IF($E527="","",G527+H527+K527+L527+O527-Q527))</f>
        <v>0</v>
      </c>
      <c r="C527" s="109">
        <f>IF(COUNTIF($A$7:$A527, $A527)&gt;1, 0, IF($E527="", "", I527+J527+M527+N527+P527-R527))</f>
        <v>0</v>
      </c>
      <c r="D527" s="109">
        <f>IF(COUNTIF($A$7:$A527, $A527)&gt;1, 0, S527)</f>
        <v>0</v>
      </c>
      <c r="E527" s="110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526624</v>
      </c>
      <c r="L527" s="92">
        <f>IFERROR(VLOOKUP($E527, V一般接種!$A:$G, L$4, FALSE), 0)</f>
        <v>70859</v>
      </c>
      <c r="M527" s="92">
        <f>IFERROR(VLOOKUP($E527, V一般接種!$A:$G, M$4, FALSE), 0)</f>
        <v>555</v>
      </c>
      <c r="N527" s="93">
        <f>IFERROR(VLOOKUP($E527, V一般接種!$A:$G, N$4, FALSE), 0)</f>
        <v>596896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17">
        <f>SUMIF('V3回目-総接種回数'!$A:$A, 'Conv-vaccine'!$E527, 'V3回目-総接種回数'!D:D)</f>
        <v>0</v>
      </c>
    </row>
    <row r="528" spans="1:19" ht="17.7">
      <c r="A528" s="49">
        <v>44471</v>
      </c>
      <c r="B528" s="109">
        <f>IF(COUNTIF($A$7:$A528, $A528)&gt;1, 0, IF($E528="","",G528+H528+K528+L528+O528-Q528))</f>
        <v>0</v>
      </c>
      <c r="C528" s="109">
        <f>IF(COUNTIF($A$7:$A528, $A528)&gt;1, 0, IF($E528="", "", I528+J528+M528+N528+P528-R528))</f>
        <v>0</v>
      </c>
      <c r="D528" s="109">
        <f>IF(COUNTIF($A$7:$A528, $A528)&gt;1, 0, S528)</f>
        <v>0</v>
      </c>
      <c r="E528" s="110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526624</v>
      </c>
      <c r="L528" s="92">
        <f>IFERROR(VLOOKUP($E528, V一般接種!$A:$G, L$4, FALSE), 0)</f>
        <v>70859</v>
      </c>
      <c r="M528" s="92">
        <f>IFERROR(VLOOKUP($E528, V一般接種!$A:$G, M$4, FALSE), 0)</f>
        <v>555</v>
      </c>
      <c r="N528" s="93">
        <f>IFERROR(VLOOKUP($E528, V一般接種!$A:$G, N$4, FALSE), 0)</f>
        <v>596896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17">
        <f>SUMIF('V3回目-総接種回数'!$A:$A, 'Conv-vaccine'!$E528, 'V3回目-総接種回数'!D:D)</f>
        <v>0</v>
      </c>
    </row>
    <row r="529" spans="1:19" ht="17.7">
      <c r="A529" s="49">
        <v>44472</v>
      </c>
      <c r="B529" s="109">
        <f>IF(COUNTIF($A$7:$A529, $A529)&gt;1, 0, IF($E529="","",G529+H529+K529+L529+O529-Q529))</f>
        <v>1777858</v>
      </c>
      <c r="C529" s="109">
        <f>IF(COUNTIF($A$7:$A529, $A529)&gt;1, 0, IF($E529="", "", I529+J529+M529+N529+P529-R529))</f>
        <v>1638779</v>
      </c>
      <c r="D529" s="109">
        <f>IF(COUNTIF($A$7:$A529, $A529)&gt;1, 0, S529)</f>
        <v>0</v>
      </c>
      <c r="E529" s="110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408537</v>
      </c>
      <c r="L529" s="92">
        <f>IFERROR(VLOOKUP($E529, V一般接種!$A:$G, L$4, FALSE), 0)</f>
        <v>60023</v>
      </c>
      <c r="M529" s="92">
        <f>IFERROR(VLOOKUP($E529, V一般接種!$A:$G, M$4, FALSE), 0)</f>
        <v>185</v>
      </c>
      <c r="N529" s="93">
        <f>IFERROR(VLOOKUP($E529, V一般接種!$A:$G, N$4, FALSE), 0)</f>
        <v>443153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17">
        <f>SUMIF('V3回目-総接種回数'!$A:$A, 'Conv-vaccine'!$E529, 'V3回目-総接種回数'!D:D)</f>
        <v>0</v>
      </c>
    </row>
    <row r="530" spans="1:19" ht="17.7">
      <c r="A530" s="49">
        <v>44472</v>
      </c>
      <c r="B530" s="109">
        <f>IF(COUNTIF($A$7:$A530, $A530)&gt;1, 0, IF($E530="","",G530+H530+K530+L530+O530-Q530))</f>
        <v>0</v>
      </c>
      <c r="C530" s="109">
        <f>IF(COUNTIF($A$7:$A530, $A530)&gt;1, 0, IF($E530="", "", I530+J530+M530+N530+P530-R530))</f>
        <v>0</v>
      </c>
      <c r="D530" s="109">
        <f>IF(COUNTIF($A$7:$A530, $A530)&gt;1, 0, S530)</f>
        <v>0</v>
      </c>
      <c r="E530" s="110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408537</v>
      </c>
      <c r="L530" s="92">
        <f>IFERROR(VLOOKUP($E530, V一般接種!$A:$G, L$4, FALSE), 0)</f>
        <v>60023</v>
      </c>
      <c r="M530" s="92">
        <f>IFERROR(VLOOKUP($E530, V一般接種!$A:$G, M$4, FALSE), 0)</f>
        <v>185</v>
      </c>
      <c r="N530" s="93">
        <f>IFERROR(VLOOKUP($E530, V一般接種!$A:$G, N$4, FALSE), 0)</f>
        <v>443153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17">
        <f>SUMIF('V3回目-総接種回数'!$A:$A, 'Conv-vaccine'!$E530, 'V3回目-総接種回数'!D:D)</f>
        <v>0</v>
      </c>
    </row>
    <row r="531" spans="1:19" ht="17.7">
      <c r="A531" s="49">
        <v>44472</v>
      </c>
      <c r="B531" s="109">
        <f>IF(COUNTIF($A$7:$A531, $A531)&gt;1, 0, IF($E531="","",G531+H531+K531+L531+O531-Q531))</f>
        <v>0</v>
      </c>
      <c r="C531" s="109">
        <f>IF(COUNTIF($A$7:$A531, $A531)&gt;1, 0, IF($E531="", "", I531+J531+M531+N531+P531-R531))</f>
        <v>0</v>
      </c>
      <c r="D531" s="109">
        <f>IF(COUNTIF($A$7:$A531, $A531)&gt;1, 0, S531)</f>
        <v>0</v>
      </c>
      <c r="E531" s="110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408537</v>
      </c>
      <c r="L531" s="92">
        <f>IFERROR(VLOOKUP($E531, V一般接種!$A:$G, L$4, FALSE), 0)</f>
        <v>60023</v>
      </c>
      <c r="M531" s="92">
        <f>IFERROR(VLOOKUP($E531, V一般接種!$A:$G, M$4, FALSE), 0)</f>
        <v>185</v>
      </c>
      <c r="N531" s="93">
        <f>IFERROR(VLOOKUP($E531, V一般接種!$A:$G, N$4, FALSE), 0)</f>
        <v>443153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17">
        <f>SUMIF('V3回目-総接種回数'!$A:$A, 'Conv-vaccine'!$E531, 'V3回目-総接種回数'!D:D)</f>
        <v>0</v>
      </c>
    </row>
    <row r="532" spans="1:19" ht="17.7">
      <c r="A532" s="49">
        <v>44473</v>
      </c>
      <c r="B532" s="109">
        <f>IF(COUNTIF($A$7:$A532, $A532)&gt;1, 0, IF($E532="","",G532+H532+K532+L532+O532-Q532))</f>
        <v>330798</v>
      </c>
      <c r="C532" s="109">
        <f>IF(COUNTIF($A$7:$A532, $A532)&gt;1, 0, IF($E532="", "", I532+J532+M532+N532+P532-R532))</f>
        <v>385421</v>
      </c>
      <c r="D532" s="109">
        <f>IF(COUNTIF($A$7:$A532, $A532)&gt;1, 0, S532)</f>
        <v>0</v>
      </c>
      <c r="E532" s="110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307726</v>
      </c>
      <c r="L532" s="92">
        <f>IFERROR(VLOOKUP($E532, V一般接種!$A:$G, L$4, FALSE), 0)</f>
        <v>23072</v>
      </c>
      <c r="M532" s="92">
        <f>IFERROR(VLOOKUP($E532, V一般接種!$A:$G, M$4, FALSE), 0)</f>
        <v>183</v>
      </c>
      <c r="N532" s="93">
        <f>IFERROR(VLOOKUP($E532, V一般接種!$A:$G, N$4, FALSE), 0)</f>
        <v>385238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17">
        <f>SUMIF('V3回目-総接種回数'!$A:$A, 'Conv-vaccine'!$E532, 'V3回目-総接種回数'!D:D)</f>
        <v>0</v>
      </c>
    </row>
    <row r="533" spans="1:19" ht="17.7">
      <c r="A533" s="49">
        <v>44473</v>
      </c>
      <c r="B533" s="109">
        <f>IF(COUNTIF($A$7:$A533, $A533)&gt;1, 0, IF($E533="","",G533+H533+K533+L533+O533-Q533))</f>
        <v>0</v>
      </c>
      <c r="C533" s="109">
        <f>IF(COUNTIF($A$7:$A533, $A533)&gt;1, 0, IF($E533="", "", I533+J533+M533+N533+P533-R533))</f>
        <v>0</v>
      </c>
      <c r="D533" s="109">
        <f>IF(COUNTIF($A$7:$A533, $A533)&gt;1, 0, S533)</f>
        <v>0</v>
      </c>
      <c r="E533" s="110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307726</v>
      </c>
      <c r="L533" s="92">
        <f>IFERROR(VLOOKUP($E533, V一般接種!$A:$G, L$4, FALSE), 0)</f>
        <v>23072</v>
      </c>
      <c r="M533" s="92">
        <f>IFERROR(VLOOKUP($E533, V一般接種!$A:$G, M$4, FALSE), 0)</f>
        <v>183</v>
      </c>
      <c r="N533" s="93">
        <f>IFERROR(VLOOKUP($E533, V一般接種!$A:$G, N$4, FALSE), 0)</f>
        <v>385238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17">
        <f>SUMIF('V3回目-総接種回数'!$A:$A, 'Conv-vaccine'!$E533, 'V3回目-総接種回数'!D:D)</f>
        <v>0</v>
      </c>
    </row>
    <row r="534" spans="1:19" ht="17.7">
      <c r="A534" s="49">
        <v>44473</v>
      </c>
      <c r="B534" s="109">
        <f>IF(COUNTIF($A$7:$A534, $A534)&gt;1, 0, IF($E534="","",G534+H534+K534+L534+O534-Q534))</f>
        <v>0</v>
      </c>
      <c r="C534" s="109">
        <f>IF(COUNTIF($A$7:$A534, $A534)&gt;1, 0, IF($E534="", "", I534+J534+M534+N534+P534-R534))</f>
        <v>0</v>
      </c>
      <c r="D534" s="109">
        <f>IF(COUNTIF($A$7:$A534, $A534)&gt;1, 0, S534)</f>
        <v>0</v>
      </c>
      <c r="E534" s="110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307726</v>
      </c>
      <c r="L534" s="92">
        <f>IFERROR(VLOOKUP($E534, V一般接種!$A:$G, L$4, FALSE), 0)</f>
        <v>23072</v>
      </c>
      <c r="M534" s="92">
        <f>IFERROR(VLOOKUP($E534, V一般接種!$A:$G, M$4, FALSE), 0)</f>
        <v>183</v>
      </c>
      <c r="N534" s="93">
        <f>IFERROR(VLOOKUP($E534, V一般接種!$A:$G, N$4, FALSE), 0)</f>
        <v>385238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17">
        <f>SUMIF('V3回目-総接種回数'!$A:$A, 'Conv-vaccine'!$E534, 'V3回目-総接種回数'!D:D)</f>
        <v>0</v>
      </c>
    </row>
    <row r="535" spans="1:19" ht="17.7">
      <c r="A535" s="49">
        <v>44474</v>
      </c>
      <c r="B535" s="109">
        <f>IF(COUNTIF($A$7:$A535, $A535)&gt;1, 0, IF($E535="","",G535+H535+K535+L535+O535-Q535))</f>
        <v>345904</v>
      </c>
      <c r="C535" s="109">
        <f>IF(COUNTIF($A$7:$A535, $A535)&gt;1, 0, IF($E535="", "", I535+J535+M535+N535+P535-R535))</f>
        <v>410186</v>
      </c>
      <c r="D535" s="109">
        <f>IF(COUNTIF($A$7:$A535, $A535)&gt;1, 0, S535)</f>
        <v>0</v>
      </c>
      <c r="E535" s="110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321396</v>
      </c>
      <c r="L535" s="92">
        <f>IFERROR(VLOOKUP($E535, V一般接種!$A:$G, L$4, FALSE), 0)</f>
        <v>24508</v>
      </c>
      <c r="M535" s="92">
        <f>IFERROR(VLOOKUP($E535, V一般接種!$A:$G, M$4, FALSE), 0)</f>
        <v>110</v>
      </c>
      <c r="N535" s="93">
        <f>IFERROR(VLOOKUP($E535, V一般接種!$A:$G, N$4, FALSE), 0)</f>
        <v>410076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17">
        <f>SUMIF('V3回目-総接種回数'!$A:$A, 'Conv-vaccine'!$E535, 'V3回目-総接種回数'!D:D)</f>
        <v>0</v>
      </c>
    </row>
    <row r="536" spans="1:19" ht="17.7">
      <c r="A536" s="49">
        <v>44474</v>
      </c>
      <c r="B536" s="109">
        <f>IF(COUNTIF($A$7:$A536, $A536)&gt;1, 0, IF($E536="","",G536+H536+K536+L536+O536-Q536))</f>
        <v>0</v>
      </c>
      <c r="C536" s="109">
        <f>IF(COUNTIF($A$7:$A536, $A536)&gt;1, 0, IF($E536="", "", I536+J536+M536+N536+P536-R536))</f>
        <v>0</v>
      </c>
      <c r="D536" s="109">
        <f>IF(COUNTIF($A$7:$A536, $A536)&gt;1, 0, S536)</f>
        <v>0</v>
      </c>
      <c r="E536" s="110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321396</v>
      </c>
      <c r="L536" s="92">
        <f>IFERROR(VLOOKUP($E536, V一般接種!$A:$G, L$4, FALSE), 0)</f>
        <v>24508</v>
      </c>
      <c r="M536" s="92">
        <f>IFERROR(VLOOKUP($E536, V一般接種!$A:$G, M$4, FALSE), 0)</f>
        <v>110</v>
      </c>
      <c r="N536" s="93">
        <f>IFERROR(VLOOKUP($E536, V一般接種!$A:$G, N$4, FALSE), 0)</f>
        <v>410076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17">
        <f>SUMIF('V3回目-総接種回数'!$A:$A, 'Conv-vaccine'!$E536, 'V3回目-総接種回数'!D:D)</f>
        <v>0</v>
      </c>
    </row>
    <row r="537" spans="1:19" ht="17.7">
      <c r="A537" s="49">
        <v>44474</v>
      </c>
      <c r="B537" s="109">
        <f>IF(COUNTIF($A$7:$A537, $A537)&gt;1, 0, IF($E537="","",G537+H537+K537+L537+O537-Q537))</f>
        <v>0</v>
      </c>
      <c r="C537" s="109">
        <f>IF(COUNTIF($A$7:$A537, $A537)&gt;1, 0, IF($E537="", "", I537+J537+M537+N537+P537-R537))</f>
        <v>0</v>
      </c>
      <c r="D537" s="109">
        <f>IF(COUNTIF($A$7:$A537, $A537)&gt;1, 0, S537)</f>
        <v>0</v>
      </c>
      <c r="E537" s="110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321396</v>
      </c>
      <c r="L537" s="92">
        <f>IFERROR(VLOOKUP($E537, V一般接種!$A:$G, L$4, FALSE), 0)</f>
        <v>24508</v>
      </c>
      <c r="M537" s="92">
        <f>IFERROR(VLOOKUP($E537, V一般接種!$A:$G, M$4, FALSE), 0)</f>
        <v>110</v>
      </c>
      <c r="N537" s="93">
        <f>IFERROR(VLOOKUP($E537, V一般接種!$A:$G, N$4, FALSE), 0)</f>
        <v>410076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17">
        <f>SUMIF('V3回目-総接種回数'!$A:$A, 'Conv-vaccine'!$E537, 'V3回目-総接種回数'!D:D)</f>
        <v>0</v>
      </c>
    </row>
    <row r="538" spans="1:19" ht="17.7">
      <c r="A538" s="49">
        <v>44475</v>
      </c>
      <c r="B538" s="109">
        <f>IF(COUNTIF($A$7:$A538, $A538)&gt;1, 0, IF($E538="","",G538+H538+K538+L538+O538-Q538))</f>
        <v>330945</v>
      </c>
      <c r="C538" s="109">
        <f>IF(COUNTIF($A$7:$A538, $A538)&gt;1, 0, IF($E538="", "", I538+J538+M538+N538+P538-R538))</f>
        <v>393928</v>
      </c>
      <c r="D538" s="109">
        <f>IF(COUNTIF($A$7:$A538, $A538)&gt;1, 0, S538)</f>
        <v>0</v>
      </c>
      <c r="E538" s="110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305667</v>
      </c>
      <c r="L538" s="92">
        <f>IFERROR(VLOOKUP($E538, V一般接種!$A:$G, L$4, FALSE), 0)</f>
        <v>25278</v>
      </c>
      <c r="M538" s="92">
        <f>IFERROR(VLOOKUP($E538, V一般接種!$A:$G, M$4, FALSE), 0)</f>
        <v>109</v>
      </c>
      <c r="N538" s="93">
        <f>IFERROR(VLOOKUP($E538, V一般接種!$A:$G, N$4, FALSE), 0)</f>
        <v>393819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17">
        <f>SUMIF('V3回目-総接種回数'!$A:$A, 'Conv-vaccine'!$E538, 'V3回目-総接種回数'!D:D)</f>
        <v>0</v>
      </c>
    </row>
    <row r="539" spans="1:19" ht="17.7">
      <c r="A539" s="49">
        <v>44475</v>
      </c>
      <c r="B539" s="109">
        <f>IF(COUNTIF($A$7:$A539, $A539)&gt;1, 0, IF($E539="","",G539+H539+K539+L539+O539-Q539))</f>
        <v>0</v>
      </c>
      <c r="C539" s="109">
        <f>IF(COUNTIF($A$7:$A539, $A539)&gt;1, 0, IF($E539="", "", I539+J539+M539+N539+P539-R539))</f>
        <v>0</v>
      </c>
      <c r="D539" s="109">
        <f>IF(COUNTIF($A$7:$A539, $A539)&gt;1, 0, S539)</f>
        <v>0</v>
      </c>
      <c r="E539" s="110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305667</v>
      </c>
      <c r="L539" s="92">
        <f>IFERROR(VLOOKUP($E539, V一般接種!$A:$G, L$4, FALSE), 0)</f>
        <v>25278</v>
      </c>
      <c r="M539" s="92">
        <f>IFERROR(VLOOKUP($E539, V一般接種!$A:$G, M$4, FALSE), 0)</f>
        <v>109</v>
      </c>
      <c r="N539" s="93">
        <f>IFERROR(VLOOKUP($E539, V一般接種!$A:$G, N$4, FALSE), 0)</f>
        <v>393819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17">
        <f>SUMIF('V3回目-総接種回数'!$A:$A, 'Conv-vaccine'!$E539, 'V3回目-総接種回数'!D:D)</f>
        <v>0</v>
      </c>
    </row>
    <row r="540" spans="1:19" ht="17.7">
      <c r="A540" s="49">
        <v>44475</v>
      </c>
      <c r="B540" s="109">
        <f>IF(COUNTIF($A$7:$A540, $A540)&gt;1, 0, IF($E540="","",G540+H540+K540+L540+O540-Q540))</f>
        <v>0</v>
      </c>
      <c r="C540" s="109">
        <f>IF(COUNTIF($A$7:$A540, $A540)&gt;1, 0, IF($E540="", "", I540+J540+M540+N540+P540-R540))</f>
        <v>0</v>
      </c>
      <c r="D540" s="109">
        <f>IF(COUNTIF($A$7:$A540, $A540)&gt;1, 0, S540)</f>
        <v>0</v>
      </c>
      <c r="E540" s="110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305667</v>
      </c>
      <c r="L540" s="92">
        <f>IFERROR(VLOOKUP($E540, V一般接種!$A:$G, L$4, FALSE), 0)</f>
        <v>25278</v>
      </c>
      <c r="M540" s="92">
        <f>IFERROR(VLOOKUP($E540, V一般接種!$A:$G, M$4, FALSE), 0)</f>
        <v>109</v>
      </c>
      <c r="N540" s="93">
        <f>IFERROR(VLOOKUP($E540, V一般接種!$A:$G, N$4, FALSE), 0)</f>
        <v>393819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17">
        <f>SUMIF('V3回目-総接種回数'!$A:$A, 'Conv-vaccine'!$E540, 'V3回目-総接種回数'!D:D)</f>
        <v>0</v>
      </c>
    </row>
    <row r="541" spans="1:19" ht="17.7">
      <c r="A541" s="49">
        <v>44476</v>
      </c>
      <c r="B541" s="109">
        <f>IF(COUNTIF($A$7:$A541, $A541)&gt;1, 0, IF($E541="","",G541+H541+K541+L541+O541-Q541))</f>
        <v>317406</v>
      </c>
      <c r="C541" s="109">
        <f>IF(COUNTIF($A$7:$A541, $A541)&gt;1, 0, IF($E541="", "", I541+J541+M541+N541+P541-R541))</f>
        <v>383633</v>
      </c>
      <c r="D541" s="109">
        <f>IF(COUNTIF($A$7:$A541, $A541)&gt;1, 0, S541)</f>
        <v>0</v>
      </c>
      <c r="E541" s="110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293463</v>
      </c>
      <c r="L541" s="92">
        <f>IFERROR(VLOOKUP($E541, V一般接種!$A:$G, L$4, FALSE), 0)</f>
        <v>23943</v>
      </c>
      <c r="M541" s="92">
        <f>IFERROR(VLOOKUP($E541, V一般接種!$A:$G, M$4, FALSE), 0)</f>
        <v>451</v>
      </c>
      <c r="N541" s="93">
        <f>IFERROR(VLOOKUP($E541, V一般接種!$A:$G, N$4, FALSE), 0)</f>
        <v>383182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17">
        <f>SUMIF('V3回目-総接種回数'!$A:$A, 'Conv-vaccine'!$E541, 'V3回目-総接種回数'!D:D)</f>
        <v>0</v>
      </c>
    </row>
    <row r="542" spans="1:19" ht="17.7">
      <c r="A542" s="49">
        <v>44476</v>
      </c>
      <c r="B542" s="109">
        <f>IF(COUNTIF($A$7:$A542, $A542)&gt;1, 0, IF($E542="","",G542+H542+K542+L542+O542-Q542))</f>
        <v>0</v>
      </c>
      <c r="C542" s="109">
        <f>IF(COUNTIF($A$7:$A542, $A542)&gt;1, 0, IF($E542="", "", I542+J542+M542+N542+P542-R542))</f>
        <v>0</v>
      </c>
      <c r="D542" s="109">
        <f>IF(COUNTIF($A$7:$A542, $A542)&gt;1, 0, S542)</f>
        <v>0</v>
      </c>
      <c r="E542" s="110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293463</v>
      </c>
      <c r="L542" s="92">
        <f>IFERROR(VLOOKUP($E542, V一般接種!$A:$G, L$4, FALSE), 0)</f>
        <v>23943</v>
      </c>
      <c r="M542" s="92">
        <f>IFERROR(VLOOKUP($E542, V一般接種!$A:$G, M$4, FALSE), 0)</f>
        <v>451</v>
      </c>
      <c r="N542" s="93">
        <f>IFERROR(VLOOKUP($E542, V一般接種!$A:$G, N$4, FALSE), 0)</f>
        <v>383182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17">
        <f>SUMIF('V3回目-総接種回数'!$A:$A, 'Conv-vaccine'!$E542, 'V3回目-総接種回数'!D:D)</f>
        <v>0</v>
      </c>
    </row>
    <row r="543" spans="1:19" ht="17.7">
      <c r="A543" s="49">
        <v>44476</v>
      </c>
      <c r="B543" s="109">
        <f>IF(COUNTIF($A$7:$A543, $A543)&gt;1, 0, IF($E543="","",G543+H543+K543+L543+O543-Q543))</f>
        <v>0</v>
      </c>
      <c r="C543" s="109">
        <f>IF(COUNTIF($A$7:$A543, $A543)&gt;1, 0, IF($E543="", "", I543+J543+M543+N543+P543-R543))</f>
        <v>0</v>
      </c>
      <c r="D543" s="109">
        <f>IF(COUNTIF($A$7:$A543, $A543)&gt;1, 0, S543)</f>
        <v>0</v>
      </c>
      <c r="E543" s="110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293463</v>
      </c>
      <c r="L543" s="92">
        <f>IFERROR(VLOOKUP($E543, V一般接種!$A:$G, L$4, FALSE), 0)</f>
        <v>23943</v>
      </c>
      <c r="M543" s="92">
        <f>IFERROR(VLOOKUP($E543, V一般接種!$A:$G, M$4, FALSE), 0)</f>
        <v>451</v>
      </c>
      <c r="N543" s="93">
        <f>IFERROR(VLOOKUP($E543, V一般接種!$A:$G, N$4, FALSE), 0)</f>
        <v>383182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17">
        <f>SUMIF('V3回目-総接種回数'!$A:$A, 'Conv-vaccine'!$E543, 'V3回目-総接種回数'!D:D)</f>
        <v>0</v>
      </c>
    </row>
    <row r="544" spans="1:19" ht="17.7">
      <c r="A544" s="49">
        <v>44477</v>
      </c>
      <c r="B544" s="109">
        <f>IF(COUNTIF($A$7:$A544, $A544)&gt;1, 0, IF($E544="","",G544+H544+K544+L544+O544-Q544))</f>
        <v>377004</v>
      </c>
      <c r="C544" s="109">
        <f>IF(COUNTIF($A$7:$A544, $A544)&gt;1, 0, IF($E544="", "", I544+J544+M544+N544+P544-R544))</f>
        <v>475404</v>
      </c>
      <c r="D544" s="109">
        <f>IF(COUNTIF($A$7:$A544, $A544)&gt;1, 0, S544)</f>
        <v>0</v>
      </c>
      <c r="E544" s="110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348107</v>
      </c>
      <c r="L544" s="92">
        <f>IFERROR(VLOOKUP($E544, V一般接種!$A:$G, L$4, FALSE), 0)</f>
        <v>28897</v>
      </c>
      <c r="M544" s="92">
        <f>IFERROR(VLOOKUP($E544, V一般接種!$A:$G, M$4, FALSE), 0)</f>
        <v>285</v>
      </c>
      <c r="N544" s="93">
        <f>IFERROR(VLOOKUP($E544, V一般接種!$A:$G, N$4, FALSE), 0)</f>
        <v>475119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17">
        <f>SUMIF('V3回目-総接種回数'!$A:$A, 'Conv-vaccine'!$E544, 'V3回目-総接種回数'!D:D)</f>
        <v>0</v>
      </c>
    </row>
    <row r="545" spans="1:19" ht="17.7">
      <c r="A545" s="49">
        <v>44477</v>
      </c>
      <c r="B545" s="109">
        <f>IF(COUNTIF($A$7:$A545, $A545)&gt;1, 0, IF($E545="","",G545+H545+K545+L545+O545-Q545))</f>
        <v>0</v>
      </c>
      <c r="C545" s="109">
        <f>IF(COUNTIF($A$7:$A545, $A545)&gt;1, 0, IF($E545="", "", I545+J545+M545+N545+P545-R545))</f>
        <v>0</v>
      </c>
      <c r="D545" s="109">
        <f>IF(COUNTIF($A$7:$A545, $A545)&gt;1, 0, S545)</f>
        <v>0</v>
      </c>
      <c r="E545" s="110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348107</v>
      </c>
      <c r="L545" s="92">
        <f>IFERROR(VLOOKUP($E545, V一般接種!$A:$G, L$4, FALSE), 0)</f>
        <v>28897</v>
      </c>
      <c r="M545" s="92">
        <f>IFERROR(VLOOKUP($E545, V一般接種!$A:$G, M$4, FALSE), 0)</f>
        <v>285</v>
      </c>
      <c r="N545" s="93">
        <f>IFERROR(VLOOKUP($E545, V一般接種!$A:$G, N$4, FALSE), 0)</f>
        <v>475119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17">
        <f>SUMIF('V3回目-総接種回数'!$A:$A, 'Conv-vaccine'!$E545, 'V3回目-総接種回数'!D:D)</f>
        <v>0</v>
      </c>
    </row>
    <row r="546" spans="1:19" ht="17.7">
      <c r="A546" s="49">
        <v>44477</v>
      </c>
      <c r="B546" s="109">
        <f>IF(COUNTIF($A$7:$A546, $A546)&gt;1, 0, IF($E546="","",G546+H546+K546+L546+O546-Q546))</f>
        <v>0</v>
      </c>
      <c r="C546" s="109">
        <f>IF(COUNTIF($A$7:$A546, $A546)&gt;1, 0, IF($E546="", "", I546+J546+M546+N546+P546-R546))</f>
        <v>0</v>
      </c>
      <c r="D546" s="109">
        <f>IF(COUNTIF($A$7:$A546, $A546)&gt;1, 0, S546)</f>
        <v>0</v>
      </c>
      <c r="E546" s="110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348107</v>
      </c>
      <c r="L546" s="92">
        <f>IFERROR(VLOOKUP($E546, V一般接種!$A:$G, L$4, FALSE), 0)</f>
        <v>28897</v>
      </c>
      <c r="M546" s="92">
        <f>IFERROR(VLOOKUP($E546, V一般接種!$A:$G, M$4, FALSE), 0)</f>
        <v>285</v>
      </c>
      <c r="N546" s="93">
        <f>IFERROR(VLOOKUP($E546, V一般接種!$A:$G, N$4, FALSE), 0)</f>
        <v>475119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17">
        <f>SUMIF('V3回目-総接種回数'!$A:$A, 'Conv-vaccine'!$E546, 'V3回目-総接種回数'!D:D)</f>
        <v>0</v>
      </c>
    </row>
    <row r="547" spans="1:19" ht="17.7">
      <c r="A547" s="49">
        <v>44478</v>
      </c>
      <c r="B547" s="109">
        <f>IF(COUNTIF($A$7:$A547, $A547)&gt;1, 0, IF($E547="","",G547+H547+K547+L547+O547-Q547))</f>
        <v>508576</v>
      </c>
      <c r="C547" s="109">
        <f>IF(COUNTIF($A$7:$A547, $A547)&gt;1, 0, IF($E547="", "", I547+J547+M547+N547+P547-R547))</f>
        <v>619539</v>
      </c>
      <c r="D547" s="109">
        <f>IF(COUNTIF($A$7:$A547, $A547)&gt;1, 0, S547)</f>
        <v>0</v>
      </c>
      <c r="E547" s="110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461693</v>
      </c>
      <c r="L547" s="92">
        <f>IFERROR(VLOOKUP($E547, V一般接種!$A:$G, L$4, FALSE), 0)</f>
        <v>46883</v>
      </c>
      <c r="M547" s="92">
        <f>IFERROR(VLOOKUP($E547, V一般接種!$A:$G, M$4, FALSE), 0)</f>
        <v>130</v>
      </c>
      <c r="N547" s="93">
        <f>IFERROR(VLOOKUP($E547, V一般接種!$A:$G, N$4, FALSE), 0)</f>
        <v>619409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17">
        <f>SUMIF('V3回目-総接種回数'!$A:$A, 'Conv-vaccine'!$E547, 'V3回目-総接種回数'!D:D)</f>
        <v>0</v>
      </c>
    </row>
    <row r="548" spans="1:19" ht="17.7">
      <c r="A548" s="49">
        <v>44478</v>
      </c>
      <c r="B548" s="109">
        <f>IF(COUNTIF($A$7:$A548, $A548)&gt;1, 0, IF($E548="","",G548+H548+K548+L548+O548-Q548))</f>
        <v>0</v>
      </c>
      <c r="C548" s="109">
        <f>IF(COUNTIF($A$7:$A548, $A548)&gt;1, 0, IF($E548="", "", I548+J548+M548+N548+P548-R548))</f>
        <v>0</v>
      </c>
      <c r="D548" s="109">
        <f>IF(COUNTIF($A$7:$A548, $A548)&gt;1, 0, S548)</f>
        <v>0</v>
      </c>
      <c r="E548" s="110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461693</v>
      </c>
      <c r="L548" s="92">
        <f>IFERROR(VLOOKUP($E548, V一般接種!$A:$G, L$4, FALSE), 0)</f>
        <v>46883</v>
      </c>
      <c r="M548" s="92">
        <f>IFERROR(VLOOKUP($E548, V一般接種!$A:$G, M$4, FALSE), 0)</f>
        <v>130</v>
      </c>
      <c r="N548" s="93">
        <f>IFERROR(VLOOKUP($E548, V一般接種!$A:$G, N$4, FALSE), 0)</f>
        <v>619409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17">
        <f>SUMIF('V3回目-総接種回数'!$A:$A, 'Conv-vaccine'!$E548, 'V3回目-総接種回数'!D:D)</f>
        <v>0</v>
      </c>
    </row>
    <row r="549" spans="1:19" ht="17.7">
      <c r="A549" s="49">
        <v>44478</v>
      </c>
      <c r="B549" s="109">
        <f>IF(COUNTIF($A$7:$A549, $A549)&gt;1, 0, IF($E549="","",G549+H549+K549+L549+O549-Q549))</f>
        <v>0</v>
      </c>
      <c r="C549" s="109">
        <f>IF(COUNTIF($A$7:$A549, $A549)&gt;1, 0, IF($E549="", "", I549+J549+M549+N549+P549-R549))</f>
        <v>0</v>
      </c>
      <c r="D549" s="109">
        <f>IF(COUNTIF($A$7:$A549, $A549)&gt;1, 0, S549)</f>
        <v>0</v>
      </c>
      <c r="E549" s="110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461693</v>
      </c>
      <c r="L549" s="92">
        <f>IFERROR(VLOOKUP($E549, V一般接種!$A:$G, L$4, FALSE), 0)</f>
        <v>46883</v>
      </c>
      <c r="M549" s="92">
        <f>IFERROR(VLOOKUP($E549, V一般接種!$A:$G, M$4, FALSE), 0)</f>
        <v>130</v>
      </c>
      <c r="N549" s="93">
        <f>IFERROR(VLOOKUP($E549, V一般接種!$A:$G, N$4, FALSE), 0)</f>
        <v>619409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17">
        <f>SUMIF('V3回目-総接種回数'!$A:$A, 'Conv-vaccine'!$E549, 'V3回目-総接種回数'!D:D)</f>
        <v>0</v>
      </c>
    </row>
    <row r="550" spans="1:19" ht="17.7">
      <c r="A550" s="49">
        <v>44479</v>
      </c>
      <c r="B550" s="109">
        <f>IF(COUNTIF($A$7:$A550, $A550)&gt;1, 0, IF($E550="","",G550+H550+K550+L550+O550-Q550))</f>
        <v>1476457</v>
      </c>
      <c r="C550" s="109">
        <f>IF(COUNTIF($A$7:$A550, $A550)&gt;1, 0, IF($E550="", "", I550+J550+M550+N550+P550-R550))</f>
        <v>1449076</v>
      </c>
      <c r="D550" s="109">
        <f>IF(COUNTIF($A$7:$A550, $A550)&gt;1, 0, S550)</f>
        <v>0</v>
      </c>
      <c r="E550" s="110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337564</v>
      </c>
      <c r="L550" s="92">
        <f>IFERROR(VLOOKUP($E550, V一般接種!$A:$G, L$4, FALSE), 0)</f>
        <v>41734</v>
      </c>
      <c r="M550" s="92">
        <f>IFERROR(VLOOKUP($E550, V一般接種!$A:$G, M$4, FALSE), 0)</f>
        <v>54</v>
      </c>
      <c r="N550" s="93">
        <f>IFERROR(VLOOKUP($E550, V一般接種!$A:$G, N$4, FALSE), 0)</f>
        <v>446168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17">
        <f>SUMIF('V3回目-総接種回数'!$A:$A, 'Conv-vaccine'!$E550, 'V3回目-総接種回数'!D:D)</f>
        <v>0</v>
      </c>
    </row>
    <row r="551" spans="1:19" ht="17.7">
      <c r="A551" s="49">
        <v>44479</v>
      </c>
      <c r="B551" s="109">
        <f>IF(COUNTIF($A$7:$A551, $A551)&gt;1, 0, IF($E551="","",G551+H551+K551+L551+O551-Q551))</f>
        <v>0</v>
      </c>
      <c r="C551" s="109">
        <f>IF(COUNTIF($A$7:$A551, $A551)&gt;1, 0, IF($E551="", "", I551+J551+M551+N551+P551-R551))</f>
        <v>0</v>
      </c>
      <c r="D551" s="109">
        <f>IF(COUNTIF($A$7:$A551, $A551)&gt;1, 0, S551)</f>
        <v>0</v>
      </c>
      <c r="E551" s="110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337564</v>
      </c>
      <c r="L551" s="92">
        <f>IFERROR(VLOOKUP($E551, V一般接種!$A:$G, L$4, FALSE), 0)</f>
        <v>41734</v>
      </c>
      <c r="M551" s="92">
        <f>IFERROR(VLOOKUP($E551, V一般接種!$A:$G, M$4, FALSE), 0)</f>
        <v>54</v>
      </c>
      <c r="N551" s="93">
        <f>IFERROR(VLOOKUP($E551, V一般接種!$A:$G, N$4, FALSE), 0)</f>
        <v>446168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17">
        <f>SUMIF('V3回目-総接種回数'!$A:$A, 'Conv-vaccine'!$E551, 'V3回目-総接種回数'!D:D)</f>
        <v>0</v>
      </c>
    </row>
    <row r="552" spans="1:19" ht="17.7">
      <c r="A552" s="49">
        <v>44479</v>
      </c>
      <c r="B552" s="109">
        <f>IF(COUNTIF($A$7:$A552, $A552)&gt;1, 0, IF($E552="","",G552+H552+K552+L552+O552-Q552))</f>
        <v>0</v>
      </c>
      <c r="C552" s="109">
        <f>IF(COUNTIF($A$7:$A552, $A552)&gt;1, 0, IF($E552="", "", I552+J552+M552+N552+P552-R552))</f>
        <v>0</v>
      </c>
      <c r="D552" s="109">
        <f>IF(COUNTIF($A$7:$A552, $A552)&gt;1, 0, S552)</f>
        <v>0</v>
      </c>
      <c r="E552" s="110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337564</v>
      </c>
      <c r="L552" s="92">
        <f>IFERROR(VLOOKUP($E552, V一般接種!$A:$G, L$4, FALSE), 0)</f>
        <v>41734</v>
      </c>
      <c r="M552" s="92">
        <f>IFERROR(VLOOKUP($E552, V一般接種!$A:$G, M$4, FALSE), 0)</f>
        <v>54</v>
      </c>
      <c r="N552" s="93">
        <f>IFERROR(VLOOKUP($E552, V一般接種!$A:$G, N$4, FALSE), 0)</f>
        <v>446168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17">
        <f>SUMIF('V3回目-総接種回数'!$A:$A, 'Conv-vaccine'!$E552, 'V3回目-総接種回数'!D:D)</f>
        <v>0</v>
      </c>
    </row>
    <row r="553" spans="1:19" ht="17.7">
      <c r="A553" s="49">
        <v>44480</v>
      </c>
      <c r="B553" s="109">
        <f>IF(COUNTIF($A$7:$A553, $A553)&gt;1, 0, IF($E553="","",G553+H553+K553+L553+O553-Q553))</f>
        <v>284825</v>
      </c>
      <c r="C553" s="109">
        <f>IF(COUNTIF($A$7:$A553, $A553)&gt;1, 0, IF($E553="", "", I553+J553+M553+N553+P553-R553))</f>
        <v>115783</v>
      </c>
      <c r="D553" s="109">
        <f>IF(COUNTIF($A$7:$A553, $A553)&gt;1, 0, S553)</f>
        <v>0</v>
      </c>
      <c r="E553" s="110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268684</v>
      </c>
      <c r="L553" s="92">
        <f>IFERROR(VLOOKUP($E553, V一般接種!$A:$G, L$4, FALSE), 0)</f>
        <v>16141</v>
      </c>
      <c r="M553" s="92">
        <f>IFERROR(VLOOKUP($E553, V一般接種!$A:$G, M$4, FALSE), 0)</f>
        <v>48</v>
      </c>
      <c r="N553" s="93">
        <f>IFERROR(VLOOKUP($E553, V一般接種!$A:$G, N$4, FALSE), 0)</f>
        <v>115735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17">
        <f>SUMIF('V3回目-総接種回数'!$A:$A, 'Conv-vaccine'!$E553, 'V3回目-総接種回数'!D:D)</f>
        <v>0</v>
      </c>
    </row>
    <row r="554" spans="1:19" ht="17.7">
      <c r="A554" s="49">
        <v>44480</v>
      </c>
      <c r="B554" s="109">
        <f>IF(COUNTIF($A$7:$A554, $A554)&gt;1, 0, IF($E554="","",G554+H554+K554+L554+O554-Q554))</f>
        <v>0</v>
      </c>
      <c r="C554" s="109">
        <f>IF(COUNTIF($A$7:$A554, $A554)&gt;1, 0, IF($E554="", "", I554+J554+M554+N554+P554-R554))</f>
        <v>0</v>
      </c>
      <c r="D554" s="109">
        <f>IF(COUNTIF($A$7:$A554, $A554)&gt;1, 0, S554)</f>
        <v>0</v>
      </c>
      <c r="E554" s="110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268684</v>
      </c>
      <c r="L554" s="92">
        <f>IFERROR(VLOOKUP($E554, V一般接種!$A:$G, L$4, FALSE), 0)</f>
        <v>16141</v>
      </c>
      <c r="M554" s="92">
        <f>IFERROR(VLOOKUP($E554, V一般接種!$A:$G, M$4, FALSE), 0)</f>
        <v>48</v>
      </c>
      <c r="N554" s="93">
        <f>IFERROR(VLOOKUP($E554, V一般接種!$A:$G, N$4, FALSE), 0)</f>
        <v>115735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17">
        <f>SUMIF('V3回目-総接種回数'!$A:$A, 'Conv-vaccine'!$E554, 'V3回目-総接種回数'!D:D)</f>
        <v>0</v>
      </c>
    </row>
    <row r="555" spans="1:19" ht="17.7">
      <c r="A555" s="49">
        <v>44480</v>
      </c>
      <c r="B555" s="109">
        <f>IF(COUNTIF($A$7:$A555, $A555)&gt;1, 0, IF($E555="","",G555+H555+K555+L555+O555-Q555))</f>
        <v>0</v>
      </c>
      <c r="C555" s="109">
        <f>IF(COUNTIF($A$7:$A555, $A555)&gt;1, 0, IF($E555="", "", I555+J555+M555+N555+P555-R555))</f>
        <v>0</v>
      </c>
      <c r="D555" s="109">
        <f>IF(COUNTIF($A$7:$A555, $A555)&gt;1, 0, S555)</f>
        <v>0</v>
      </c>
      <c r="E555" s="110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268684</v>
      </c>
      <c r="L555" s="92">
        <f>IFERROR(VLOOKUP($E555, V一般接種!$A:$G, L$4, FALSE), 0)</f>
        <v>16141</v>
      </c>
      <c r="M555" s="92">
        <f>IFERROR(VLOOKUP($E555, V一般接種!$A:$G, M$4, FALSE), 0)</f>
        <v>48</v>
      </c>
      <c r="N555" s="93">
        <f>IFERROR(VLOOKUP($E555, V一般接種!$A:$G, N$4, FALSE), 0)</f>
        <v>115735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17">
        <f>SUMIF('V3回目-総接種回数'!$A:$A, 'Conv-vaccine'!$E555, 'V3回目-総接種回数'!D:D)</f>
        <v>0</v>
      </c>
    </row>
    <row r="556" spans="1:19" ht="17.7">
      <c r="A556" s="49">
        <v>44481</v>
      </c>
      <c r="B556" s="109">
        <f>IF(COUNTIF($A$7:$A556, $A556)&gt;1, 0, IF($E556="","",G556+H556+K556+L556+O556-Q556))</f>
        <v>270366</v>
      </c>
      <c r="C556" s="109">
        <f>IF(COUNTIF($A$7:$A556, $A556)&gt;1, 0, IF($E556="", "", I556+J556+M556+N556+P556-R556))</f>
        <v>341512</v>
      </c>
      <c r="D556" s="109">
        <f>IF(COUNTIF($A$7:$A556, $A556)&gt;1, 0, S556)</f>
        <v>0</v>
      </c>
      <c r="E556" s="110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255558</v>
      </c>
      <c r="L556" s="92">
        <f>IFERROR(VLOOKUP($E556, V一般接種!$A:$G, L$4, FALSE), 0)</f>
        <v>14808</v>
      </c>
      <c r="M556" s="92">
        <f>IFERROR(VLOOKUP($E556, V一般接種!$A:$G, M$4, FALSE), 0)</f>
        <v>64</v>
      </c>
      <c r="N556" s="93">
        <f>IFERROR(VLOOKUP($E556, V一般接種!$A:$G, N$4, FALSE), 0)</f>
        <v>341448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17">
        <f>SUMIF('V3回目-総接種回数'!$A:$A, 'Conv-vaccine'!$E556, 'V3回目-総接種回数'!D:D)</f>
        <v>0</v>
      </c>
    </row>
    <row r="557" spans="1:19" ht="17.7">
      <c r="A557" s="49">
        <v>44481</v>
      </c>
      <c r="B557" s="109">
        <f>IF(COUNTIF($A$7:$A557, $A557)&gt;1, 0, IF($E557="","",G557+H557+K557+L557+O557-Q557))</f>
        <v>0</v>
      </c>
      <c r="C557" s="109">
        <f>IF(COUNTIF($A$7:$A557, $A557)&gt;1, 0, IF($E557="", "", I557+J557+M557+N557+P557-R557))</f>
        <v>0</v>
      </c>
      <c r="D557" s="109">
        <f>IF(COUNTIF($A$7:$A557, $A557)&gt;1, 0, S557)</f>
        <v>0</v>
      </c>
      <c r="E557" s="110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255558</v>
      </c>
      <c r="L557" s="92">
        <f>IFERROR(VLOOKUP($E557, V一般接種!$A:$G, L$4, FALSE), 0)</f>
        <v>14808</v>
      </c>
      <c r="M557" s="92">
        <f>IFERROR(VLOOKUP($E557, V一般接種!$A:$G, M$4, FALSE), 0)</f>
        <v>64</v>
      </c>
      <c r="N557" s="93">
        <f>IFERROR(VLOOKUP($E557, V一般接種!$A:$G, N$4, FALSE), 0)</f>
        <v>341448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17">
        <f>SUMIF('V3回目-総接種回数'!$A:$A, 'Conv-vaccine'!$E557, 'V3回目-総接種回数'!D:D)</f>
        <v>0</v>
      </c>
    </row>
    <row r="558" spans="1:19" ht="17.7">
      <c r="A558" s="49">
        <v>44481</v>
      </c>
      <c r="B558" s="109">
        <f>IF(COUNTIF($A$7:$A558, $A558)&gt;1, 0, IF($E558="","",G558+H558+K558+L558+O558-Q558))</f>
        <v>0</v>
      </c>
      <c r="C558" s="109">
        <f>IF(COUNTIF($A$7:$A558, $A558)&gt;1, 0, IF($E558="", "", I558+J558+M558+N558+P558-R558))</f>
        <v>0</v>
      </c>
      <c r="D558" s="109">
        <f>IF(COUNTIF($A$7:$A558, $A558)&gt;1, 0, S558)</f>
        <v>0</v>
      </c>
      <c r="E558" s="110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255558</v>
      </c>
      <c r="L558" s="92">
        <f>IFERROR(VLOOKUP($E558, V一般接種!$A:$G, L$4, FALSE), 0)</f>
        <v>14808</v>
      </c>
      <c r="M558" s="92">
        <f>IFERROR(VLOOKUP($E558, V一般接種!$A:$G, M$4, FALSE), 0)</f>
        <v>64</v>
      </c>
      <c r="N558" s="93">
        <f>IFERROR(VLOOKUP($E558, V一般接種!$A:$G, N$4, FALSE), 0)</f>
        <v>341448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17">
        <f>SUMIF('V3回目-総接種回数'!$A:$A, 'Conv-vaccine'!$E558, 'V3回目-総接種回数'!D:D)</f>
        <v>0</v>
      </c>
    </row>
    <row r="559" spans="1:19" ht="17.7">
      <c r="A559" s="49">
        <v>44482</v>
      </c>
      <c r="B559" s="109">
        <f>IF(COUNTIF($A$7:$A559, $A559)&gt;1, 0, IF($E559="","",G559+H559+K559+L559+O559-Q559))</f>
        <v>141889</v>
      </c>
      <c r="C559" s="109">
        <f>IF(COUNTIF($A$7:$A559, $A559)&gt;1, 0, IF($E559="", "", I559+J559+M559+N559+P559-R559))</f>
        <v>342591</v>
      </c>
      <c r="D559" s="109">
        <f>IF(COUNTIF($A$7:$A559, $A559)&gt;1, 0, S559)</f>
        <v>0</v>
      </c>
      <c r="E559" s="110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124489</v>
      </c>
      <c r="L559" s="92">
        <f>IFERROR(VLOOKUP($E559, V一般接種!$A:$G, L$4, FALSE), 0)</f>
        <v>17400</v>
      </c>
      <c r="M559" s="92">
        <f>IFERROR(VLOOKUP($E559, V一般接種!$A:$G, M$4, FALSE), 0)</f>
        <v>34</v>
      </c>
      <c r="N559" s="93">
        <f>IFERROR(VLOOKUP($E559, V一般接種!$A:$G, N$4, FALSE), 0)</f>
        <v>342557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17">
        <f>SUMIF('V3回目-総接種回数'!$A:$A, 'Conv-vaccine'!$E559, 'V3回目-総接種回数'!D:D)</f>
        <v>0</v>
      </c>
    </row>
    <row r="560" spans="1:19" ht="17.7">
      <c r="A560" s="49">
        <v>44482</v>
      </c>
      <c r="B560" s="109">
        <f>IF(COUNTIF($A$7:$A560, $A560)&gt;1, 0, IF($E560="","",G560+H560+K560+L560+O560-Q560))</f>
        <v>0</v>
      </c>
      <c r="C560" s="109">
        <f>IF(COUNTIF($A$7:$A560, $A560)&gt;1, 0, IF($E560="", "", I560+J560+M560+N560+P560-R560))</f>
        <v>0</v>
      </c>
      <c r="D560" s="109">
        <f>IF(COUNTIF($A$7:$A560, $A560)&gt;1, 0, S560)</f>
        <v>0</v>
      </c>
      <c r="E560" s="110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124489</v>
      </c>
      <c r="L560" s="92">
        <f>IFERROR(VLOOKUP($E560, V一般接種!$A:$G, L$4, FALSE), 0)</f>
        <v>17400</v>
      </c>
      <c r="M560" s="92">
        <f>IFERROR(VLOOKUP($E560, V一般接種!$A:$G, M$4, FALSE), 0)</f>
        <v>34</v>
      </c>
      <c r="N560" s="93">
        <f>IFERROR(VLOOKUP($E560, V一般接種!$A:$G, N$4, FALSE), 0)</f>
        <v>342557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17">
        <f>SUMIF('V3回目-総接種回数'!$A:$A, 'Conv-vaccine'!$E560, 'V3回目-総接種回数'!D:D)</f>
        <v>0</v>
      </c>
    </row>
    <row r="561" spans="1:19" ht="17.7">
      <c r="A561" s="49">
        <v>44482</v>
      </c>
      <c r="B561" s="109">
        <f>IF(COUNTIF($A$7:$A561, $A561)&gt;1, 0, IF($E561="","",G561+H561+K561+L561+O561-Q561))</f>
        <v>0</v>
      </c>
      <c r="C561" s="109">
        <f>IF(COUNTIF($A$7:$A561, $A561)&gt;1, 0, IF($E561="", "", I561+J561+M561+N561+P561-R561))</f>
        <v>0</v>
      </c>
      <c r="D561" s="109">
        <f>IF(COUNTIF($A$7:$A561, $A561)&gt;1, 0, S561)</f>
        <v>0</v>
      </c>
      <c r="E561" s="110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124489</v>
      </c>
      <c r="L561" s="92">
        <f>IFERROR(VLOOKUP($E561, V一般接種!$A:$G, L$4, FALSE), 0)</f>
        <v>17400</v>
      </c>
      <c r="M561" s="92">
        <f>IFERROR(VLOOKUP($E561, V一般接種!$A:$G, M$4, FALSE), 0)</f>
        <v>34</v>
      </c>
      <c r="N561" s="93">
        <f>IFERROR(VLOOKUP($E561, V一般接種!$A:$G, N$4, FALSE), 0)</f>
        <v>342557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17">
        <f>SUMIF('V3回目-総接種回数'!$A:$A, 'Conv-vaccine'!$E561, 'V3回目-総接種回数'!D:D)</f>
        <v>0</v>
      </c>
    </row>
    <row r="562" spans="1:19" ht="17.7">
      <c r="A562" s="49">
        <v>44483</v>
      </c>
      <c r="B562" s="109">
        <f>IF(COUNTIF($A$7:$A562, $A562)&gt;1, 0, IF($E562="","",G562+H562+K562+L562+O562-Q562))</f>
        <v>263110</v>
      </c>
      <c r="C562" s="109">
        <f>IF(COUNTIF($A$7:$A562, $A562)&gt;1, 0, IF($E562="", "", I562+J562+M562+N562+P562-R562))</f>
        <v>149791</v>
      </c>
      <c r="D562" s="109">
        <f>IF(COUNTIF($A$7:$A562, $A562)&gt;1, 0, S562)</f>
        <v>0</v>
      </c>
      <c r="E562" s="110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247036</v>
      </c>
      <c r="L562" s="92">
        <f>IFERROR(VLOOKUP($E562, V一般接種!$A:$G, L$4, FALSE), 0)</f>
        <v>16074</v>
      </c>
      <c r="M562" s="92">
        <f>IFERROR(VLOOKUP($E562, V一般接種!$A:$G, M$4, FALSE), 0)</f>
        <v>73</v>
      </c>
      <c r="N562" s="93">
        <f>IFERROR(VLOOKUP($E562, V一般接種!$A:$G, N$4, FALSE), 0)</f>
        <v>149718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17">
        <f>SUMIF('V3回目-総接種回数'!$A:$A, 'Conv-vaccine'!$E562, 'V3回目-総接種回数'!D:D)</f>
        <v>0</v>
      </c>
    </row>
    <row r="563" spans="1:19" ht="17.7">
      <c r="A563" s="49">
        <v>44483</v>
      </c>
      <c r="B563" s="109">
        <f>IF(COUNTIF($A$7:$A563, $A563)&gt;1, 0, IF($E563="","",G563+H563+K563+L563+O563-Q563))</f>
        <v>0</v>
      </c>
      <c r="C563" s="109">
        <f>IF(COUNTIF($A$7:$A563, $A563)&gt;1, 0, IF($E563="", "", I563+J563+M563+N563+P563-R563))</f>
        <v>0</v>
      </c>
      <c r="D563" s="109">
        <f>IF(COUNTIF($A$7:$A563, $A563)&gt;1, 0, S563)</f>
        <v>0</v>
      </c>
      <c r="E563" s="110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247036</v>
      </c>
      <c r="L563" s="92">
        <f>IFERROR(VLOOKUP($E563, V一般接種!$A:$G, L$4, FALSE), 0)</f>
        <v>16074</v>
      </c>
      <c r="M563" s="92">
        <f>IFERROR(VLOOKUP($E563, V一般接種!$A:$G, M$4, FALSE), 0)</f>
        <v>73</v>
      </c>
      <c r="N563" s="93">
        <f>IFERROR(VLOOKUP($E563, V一般接種!$A:$G, N$4, FALSE), 0)</f>
        <v>149718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17">
        <f>SUMIF('V3回目-総接種回数'!$A:$A, 'Conv-vaccine'!$E563, 'V3回目-総接種回数'!D:D)</f>
        <v>0</v>
      </c>
    </row>
    <row r="564" spans="1:19" ht="17.7">
      <c r="A564" s="49">
        <v>44483</v>
      </c>
      <c r="B564" s="109">
        <f>IF(COUNTIF($A$7:$A564, $A564)&gt;1, 0, IF($E564="","",G564+H564+K564+L564+O564-Q564))</f>
        <v>0</v>
      </c>
      <c r="C564" s="109">
        <f>IF(COUNTIF($A$7:$A564, $A564)&gt;1, 0, IF($E564="", "", I564+J564+M564+N564+P564-R564))</f>
        <v>0</v>
      </c>
      <c r="D564" s="109">
        <f>IF(COUNTIF($A$7:$A564, $A564)&gt;1, 0, S564)</f>
        <v>0</v>
      </c>
      <c r="E564" s="110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247036</v>
      </c>
      <c r="L564" s="92">
        <f>IFERROR(VLOOKUP($E564, V一般接種!$A:$G, L$4, FALSE), 0)</f>
        <v>16074</v>
      </c>
      <c r="M564" s="92">
        <f>IFERROR(VLOOKUP($E564, V一般接種!$A:$G, M$4, FALSE), 0)</f>
        <v>73</v>
      </c>
      <c r="N564" s="93">
        <f>IFERROR(VLOOKUP($E564, V一般接種!$A:$G, N$4, FALSE), 0)</f>
        <v>149718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17">
        <f>SUMIF('V3回目-総接種回数'!$A:$A, 'Conv-vaccine'!$E564, 'V3回目-総接種回数'!D:D)</f>
        <v>0</v>
      </c>
    </row>
    <row r="565" spans="1:19" ht="17.7">
      <c r="A565" s="49">
        <v>44484</v>
      </c>
      <c r="B565" s="109">
        <f>IF(COUNTIF($A$7:$A565, $A565)&gt;1, 0, IF($E565="","",G565+H565+K565+L565+O565-Q565))</f>
        <v>303943</v>
      </c>
      <c r="C565" s="109">
        <f>IF(COUNTIF($A$7:$A565, $A565)&gt;1, 0, IF($E565="", "", I565+J565+M565+N565+P565-R565))</f>
        <v>385670</v>
      </c>
      <c r="D565" s="109">
        <f>IF(COUNTIF($A$7:$A565, $A565)&gt;1, 0, S565)</f>
        <v>0</v>
      </c>
      <c r="E565" s="110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283284</v>
      </c>
      <c r="L565" s="92">
        <f>IFERROR(VLOOKUP($E565, V一般接種!$A:$G, L$4, FALSE), 0)</f>
        <v>20659</v>
      </c>
      <c r="M565" s="92">
        <f>IFERROR(VLOOKUP($E565, V一般接種!$A:$G, M$4, FALSE), 0)</f>
        <v>235</v>
      </c>
      <c r="N565" s="93">
        <f>IFERROR(VLOOKUP($E565, V一般接種!$A:$G, N$4, FALSE), 0)</f>
        <v>385435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17">
        <f>SUMIF('V3回目-総接種回数'!$A:$A, 'Conv-vaccine'!$E565, 'V3回目-総接種回数'!D:D)</f>
        <v>0</v>
      </c>
    </row>
    <row r="566" spans="1:19" ht="17.7">
      <c r="A566" s="49">
        <v>44484</v>
      </c>
      <c r="B566" s="109">
        <f>IF(COUNTIF($A$7:$A566, $A566)&gt;1, 0, IF($E566="","",G566+H566+K566+L566+O566-Q566))</f>
        <v>0</v>
      </c>
      <c r="C566" s="109">
        <f>IF(COUNTIF($A$7:$A566, $A566)&gt;1, 0, IF($E566="", "", I566+J566+M566+N566+P566-R566))</f>
        <v>0</v>
      </c>
      <c r="D566" s="109">
        <f>IF(COUNTIF($A$7:$A566, $A566)&gt;1, 0, S566)</f>
        <v>0</v>
      </c>
      <c r="E566" s="110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283284</v>
      </c>
      <c r="L566" s="92">
        <f>IFERROR(VLOOKUP($E566, V一般接種!$A:$G, L$4, FALSE), 0)</f>
        <v>20659</v>
      </c>
      <c r="M566" s="92">
        <f>IFERROR(VLOOKUP($E566, V一般接種!$A:$G, M$4, FALSE), 0)</f>
        <v>235</v>
      </c>
      <c r="N566" s="93">
        <f>IFERROR(VLOOKUP($E566, V一般接種!$A:$G, N$4, FALSE), 0)</f>
        <v>385435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17">
        <f>SUMIF('V3回目-総接種回数'!$A:$A, 'Conv-vaccine'!$E566, 'V3回目-総接種回数'!D:D)</f>
        <v>0</v>
      </c>
    </row>
    <row r="567" spans="1:19" ht="17.7">
      <c r="A567" s="49">
        <v>44484</v>
      </c>
      <c r="B567" s="109">
        <f>IF(COUNTIF($A$7:$A567, $A567)&gt;1, 0, IF($E567="","",G567+H567+K567+L567+O567-Q567))</f>
        <v>0</v>
      </c>
      <c r="C567" s="109">
        <f>IF(COUNTIF($A$7:$A567, $A567)&gt;1, 0, IF($E567="", "", I567+J567+M567+N567+P567-R567))</f>
        <v>0</v>
      </c>
      <c r="D567" s="109">
        <f>IF(COUNTIF($A$7:$A567, $A567)&gt;1, 0, S567)</f>
        <v>0</v>
      </c>
      <c r="E567" s="110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283284</v>
      </c>
      <c r="L567" s="92">
        <f>IFERROR(VLOOKUP($E567, V一般接種!$A:$G, L$4, FALSE), 0)</f>
        <v>20659</v>
      </c>
      <c r="M567" s="92">
        <f>IFERROR(VLOOKUP($E567, V一般接種!$A:$G, M$4, FALSE), 0)</f>
        <v>235</v>
      </c>
      <c r="N567" s="93">
        <f>IFERROR(VLOOKUP($E567, V一般接種!$A:$G, N$4, FALSE), 0)</f>
        <v>385435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17">
        <f>SUMIF('V3回目-総接種回数'!$A:$A, 'Conv-vaccine'!$E567, 'V3回目-総接種回数'!D:D)</f>
        <v>0</v>
      </c>
    </row>
    <row r="568" spans="1:19" ht="17.7">
      <c r="A568" s="49">
        <v>44485</v>
      </c>
      <c r="B568" s="109">
        <f>IF(COUNTIF($A$7:$A568, $A568)&gt;1, 0, IF($E568="","",G568+H568+K568+L568+O568-Q568))</f>
        <v>398632</v>
      </c>
      <c r="C568" s="109">
        <f>IF(COUNTIF($A$7:$A568, $A568)&gt;1, 0, IF($E568="", "", I568+J568+M568+N568+P568-R568))</f>
        <v>508307</v>
      </c>
      <c r="D568" s="109">
        <f>IF(COUNTIF($A$7:$A568, $A568)&gt;1, 0, S568)</f>
        <v>0</v>
      </c>
      <c r="E568" s="110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370518</v>
      </c>
      <c r="L568" s="92">
        <f>IFERROR(VLOOKUP($E568, V一般接種!$A:$G, L$4, FALSE), 0)</f>
        <v>28114</v>
      </c>
      <c r="M568" s="92">
        <f>IFERROR(VLOOKUP($E568, V一般接種!$A:$G, M$4, FALSE), 0)</f>
        <v>17</v>
      </c>
      <c r="N568" s="93">
        <f>IFERROR(VLOOKUP($E568, V一般接種!$A:$G, N$4, FALSE), 0)</f>
        <v>508290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17">
        <f>SUMIF('V3回目-総接種回数'!$A:$A, 'Conv-vaccine'!$E568, 'V3回目-総接種回数'!D:D)</f>
        <v>0</v>
      </c>
    </row>
    <row r="569" spans="1:19" ht="17.7">
      <c r="A569" s="49">
        <v>44485</v>
      </c>
      <c r="B569" s="109">
        <f>IF(COUNTIF($A$7:$A569, $A569)&gt;1, 0, IF($E569="","",G569+H569+K569+L569+O569-Q569))</f>
        <v>0</v>
      </c>
      <c r="C569" s="109">
        <f>IF(COUNTIF($A$7:$A569, $A569)&gt;1, 0, IF($E569="", "", I569+J569+M569+N569+P569-R569))</f>
        <v>0</v>
      </c>
      <c r="D569" s="109">
        <f>IF(COUNTIF($A$7:$A569, $A569)&gt;1, 0, S569)</f>
        <v>0</v>
      </c>
      <c r="E569" s="110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370518</v>
      </c>
      <c r="L569" s="92">
        <f>IFERROR(VLOOKUP($E569, V一般接種!$A:$G, L$4, FALSE), 0)</f>
        <v>28114</v>
      </c>
      <c r="M569" s="92">
        <f>IFERROR(VLOOKUP($E569, V一般接種!$A:$G, M$4, FALSE), 0)</f>
        <v>17</v>
      </c>
      <c r="N569" s="93">
        <f>IFERROR(VLOOKUP($E569, V一般接種!$A:$G, N$4, FALSE), 0)</f>
        <v>508290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17">
        <f>SUMIF('V3回目-総接種回数'!$A:$A, 'Conv-vaccine'!$E569, 'V3回目-総接種回数'!D:D)</f>
        <v>0</v>
      </c>
    </row>
    <row r="570" spans="1:19" ht="17.7">
      <c r="A570" s="49">
        <v>44485</v>
      </c>
      <c r="B570" s="109">
        <f>IF(COUNTIF($A$7:$A570, $A570)&gt;1, 0, IF($E570="","",G570+H570+K570+L570+O570-Q570))</f>
        <v>0</v>
      </c>
      <c r="C570" s="109">
        <f>IF(COUNTIF($A$7:$A570, $A570)&gt;1, 0, IF($E570="", "", I570+J570+M570+N570+P570-R570))</f>
        <v>0</v>
      </c>
      <c r="D570" s="109">
        <f>IF(COUNTIF($A$7:$A570, $A570)&gt;1, 0, S570)</f>
        <v>0</v>
      </c>
      <c r="E570" s="110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370518</v>
      </c>
      <c r="L570" s="92">
        <f>IFERROR(VLOOKUP($E570, V一般接種!$A:$G, L$4, FALSE), 0)</f>
        <v>28114</v>
      </c>
      <c r="M570" s="92">
        <f>IFERROR(VLOOKUP($E570, V一般接種!$A:$G, M$4, FALSE), 0)</f>
        <v>17</v>
      </c>
      <c r="N570" s="93">
        <f>IFERROR(VLOOKUP($E570, V一般接種!$A:$G, N$4, FALSE), 0)</f>
        <v>508290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17">
        <f>SUMIF('V3回目-総接種回数'!$A:$A, 'Conv-vaccine'!$E570, 'V3回目-総接種回数'!D:D)</f>
        <v>0</v>
      </c>
    </row>
    <row r="571" spans="1:19" ht="17.7">
      <c r="A571" s="49">
        <v>44486</v>
      </c>
      <c r="B571" s="109">
        <f>IF(COUNTIF($A$7:$A571, $A571)&gt;1, 0, IF($E571="","",G571+H571+K571+L571+O571-Q571))</f>
        <v>1167604</v>
      </c>
      <c r="C571" s="109">
        <f>IF(COUNTIF($A$7:$A571, $A571)&gt;1, 0, IF($E571="", "", I571+J571+M571+N571+P571-R571))</f>
        <v>1141480</v>
      </c>
      <c r="D571" s="109">
        <f>IF(COUNTIF($A$7:$A571, $A571)&gt;1, 0, S571)</f>
        <v>0</v>
      </c>
      <c r="E571" s="110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226605</v>
      </c>
      <c r="L571" s="92">
        <f>IFERROR(VLOOKUP($E571, V一般接種!$A:$G, L$4, FALSE), 0)</f>
        <v>22914</v>
      </c>
      <c r="M571" s="92">
        <f>IFERROR(VLOOKUP($E571, V一般接種!$A:$G, M$4, FALSE), 0)</f>
        <v>13</v>
      </c>
      <c r="N571" s="93">
        <f>IFERROR(VLOOKUP($E571, V一般接種!$A:$G, N$4, FALSE), 0)</f>
        <v>375892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17">
        <f>SUMIF('V3回目-総接種回数'!$A:$A, 'Conv-vaccine'!$E571, 'V3回目-総接種回数'!D:D)</f>
        <v>0</v>
      </c>
    </row>
    <row r="572" spans="1:19" ht="17.7">
      <c r="A572" s="49">
        <v>44486</v>
      </c>
      <c r="B572" s="109">
        <f>IF(COUNTIF($A$7:$A572, $A572)&gt;1, 0, IF($E572="","",G572+H572+K572+L572+O572-Q572))</f>
        <v>0</v>
      </c>
      <c r="C572" s="109">
        <f>IF(COUNTIF($A$7:$A572, $A572)&gt;1, 0, IF($E572="", "", I572+J572+M572+N572+P572-R572))</f>
        <v>0</v>
      </c>
      <c r="D572" s="109">
        <f>IF(COUNTIF($A$7:$A572, $A572)&gt;1, 0, S572)</f>
        <v>0</v>
      </c>
      <c r="E572" s="110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226605</v>
      </c>
      <c r="L572" s="92">
        <f>IFERROR(VLOOKUP($E572, V一般接種!$A:$G, L$4, FALSE), 0)</f>
        <v>22914</v>
      </c>
      <c r="M572" s="92">
        <f>IFERROR(VLOOKUP($E572, V一般接種!$A:$G, M$4, FALSE), 0)</f>
        <v>13</v>
      </c>
      <c r="N572" s="93">
        <f>IFERROR(VLOOKUP($E572, V一般接種!$A:$G, N$4, FALSE), 0)</f>
        <v>375892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17">
        <f>SUMIF('V3回目-総接種回数'!$A:$A, 'Conv-vaccine'!$E572, 'V3回目-総接種回数'!D:D)</f>
        <v>0</v>
      </c>
    </row>
    <row r="573" spans="1:19" ht="17.7">
      <c r="A573" s="49">
        <v>44486</v>
      </c>
      <c r="B573" s="109">
        <f>IF(COUNTIF($A$7:$A573, $A573)&gt;1, 0, IF($E573="","",G573+H573+K573+L573+O573-Q573))</f>
        <v>0</v>
      </c>
      <c r="C573" s="109">
        <f>IF(COUNTIF($A$7:$A573, $A573)&gt;1, 0, IF($E573="", "", I573+J573+M573+N573+P573-R573))</f>
        <v>0</v>
      </c>
      <c r="D573" s="109">
        <f>IF(COUNTIF($A$7:$A573, $A573)&gt;1, 0, S573)</f>
        <v>0</v>
      </c>
      <c r="E573" s="110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226605</v>
      </c>
      <c r="L573" s="92">
        <f>IFERROR(VLOOKUP($E573, V一般接種!$A:$G, L$4, FALSE), 0)</f>
        <v>22914</v>
      </c>
      <c r="M573" s="92">
        <f>IFERROR(VLOOKUP($E573, V一般接種!$A:$G, M$4, FALSE), 0)</f>
        <v>13</v>
      </c>
      <c r="N573" s="93">
        <f>IFERROR(VLOOKUP($E573, V一般接種!$A:$G, N$4, FALSE), 0)</f>
        <v>375892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17">
        <f>SUMIF('V3回目-総接種回数'!$A:$A, 'Conv-vaccine'!$E573, 'V3回目-総接種回数'!D:D)</f>
        <v>0</v>
      </c>
    </row>
    <row r="574" spans="1:19" ht="17.7">
      <c r="A574" s="49">
        <v>44487</v>
      </c>
      <c r="B574" s="109">
        <f>IF(COUNTIF($A$7:$A574, $A574)&gt;1, 0, IF($E574="","",G574+H574+K574+L574+O574-Q574))</f>
        <v>176834</v>
      </c>
      <c r="C574" s="109">
        <f>IF(COUNTIF($A$7:$A574, $A574)&gt;1, 0, IF($E574="", "", I574+J574+M574+N574+P574-R574))</f>
        <v>327326</v>
      </c>
      <c r="D574" s="109">
        <f>IF(COUNTIF($A$7:$A574, $A574)&gt;1, 0, S574)</f>
        <v>0</v>
      </c>
      <c r="E574" s="110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166795</v>
      </c>
      <c r="L574" s="92">
        <f>IFERROR(VLOOKUP($E574, V一般接種!$A:$G, L$4, FALSE), 0)</f>
        <v>10039</v>
      </c>
      <c r="M574" s="92">
        <f>IFERROR(VLOOKUP($E574, V一般接種!$A:$G, M$4, FALSE), 0)</f>
        <v>30</v>
      </c>
      <c r="N574" s="93">
        <f>IFERROR(VLOOKUP($E574, V一般接種!$A:$G, N$4, FALSE), 0)</f>
        <v>327296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17">
        <f>SUMIF('V3回目-総接種回数'!$A:$A, 'Conv-vaccine'!$E574, 'V3回目-総接種回数'!D:D)</f>
        <v>0</v>
      </c>
    </row>
    <row r="575" spans="1:19" ht="17.7">
      <c r="A575" s="49">
        <v>44487</v>
      </c>
      <c r="B575" s="109">
        <f>IF(COUNTIF($A$7:$A575, $A575)&gt;1, 0, IF($E575="","",G575+H575+K575+L575+O575-Q575))</f>
        <v>0</v>
      </c>
      <c r="C575" s="109">
        <f>IF(COUNTIF($A$7:$A575, $A575)&gt;1, 0, IF($E575="", "", I575+J575+M575+N575+P575-R575))</f>
        <v>0</v>
      </c>
      <c r="D575" s="109">
        <f>IF(COUNTIF($A$7:$A575, $A575)&gt;1, 0, S575)</f>
        <v>0</v>
      </c>
      <c r="E575" s="110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166795</v>
      </c>
      <c r="L575" s="92">
        <f>IFERROR(VLOOKUP($E575, V一般接種!$A:$G, L$4, FALSE), 0)</f>
        <v>10039</v>
      </c>
      <c r="M575" s="92">
        <f>IFERROR(VLOOKUP($E575, V一般接種!$A:$G, M$4, FALSE), 0)</f>
        <v>30</v>
      </c>
      <c r="N575" s="93">
        <f>IFERROR(VLOOKUP($E575, V一般接種!$A:$G, N$4, FALSE), 0)</f>
        <v>327296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17">
        <f>SUMIF('V3回目-総接種回数'!$A:$A, 'Conv-vaccine'!$E575, 'V3回目-総接種回数'!D:D)</f>
        <v>0</v>
      </c>
    </row>
    <row r="576" spans="1:19" ht="17.7">
      <c r="A576" s="49">
        <v>44487</v>
      </c>
      <c r="B576" s="109">
        <f>IF(COUNTIF($A$7:$A576, $A576)&gt;1, 0, IF($E576="","",G576+H576+K576+L576+O576-Q576))</f>
        <v>0</v>
      </c>
      <c r="C576" s="109">
        <f>IF(COUNTIF($A$7:$A576, $A576)&gt;1, 0, IF($E576="", "", I576+J576+M576+N576+P576-R576))</f>
        <v>0</v>
      </c>
      <c r="D576" s="109">
        <f>IF(COUNTIF($A$7:$A576, $A576)&gt;1, 0, S576)</f>
        <v>0</v>
      </c>
      <c r="E576" s="110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166795</v>
      </c>
      <c r="L576" s="92">
        <f>IFERROR(VLOOKUP($E576, V一般接種!$A:$G, L$4, FALSE), 0)</f>
        <v>10039</v>
      </c>
      <c r="M576" s="92">
        <f>IFERROR(VLOOKUP($E576, V一般接種!$A:$G, M$4, FALSE), 0)</f>
        <v>30</v>
      </c>
      <c r="N576" s="93">
        <f>IFERROR(VLOOKUP($E576, V一般接種!$A:$G, N$4, FALSE), 0)</f>
        <v>327296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17">
        <f>SUMIF('V3回目-総接種回数'!$A:$A, 'Conv-vaccine'!$E576, 'V3回目-総接種回数'!D:D)</f>
        <v>0</v>
      </c>
    </row>
    <row r="577" spans="1:19" ht="17.7">
      <c r="A577" s="49">
        <v>44488</v>
      </c>
      <c r="B577" s="109">
        <f>IF(COUNTIF($A$7:$A577, $A577)&gt;1, 0, IF($E577="","",G577+H577+K577+L577+O577-Q577))</f>
        <v>173604</v>
      </c>
      <c r="C577" s="109">
        <f>IF(COUNTIF($A$7:$A577, $A577)&gt;1, 0, IF($E577="", "", I577+J577+M577+N577+P577-R577))</f>
        <v>355745</v>
      </c>
      <c r="D577" s="109">
        <f>IF(COUNTIF($A$7:$A577, $A577)&gt;1, 0, S577)</f>
        <v>0</v>
      </c>
      <c r="E577" s="110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165566</v>
      </c>
      <c r="L577" s="92">
        <f>IFERROR(VLOOKUP($E577, V一般接種!$A:$G, L$4, FALSE), 0)</f>
        <v>8038</v>
      </c>
      <c r="M577" s="92">
        <f>IFERROR(VLOOKUP($E577, V一般接種!$A:$G, M$4, FALSE), 0)</f>
        <v>107</v>
      </c>
      <c r="N577" s="93">
        <f>IFERROR(VLOOKUP($E577, V一般接種!$A:$G, N$4, FALSE), 0)</f>
        <v>355638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17">
        <f>SUMIF('V3回目-総接種回数'!$A:$A, 'Conv-vaccine'!$E577, 'V3回目-総接種回数'!D:D)</f>
        <v>0</v>
      </c>
    </row>
    <row r="578" spans="1:19" ht="17.7">
      <c r="A578" s="49">
        <v>44488</v>
      </c>
      <c r="B578" s="109">
        <f>IF(COUNTIF($A$7:$A578, $A578)&gt;1, 0, IF($E578="","",G578+H578+K578+L578+O578-Q578))</f>
        <v>0</v>
      </c>
      <c r="C578" s="109">
        <f>IF(COUNTIF($A$7:$A578, $A578)&gt;1, 0, IF($E578="", "", I578+J578+M578+N578+P578-R578))</f>
        <v>0</v>
      </c>
      <c r="D578" s="109">
        <f>IF(COUNTIF($A$7:$A578, $A578)&gt;1, 0, S578)</f>
        <v>0</v>
      </c>
      <c r="E578" s="110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165566</v>
      </c>
      <c r="L578" s="92">
        <f>IFERROR(VLOOKUP($E578, V一般接種!$A:$G, L$4, FALSE), 0)</f>
        <v>8038</v>
      </c>
      <c r="M578" s="92">
        <f>IFERROR(VLOOKUP($E578, V一般接種!$A:$G, M$4, FALSE), 0)</f>
        <v>107</v>
      </c>
      <c r="N578" s="93">
        <f>IFERROR(VLOOKUP($E578, V一般接種!$A:$G, N$4, FALSE), 0)</f>
        <v>355638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17">
        <f>SUMIF('V3回目-総接種回数'!$A:$A, 'Conv-vaccine'!$E578, 'V3回目-総接種回数'!D:D)</f>
        <v>0</v>
      </c>
    </row>
    <row r="579" spans="1:19" ht="17.7">
      <c r="A579" s="49">
        <v>44488</v>
      </c>
      <c r="B579" s="109">
        <f>IF(COUNTIF($A$7:$A579, $A579)&gt;1, 0, IF($E579="","",G579+H579+K579+L579+O579-Q579))</f>
        <v>0</v>
      </c>
      <c r="C579" s="109">
        <f>IF(COUNTIF($A$7:$A579, $A579)&gt;1, 0, IF($E579="", "", I579+J579+M579+N579+P579-R579))</f>
        <v>0</v>
      </c>
      <c r="D579" s="109">
        <f>IF(COUNTIF($A$7:$A579, $A579)&gt;1, 0, S579)</f>
        <v>0</v>
      </c>
      <c r="E579" s="110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165566</v>
      </c>
      <c r="L579" s="92">
        <f>IFERROR(VLOOKUP($E579, V一般接種!$A:$G, L$4, FALSE), 0)</f>
        <v>8038</v>
      </c>
      <c r="M579" s="92">
        <f>IFERROR(VLOOKUP($E579, V一般接種!$A:$G, M$4, FALSE), 0)</f>
        <v>107</v>
      </c>
      <c r="N579" s="93">
        <f>IFERROR(VLOOKUP($E579, V一般接種!$A:$G, N$4, FALSE), 0)</f>
        <v>355638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17">
        <f>SUMIF('V3回目-総接種回数'!$A:$A, 'Conv-vaccine'!$E579, 'V3回目-総接種回数'!D:D)</f>
        <v>0</v>
      </c>
    </row>
    <row r="580" spans="1:19" ht="17.7">
      <c r="A580" s="49">
        <v>44489</v>
      </c>
      <c r="B580" s="109">
        <f>IF(COUNTIF($A$7:$A580, $A580)&gt;1, 0, IF($E580="","",G580+H580+K580+L580+O580-Q580))</f>
        <v>165453</v>
      </c>
      <c r="C580" s="109">
        <f>IF(COUNTIF($A$7:$A580, $A580)&gt;1, 0, IF($E580="", "", I580+J580+M580+N580+P580-R580))</f>
        <v>352311</v>
      </c>
      <c r="D580" s="109">
        <f>IF(COUNTIF($A$7:$A580, $A580)&gt;1, 0, S580)</f>
        <v>0</v>
      </c>
      <c r="E580" s="110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153546</v>
      </c>
      <c r="L580" s="92">
        <f>IFERROR(VLOOKUP($E580, V一般接種!$A:$G, L$4, FALSE), 0)</f>
        <v>11907</v>
      </c>
      <c r="M580" s="92">
        <f>IFERROR(VLOOKUP($E580, V一般接種!$A:$G, M$4, FALSE), 0)</f>
        <v>31</v>
      </c>
      <c r="N580" s="93">
        <f>IFERROR(VLOOKUP($E580, V一般接種!$A:$G, N$4, FALSE), 0)</f>
        <v>352280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17">
        <f>SUMIF('V3回目-総接種回数'!$A:$A, 'Conv-vaccine'!$E580, 'V3回目-総接種回数'!D:D)</f>
        <v>0</v>
      </c>
    </row>
    <row r="581" spans="1:19" ht="17.7">
      <c r="A581" s="49">
        <v>44489</v>
      </c>
      <c r="B581" s="109">
        <f>IF(COUNTIF($A$7:$A581, $A581)&gt;1, 0, IF($E581="","",G581+H581+K581+L581+O581-Q581))</f>
        <v>0</v>
      </c>
      <c r="C581" s="109">
        <f>IF(COUNTIF($A$7:$A581, $A581)&gt;1, 0, IF($E581="", "", I581+J581+M581+N581+P581-R581))</f>
        <v>0</v>
      </c>
      <c r="D581" s="109">
        <f>IF(COUNTIF($A$7:$A581, $A581)&gt;1, 0, S581)</f>
        <v>0</v>
      </c>
      <c r="E581" s="110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153546</v>
      </c>
      <c r="L581" s="92">
        <f>IFERROR(VLOOKUP($E581, V一般接種!$A:$G, L$4, FALSE), 0)</f>
        <v>11907</v>
      </c>
      <c r="M581" s="92">
        <f>IFERROR(VLOOKUP($E581, V一般接種!$A:$G, M$4, FALSE), 0)</f>
        <v>31</v>
      </c>
      <c r="N581" s="93">
        <f>IFERROR(VLOOKUP($E581, V一般接種!$A:$G, N$4, FALSE), 0)</f>
        <v>352280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17">
        <f>SUMIF('V3回目-総接種回数'!$A:$A, 'Conv-vaccine'!$E581, 'V3回目-総接種回数'!D:D)</f>
        <v>0</v>
      </c>
    </row>
    <row r="582" spans="1:19" ht="17.7">
      <c r="A582" s="49">
        <v>44489</v>
      </c>
      <c r="B582" s="109">
        <f>IF(COUNTIF($A$7:$A582, $A582)&gt;1, 0, IF($E582="","",G582+H582+K582+L582+O582-Q582))</f>
        <v>0</v>
      </c>
      <c r="C582" s="109">
        <f>IF(COUNTIF($A$7:$A582, $A582)&gt;1, 0, IF($E582="", "", I582+J582+M582+N582+P582-R582))</f>
        <v>0</v>
      </c>
      <c r="D582" s="109">
        <f>IF(COUNTIF($A$7:$A582, $A582)&gt;1, 0, S582)</f>
        <v>0</v>
      </c>
      <c r="E582" s="110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153546</v>
      </c>
      <c r="L582" s="92">
        <f>IFERROR(VLOOKUP($E582, V一般接種!$A:$G, L$4, FALSE), 0)</f>
        <v>11907</v>
      </c>
      <c r="M582" s="92">
        <f>IFERROR(VLOOKUP($E582, V一般接種!$A:$G, M$4, FALSE), 0)</f>
        <v>31</v>
      </c>
      <c r="N582" s="93">
        <f>IFERROR(VLOOKUP($E582, V一般接種!$A:$G, N$4, FALSE), 0)</f>
        <v>352280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17">
        <f>SUMIF('V3回目-総接種回数'!$A:$A, 'Conv-vaccine'!$E582, 'V3回目-総接種回数'!D:D)</f>
        <v>0</v>
      </c>
    </row>
    <row r="583" spans="1:19" ht="17.7">
      <c r="A583" s="49">
        <v>44490</v>
      </c>
      <c r="B583" s="109">
        <f>IF(COUNTIF($A$7:$A583, $A583)&gt;1, 0, IF($E583="","",G583+H583+K583+L583+O583-Q583))</f>
        <v>148494</v>
      </c>
      <c r="C583" s="109">
        <f>IF(COUNTIF($A$7:$A583, $A583)&gt;1, 0, IF($E583="", "", I583+J583+M583+N583+P583-R583))</f>
        <v>337493</v>
      </c>
      <c r="D583" s="109">
        <f>IF(COUNTIF($A$7:$A583, $A583)&gt;1, 0, S583)</f>
        <v>0</v>
      </c>
      <c r="E583" s="110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139134</v>
      </c>
      <c r="L583" s="92">
        <f>IFERROR(VLOOKUP($E583, V一般接種!$A:$G, L$4, FALSE), 0)</f>
        <v>9360</v>
      </c>
      <c r="M583" s="92">
        <f>IFERROR(VLOOKUP($E583, V一般接種!$A:$G, M$4, FALSE), 0)</f>
        <v>83</v>
      </c>
      <c r="N583" s="93">
        <f>IFERROR(VLOOKUP($E583, V一般接種!$A:$G, N$4, FALSE), 0)</f>
        <v>337410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17">
        <f>SUMIF('V3回目-総接種回数'!$A:$A, 'Conv-vaccine'!$E583, 'V3回目-総接種回数'!D:D)</f>
        <v>0</v>
      </c>
    </row>
    <row r="584" spans="1:19" ht="17.7">
      <c r="A584" s="49">
        <v>44490</v>
      </c>
      <c r="B584" s="109">
        <f>IF(COUNTIF($A$7:$A584, $A584)&gt;1, 0, IF($E584="","",G584+H584+K584+L584+O584-Q584))</f>
        <v>0</v>
      </c>
      <c r="C584" s="109">
        <f>IF(COUNTIF($A$7:$A584, $A584)&gt;1, 0, IF($E584="", "", I584+J584+M584+N584+P584-R584))</f>
        <v>0</v>
      </c>
      <c r="D584" s="109">
        <f>IF(COUNTIF($A$7:$A584, $A584)&gt;1, 0, S584)</f>
        <v>0</v>
      </c>
      <c r="E584" s="110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139134</v>
      </c>
      <c r="L584" s="92">
        <f>IFERROR(VLOOKUP($E584, V一般接種!$A:$G, L$4, FALSE), 0)</f>
        <v>9360</v>
      </c>
      <c r="M584" s="92">
        <f>IFERROR(VLOOKUP($E584, V一般接種!$A:$G, M$4, FALSE), 0)</f>
        <v>83</v>
      </c>
      <c r="N584" s="93">
        <f>IFERROR(VLOOKUP($E584, V一般接種!$A:$G, N$4, FALSE), 0)</f>
        <v>337410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17">
        <f>SUMIF('V3回目-総接種回数'!$A:$A, 'Conv-vaccine'!$E584, 'V3回目-総接種回数'!D:D)</f>
        <v>0</v>
      </c>
    </row>
    <row r="585" spans="1:19" ht="17.7">
      <c r="A585" s="49">
        <v>44490</v>
      </c>
      <c r="B585" s="109">
        <f>IF(COUNTIF($A$7:$A585, $A585)&gt;1, 0, IF($E585="","",G585+H585+K585+L585+O585-Q585))</f>
        <v>0</v>
      </c>
      <c r="C585" s="109">
        <f>IF(COUNTIF($A$7:$A585, $A585)&gt;1, 0, IF($E585="", "", I585+J585+M585+N585+P585-R585))</f>
        <v>0</v>
      </c>
      <c r="D585" s="109">
        <f>IF(COUNTIF($A$7:$A585, $A585)&gt;1, 0, S585)</f>
        <v>0</v>
      </c>
      <c r="E585" s="110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139134</v>
      </c>
      <c r="L585" s="92">
        <f>IFERROR(VLOOKUP($E585, V一般接種!$A:$G, L$4, FALSE), 0)</f>
        <v>9360</v>
      </c>
      <c r="M585" s="92">
        <f>IFERROR(VLOOKUP($E585, V一般接種!$A:$G, M$4, FALSE), 0)</f>
        <v>83</v>
      </c>
      <c r="N585" s="93">
        <f>IFERROR(VLOOKUP($E585, V一般接種!$A:$G, N$4, FALSE), 0)</f>
        <v>337410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17">
        <f>SUMIF('V3回目-総接種回数'!$A:$A, 'Conv-vaccine'!$E585, 'V3回目-総接種回数'!D:D)</f>
        <v>0</v>
      </c>
    </row>
    <row r="586" spans="1:19" ht="17.7">
      <c r="A586" s="49">
        <v>44491</v>
      </c>
      <c r="B586" s="109">
        <f>IF(COUNTIF($A$7:$A586, $A586)&gt;1, 0, IF($E586="","",G586+H586+K586+L586+O586-Q586))</f>
        <v>194341</v>
      </c>
      <c r="C586" s="109">
        <f>IF(COUNTIF($A$7:$A586, $A586)&gt;1, 0, IF($E586="", "", I586+J586+M586+N586+P586-R586))</f>
        <v>415172</v>
      </c>
      <c r="D586" s="109">
        <f>IF(COUNTIF($A$7:$A586, $A586)&gt;1, 0, S586)</f>
        <v>0</v>
      </c>
      <c r="E586" s="110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180779</v>
      </c>
      <c r="L586" s="92">
        <f>IFERROR(VLOOKUP($E586, V一般接種!$A:$G, L$4, FALSE), 0)</f>
        <v>13562</v>
      </c>
      <c r="M586" s="92">
        <f>IFERROR(VLOOKUP($E586, V一般接種!$A:$G, M$4, FALSE), 0)</f>
        <v>43</v>
      </c>
      <c r="N586" s="93">
        <f>IFERROR(VLOOKUP($E586, V一般接種!$A:$G, N$4, FALSE), 0)</f>
        <v>415129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17">
        <f>SUMIF('V3回目-総接種回数'!$A:$A, 'Conv-vaccine'!$E586, 'V3回目-総接種回数'!D:D)</f>
        <v>0</v>
      </c>
    </row>
    <row r="587" spans="1:19" ht="17.7">
      <c r="A587" s="49">
        <v>44491</v>
      </c>
      <c r="B587" s="109">
        <f>IF(COUNTIF($A$7:$A587, $A587)&gt;1, 0, IF($E587="","",G587+H587+K587+L587+O587-Q587))</f>
        <v>0</v>
      </c>
      <c r="C587" s="109">
        <f>IF(COUNTIF($A$7:$A587, $A587)&gt;1, 0, IF($E587="", "", I587+J587+M587+N587+P587-R587))</f>
        <v>0</v>
      </c>
      <c r="D587" s="109">
        <f>IF(COUNTIF($A$7:$A587, $A587)&gt;1, 0, S587)</f>
        <v>0</v>
      </c>
      <c r="E587" s="110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180779</v>
      </c>
      <c r="L587" s="92">
        <f>IFERROR(VLOOKUP($E587, V一般接種!$A:$G, L$4, FALSE), 0)</f>
        <v>13562</v>
      </c>
      <c r="M587" s="92">
        <f>IFERROR(VLOOKUP($E587, V一般接種!$A:$G, M$4, FALSE), 0)</f>
        <v>43</v>
      </c>
      <c r="N587" s="93">
        <f>IFERROR(VLOOKUP($E587, V一般接種!$A:$G, N$4, FALSE), 0)</f>
        <v>415129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17">
        <f>SUMIF('V3回目-総接種回数'!$A:$A, 'Conv-vaccine'!$E587, 'V3回目-総接種回数'!D:D)</f>
        <v>0</v>
      </c>
    </row>
    <row r="588" spans="1:19" ht="17.7">
      <c r="A588" s="49">
        <v>44491</v>
      </c>
      <c r="B588" s="109">
        <f>IF(COUNTIF($A$7:$A588, $A588)&gt;1, 0, IF($E588="","",G588+H588+K588+L588+O588-Q588))</f>
        <v>0</v>
      </c>
      <c r="C588" s="109">
        <f>IF(COUNTIF($A$7:$A588, $A588)&gt;1, 0, IF($E588="", "", I588+J588+M588+N588+P588-R588))</f>
        <v>0</v>
      </c>
      <c r="D588" s="109">
        <f>IF(COUNTIF($A$7:$A588, $A588)&gt;1, 0, S588)</f>
        <v>0</v>
      </c>
      <c r="E588" s="110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180779</v>
      </c>
      <c r="L588" s="92">
        <f>IFERROR(VLOOKUP($E588, V一般接種!$A:$G, L$4, FALSE), 0)</f>
        <v>13562</v>
      </c>
      <c r="M588" s="92">
        <f>IFERROR(VLOOKUP($E588, V一般接種!$A:$G, M$4, FALSE), 0)</f>
        <v>43</v>
      </c>
      <c r="N588" s="93">
        <f>IFERROR(VLOOKUP($E588, V一般接種!$A:$G, N$4, FALSE), 0)</f>
        <v>415129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17">
        <f>SUMIF('V3回目-総接種回数'!$A:$A, 'Conv-vaccine'!$E588, 'V3回目-総接種回数'!D:D)</f>
        <v>0</v>
      </c>
    </row>
    <row r="589" spans="1:19" ht="17.7">
      <c r="A589" s="49">
        <v>44492</v>
      </c>
      <c r="B589" s="109">
        <f>IF(COUNTIF($A$7:$A589, $A589)&gt;1, 0, IF($E589="","",G589+H589+K589+L589+O589-Q589))</f>
        <v>265839</v>
      </c>
      <c r="C589" s="109">
        <f>IF(COUNTIF($A$7:$A589, $A589)&gt;1, 0, IF($E589="", "", I589+J589+M589+N589+P589-R589))</f>
        <v>554304</v>
      </c>
      <c r="D589" s="109">
        <f>IF(COUNTIF($A$7:$A589, $A589)&gt;1, 0, S589)</f>
        <v>0</v>
      </c>
      <c r="E589" s="110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239622</v>
      </c>
      <c r="L589" s="92">
        <f>IFERROR(VLOOKUP($E589, V一般接種!$A:$G, L$4, FALSE), 0)</f>
        <v>26217</v>
      </c>
      <c r="M589" s="92">
        <f>IFERROR(VLOOKUP($E589, V一般接種!$A:$G, M$4, FALSE), 0)</f>
        <v>57</v>
      </c>
      <c r="N589" s="93">
        <f>IFERROR(VLOOKUP($E589, V一般接種!$A:$G, N$4, FALSE), 0)</f>
        <v>554247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17">
        <f>SUMIF('V3回目-総接種回数'!$A:$A, 'Conv-vaccine'!$E589, 'V3回目-総接種回数'!D:D)</f>
        <v>0</v>
      </c>
    </row>
    <row r="590" spans="1:19" ht="17.7">
      <c r="A590" s="49">
        <v>44492</v>
      </c>
      <c r="B590" s="109">
        <f>IF(COUNTIF($A$7:$A590, $A590)&gt;1, 0, IF($E590="","",G590+H590+K590+L590+O590-Q590))</f>
        <v>0</v>
      </c>
      <c r="C590" s="109">
        <f>IF(COUNTIF($A$7:$A590, $A590)&gt;1, 0, IF($E590="", "", I590+J590+M590+N590+P590-R590))</f>
        <v>0</v>
      </c>
      <c r="D590" s="109">
        <f>IF(COUNTIF($A$7:$A590, $A590)&gt;1, 0, S590)</f>
        <v>0</v>
      </c>
      <c r="E590" s="110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239622</v>
      </c>
      <c r="L590" s="92">
        <f>IFERROR(VLOOKUP($E590, V一般接種!$A:$G, L$4, FALSE), 0)</f>
        <v>26217</v>
      </c>
      <c r="M590" s="92">
        <f>IFERROR(VLOOKUP($E590, V一般接種!$A:$G, M$4, FALSE), 0)</f>
        <v>57</v>
      </c>
      <c r="N590" s="93">
        <f>IFERROR(VLOOKUP($E590, V一般接種!$A:$G, N$4, FALSE), 0)</f>
        <v>554247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17">
        <f>SUMIF('V3回目-総接種回数'!$A:$A, 'Conv-vaccine'!$E590, 'V3回目-総接種回数'!D:D)</f>
        <v>0</v>
      </c>
    </row>
    <row r="591" spans="1:19" ht="17.7">
      <c r="A591" s="49">
        <v>44492</v>
      </c>
      <c r="B591" s="109">
        <f>IF(COUNTIF($A$7:$A591, $A591)&gt;1, 0, IF($E591="","",G591+H591+K591+L591+O591-Q591))</f>
        <v>0</v>
      </c>
      <c r="C591" s="109">
        <f>IF(COUNTIF($A$7:$A591, $A591)&gt;1, 0, IF($E591="", "", I591+J591+M591+N591+P591-R591))</f>
        <v>0</v>
      </c>
      <c r="D591" s="109">
        <f>IF(COUNTIF($A$7:$A591, $A591)&gt;1, 0, S591)</f>
        <v>0</v>
      </c>
      <c r="E591" s="110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239622</v>
      </c>
      <c r="L591" s="92">
        <f>IFERROR(VLOOKUP($E591, V一般接種!$A:$G, L$4, FALSE), 0)</f>
        <v>26217</v>
      </c>
      <c r="M591" s="92">
        <f>IFERROR(VLOOKUP($E591, V一般接種!$A:$G, M$4, FALSE), 0)</f>
        <v>57</v>
      </c>
      <c r="N591" s="93">
        <f>IFERROR(VLOOKUP($E591, V一般接種!$A:$G, N$4, FALSE), 0)</f>
        <v>554247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17">
        <f>SUMIF('V3回目-総接種回数'!$A:$A, 'Conv-vaccine'!$E591, 'V3回目-総接種回数'!D:D)</f>
        <v>0</v>
      </c>
    </row>
    <row r="592" spans="1:19" ht="17.7">
      <c r="A592" s="49">
        <v>44493</v>
      </c>
      <c r="B592" s="109">
        <f>IF(COUNTIF($A$7:$A592, $A592)&gt;1, 0, IF($E592="","",G592+H592+K592+L592+O592-Q592))</f>
        <v>966484</v>
      </c>
      <c r="C592" s="109">
        <f>IF(COUNTIF($A$7:$A592, $A592)&gt;1, 0, IF($E592="", "", I592+J592+M592+N592+P592-R592))</f>
        <v>1020134</v>
      </c>
      <c r="D592" s="109">
        <f>IF(COUNTIF($A$7:$A592, $A592)&gt;1, 0, S592)</f>
        <v>0</v>
      </c>
      <c r="E592" s="110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150253</v>
      </c>
      <c r="L592" s="92">
        <f>IFERROR(VLOOKUP($E592, V一般接種!$A:$G, L$4, FALSE), 0)</f>
        <v>17041</v>
      </c>
      <c r="M592" s="92">
        <f>IFERROR(VLOOKUP($E592, V一般接種!$A:$G, M$4, FALSE), 0)</f>
        <v>22</v>
      </c>
      <c r="N592" s="93">
        <f>IFERROR(VLOOKUP($E592, V一般接種!$A:$G, N$4, FALSE), 0)</f>
        <v>419222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17">
        <f>SUMIF('V3回目-総接種回数'!$A:$A, 'Conv-vaccine'!$E592, 'V3回目-総接種回数'!D:D)</f>
        <v>0</v>
      </c>
    </row>
    <row r="593" spans="1:19" ht="17.7">
      <c r="A593" s="49">
        <v>44493</v>
      </c>
      <c r="B593" s="109">
        <f>IF(COUNTIF($A$7:$A593, $A593)&gt;1, 0, IF($E593="","",G593+H593+K593+L593+O593-Q593))</f>
        <v>0</v>
      </c>
      <c r="C593" s="109">
        <f>IF(COUNTIF($A$7:$A593, $A593)&gt;1, 0, IF($E593="", "", I593+J593+M593+N593+P593-R593))</f>
        <v>0</v>
      </c>
      <c r="D593" s="109">
        <f>IF(COUNTIF($A$7:$A593, $A593)&gt;1, 0, S593)</f>
        <v>0</v>
      </c>
      <c r="E593" s="110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150253</v>
      </c>
      <c r="L593" s="92">
        <f>IFERROR(VLOOKUP($E593, V一般接種!$A:$G, L$4, FALSE), 0)</f>
        <v>17041</v>
      </c>
      <c r="M593" s="92">
        <f>IFERROR(VLOOKUP($E593, V一般接種!$A:$G, M$4, FALSE), 0)</f>
        <v>22</v>
      </c>
      <c r="N593" s="93">
        <f>IFERROR(VLOOKUP($E593, V一般接種!$A:$G, N$4, FALSE), 0)</f>
        <v>419222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17">
        <f>SUMIF('V3回目-総接種回数'!$A:$A, 'Conv-vaccine'!$E593, 'V3回目-総接種回数'!D:D)</f>
        <v>0</v>
      </c>
    </row>
    <row r="594" spans="1:19" ht="17.7">
      <c r="A594" s="49">
        <v>44493</v>
      </c>
      <c r="B594" s="109">
        <f>IF(COUNTIF($A$7:$A594, $A594)&gt;1, 0, IF($E594="","",G594+H594+K594+L594+O594-Q594))</f>
        <v>0</v>
      </c>
      <c r="C594" s="109">
        <f>IF(COUNTIF($A$7:$A594, $A594)&gt;1, 0, IF($E594="", "", I594+J594+M594+N594+P594-R594))</f>
        <v>0</v>
      </c>
      <c r="D594" s="109">
        <f>IF(COUNTIF($A$7:$A594, $A594)&gt;1, 0, S594)</f>
        <v>0</v>
      </c>
      <c r="E594" s="110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150253</v>
      </c>
      <c r="L594" s="92">
        <f>IFERROR(VLOOKUP($E594, V一般接種!$A:$G, L$4, FALSE), 0)</f>
        <v>17041</v>
      </c>
      <c r="M594" s="92">
        <f>IFERROR(VLOOKUP($E594, V一般接種!$A:$G, M$4, FALSE), 0)</f>
        <v>22</v>
      </c>
      <c r="N594" s="93">
        <f>IFERROR(VLOOKUP($E594, V一般接種!$A:$G, N$4, FALSE), 0)</f>
        <v>419222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17">
        <f>SUMIF('V3回目-総接種回数'!$A:$A, 'Conv-vaccine'!$E594, 'V3回目-総接種回数'!D:D)</f>
        <v>0</v>
      </c>
    </row>
    <row r="595" spans="1:19" ht="17.7">
      <c r="A595" s="49">
        <v>44494</v>
      </c>
      <c r="B595" s="109">
        <f>IF(COUNTIF($A$7:$A595, $A595)&gt;1, 0, IF($E595="","",G595+H595+K595+L595+O595-Q595))</f>
        <v>109970</v>
      </c>
      <c r="C595" s="109">
        <f>IF(COUNTIF($A$7:$A595, $A595)&gt;1, 0, IF($E595="", "", I595+J595+M595+N595+P595-R595))</f>
        <v>309304</v>
      </c>
      <c r="D595" s="109">
        <f>IF(COUNTIF($A$7:$A595, $A595)&gt;1, 0, S595)</f>
        <v>0</v>
      </c>
      <c r="E595" s="110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104135</v>
      </c>
      <c r="L595" s="92">
        <f>IFERROR(VLOOKUP($E595, V一般接種!$A:$G, L$4, FALSE), 0)</f>
        <v>5835</v>
      </c>
      <c r="M595" s="92">
        <f>IFERROR(VLOOKUP($E595, V一般接種!$A:$G, M$4, FALSE), 0)</f>
        <v>29</v>
      </c>
      <c r="N595" s="93">
        <f>IFERROR(VLOOKUP($E595, V一般接種!$A:$G, N$4, FALSE), 0)</f>
        <v>309275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17">
        <f>SUMIF('V3回目-総接種回数'!$A:$A, 'Conv-vaccine'!$E595, 'V3回目-総接種回数'!D:D)</f>
        <v>0</v>
      </c>
    </row>
    <row r="596" spans="1:19" ht="17.7">
      <c r="A596" s="49">
        <v>44494</v>
      </c>
      <c r="B596" s="109">
        <f>IF(COUNTIF($A$7:$A596, $A596)&gt;1, 0, IF($E596="","",G596+H596+K596+L596+O596-Q596))</f>
        <v>0</v>
      </c>
      <c r="C596" s="109">
        <f>IF(COUNTIF($A$7:$A596, $A596)&gt;1, 0, IF($E596="", "", I596+J596+M596+N596+P596-R596))</f>
        <v>0</v>
      </c>
      <c r="D596" s="109">
        <f>IF(COUNTIF($A$7:$A596, $A596)&gt;1, 0, S596)</f>
        <v>0</v>
      </c>
      <c r="E596" s="110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104135</v>
      </c>
      <c r="L596" s="92">
        <f>IFERROR(VLOOKUP($E596, V一般接種!$A:$G, L$4, FALSE), 0)</f>
        <v>5835</v>
      </c>
      <c r="M596" s="92">
        <f>IFERROR(VLOOKUP($E596, V一般接種!$A:$G, M$4, FALSE), 0)</f>
        <v>29</v>
      </c>
      <c r="N596" s="93">
        <f>IFERROR(VLOOKUP($E596, V一般接種!$A:$G, N$4, FALSE), 0)</f>
        <v>309275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17">
        <f>SUMIF('V3回目-総接種回数'!$A:$A, 'Conv-vaccine'!$E596, 'V3回目-総接種回数'!D:D)</f>
        <v>0</v>
      </c>
    </row>
    <row r="597" spans="1:19" ht="17.7">
      <c r="A597" s="49">
        <v>44494</v>
      </c>
      <c r="B597" s="109">
        <f>IF(COUNTIF($A$7:$A597, $A597)&gt;1, 0, IF($E597="","",G597+H597+K597+L597+O597-Q597))</f>
        <v>0</v>
      </c>
      <c r="C597" s="109">
        <f>IF(COUNTIF($A$7:$A597, $A597)&gt;1, 0, IF($E597="", "", I597+J597+M597+N597+P597-R597))</f>
        <v>0</v>
      </c>
      <c r="D597" s="109">
        <f>IF(COUNTIF($A$7:$A597, $A597)&gt;1, 0, S597)</f>
        <v>0</v>
      </c>
      <c r="E597" s="110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104135</v>
      </c>
      <c r="L597" s="92">
        <f>IFERROR(VLOOKUP($E597, V一般接種!$A:$G, L$4, FALSE), 0)</f>
        <v>5835</v>
      </c>
      <c r="M597" s="92">
        <f>IFERROR(VLOOKUP($E597, V一般接種!$A:$G, M$4, FALSE), 0)</f>
        <v>29</v>
      </c>
      <c r="N597" s="93">
        <f>IFERROR(VLOOKUP($E597, V一般接種!$A:$G, N$4, FALSE), 0)</f>
        <v>309275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17">
        <f>SUMIF('V3回目-総接種回数'!$A:$A, 'Conv-vaccine'!$E597, 'V3回目-総接種回数'!D:D)</f>
        <v>0</v>
      </c>
    </row>
    <row r="598" spans="1:19" ht="17.7">
      <c r="A598" s="49">
        <v>44495</v>
      </c>
      <c r="B598" s="109">
        <f>IF(COUNTIF($A$7:$A598, $A598)&gt;1, 0, IF($E598="","",G598+H598+K598+L598+O598-Q598))</f>
        <v>113422</v>
      </c>
      <c r="C598" s="109">
        <f>IF(COUNTIF($A$7:$A598, $A598)&gt;1, 0, IF($E598="", "", I598+J598+M598+N598+P598-R598))</f>
        <v>317985</v>
      </c>
      <c r="D598" s="109">
        <f>IF(COUNTIF($A$7:$A598, $A598)&gt;1, 0, S598)</f>
        <v>0</v>
      </c>
      <c r="E598" s="110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108457</v>
      </c>
      <c r="L598" s="92">
        <f>IFERROR(VLOOKUP($E598, V一般接種!$A:$G, L$4, FALSE), 0)</f>
        <v>4965</v>
      </c>
      <c r="M598" s="92">
        <f>IFERROR(VLOOKUP($E598, V一般接種!$A:$G, M$4, FALSE), 0)</f>
        <v>65</v>
      </c>
      <c r="N598" s="93">
        <f>IFERROR(VLOOKUP($E598, V一般接種!$A:$G, N$4, FALSE), 0)</f>
        <v>317920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17">
        <f>SUMIF('V3回目-総接種回数'!$A:$A, 'Conv-vaccine'!$E598, 'V3回目-総接種回数'!D:D)</f>
        <v>0</v>
      </c>
    </row>
    <row r="599" spans="1:19" ht="17.7">
      <c r="A599" s="49">
        <v>44495</v>
      </c>
      <c r="B599" s="109">
        <f>IF(COUNTIF($A$7:$A599, $A599)&gt;1, 0, IF($E599="","",G599+H599+K599+L599+O599-Q599))</f>
        <v>0</v>
      </c>
      <c r="C599" s="109">
        <f>IF(COUNTIF($A$7:$A599, $A599)&gt;1, 0, IF($E599="", "", I599+J599+M599+N599+P599-R599))</f>
        <v>0</v>
      </c>
      <c r="D599" s="109">
        <f>IF(COUNTIF($A$7:$A599, $A599)&gt;1, 0, S599)</f>
        <v>0</v>
      </c>
      <c r="E599" s="110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108457</v>
      </c>
      <c r="L599" s="92">
        <f>IFERROR(VLOOKUP($E599, V一般接種!$A:$G, L$4, FALSE), 0)</f>
        <v>4965</v>
      </c>
      <c r="M599" s="92">
        <f>IFERROR(VLOOKUP($E599, V一般接種!$A:$G, M$4, FALSE), 0)</f>
        <v>65</v>
      </c>
      <c r="N599" s="93">
        <f>IFERROR(VLOOKUP($E599, V一般接種!$A:$G, N$4, FALSE), 0)</f>
        <v>317920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17">
        <f>SUMIF('V3回目-総接種回数'!$A:$A, 'Conv-vaccine'!$E599, 'V3回目-総接種回数'!D:D)</f>
        <v>0</v>
      </c>
    </row>
    <row r="600" spans="1:19" ht="17.7">
      <c r="A600" s="49">
        <v>44495</v>
      </c>
      <c r="B600" s="109">
        <f>IF(COUNTIF($A$7:$A600, $A600)&gt;1, 0, IF($E600="","",G600+H600+K600+L600+O600-Q600))</f>
        <v>0</v>
      </c>
      <c r="C600" s="109">
        <f>IF(COUNTIF($A$7:$A600, $A600)&gt;1, 0, IF($E600="", "", I600+J600+M600+N600+P600-R600))</f>
        <v>0</v>
      </c>
      <c r="D600" s="109">
        <f>IF(COUNTIF($A$7:$A600, $A600)&gt;1, 0, S600)</f>
        <v>0</v>
      </c>
      <c r="E600" s="110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108457</v>
      </c>
      <c r="L600" s="92">
        <f>IFERROR(VLOOKUP($E600, V一般接種!$A:$G, L$4, FALSE), 0)</f>
        <v>4965</v>
      </c>
      <c r="M600" s="92">
        <f>IFERROR(VLOOKUP($E600, V一般接種!$A:$G, M$4, FALSE), 0)</f>
        <v>65</v>
      </c>
      <c r="N600" s="93">
        <f>IFERROR(VLOOKUP($E600, V一般接種!$A:$G, N$4, FALSE), 0)</f>
        <v>317920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17">
        <f>SUMIF('V3回目-総接種回数'!$A:$A, 'Conv-vaccine'!$E600, 'V3回目-総接種回数'!D:D)</f>
        <v>0</v>
      </c>
    </row>
    <row r="601" spans="1:19" ht="17.7">
      <c r="A601" s="49">
        <v>44496</v>
      </c>
      <c r="B601" s="109">
        <f>IF(COUNTIF($A$7:$A601, $A601)&gt;1, 0, IF($E601="","",G601+H601+K601+L601+O601-Q601))</f>
        <v>105772</v>
      </c>
      <c r="C601" s="109">
        <f>IF(COUNTIF($A$7:$A601, $A601)&gt;1, 0, IF($E601="", "", I601+J601+M601+N601+P601-R601))</f>
        <v>302192</v>
      </c>
      <c r="D601" s="109">
        <f>IF(COUNTIF($A$7:$A601, $A601)&gt;1, 0, S601)</f>
        <v>0</v>
      </c>
      <c r="E601" s="110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98279</v>
      </c>
      <c r="L601" s="92">
        <f>IFERROR(VLOOKUP($E601, V一般接種!$A:$G, L$4, FALSE), 0)</f>
        <v>7493</v>
      </c>
      <c r="M601" s="92">
        <f>IFERROR(VLOOKUP($E601, V一般接種!$A:$G, M$4, FALSE), 0)</f>
        <v>54</v>
      </c>
      <c r="N601" s="93">
        <f>IFERROR(VLOOKUP($E601, V一般接種!$A:$G, N$4, FALSE), 0)</f>
        <v>302138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17">
        <f>SUMIF('V3回目-総接種回数'!$A:$A, 'Conv-vaccine'!$E601, 'V3回目-総接種回数'!D:D)</f>
        <v>0</v>
      </c>
    </row>
    <row r="602" spans="1:19" ht="17.7">
      <c r="A602" s="49">
        <v>44496</v>
      </c>
      <c r="B602" s="109">
        <f>IF(COUNTIF($A$7:$A602, $A602)&gt;1, 0, IF($E602="","",G602+H602+K602+L602+O602-Q602))</f>
        <v>0</v>
      </c>
      <c r="C602" s="109">
        <f>IF(COUNTIF($A$7:$A602, $A602)&gt;1, 0, IF($E602="", "", I602+J602+M602+N602+P602-R602))</f>
        <v>0</v>
      </c>
      <c r="D602" s="109">
        <f>IF(COUNTIF($A$7:$A602, $A602)&gt;1, 0, S602)</f>
        <v>0</v>
      </c>
      <c r="E602" s="110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98279</v>
      </c>
      <c r="L602" s="92">
        <f>IFERROR(VLOOKUP($E602, V一般接種!$A:$G, L$4, FALSE), 0)</f>
        <v>7493</v>
      </c>
      <c r="M602" s="92">
        <f>IFERROR(VLOOKUP($E602, V一般接種!$A:$G, M$4, FALSE), 0)</f>
        <v>54</v>
      </c>
      <c r="N602" s="93">
        <f>IFERROR(VLOOKUP($E602, V一般接種!$A:$G, N$4, FALSE), 0)</f>
        <v>302138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17">
        <f>SUMIF('V3回目-総接種回数'!$A:$A, 'Conv-vaccine'!$E602, 'V3回目-総接種回数'!D:D)</f>
        <v>0</v>
      </c>
    </row>
    <row r="603" spans="1:19" ht="17.7">
      <c r="A603" s="49">
        <v>44496</v>
      </c>
      <c r="B603" s="109">
        <f>IF(COUNTIF($A$7:$A603, $A603)&gt;1, 0, IF($E603="","",G603+H603+K603+L603+O603-Q603))</f>
        <v>0</v>
      </c>
      <c r="C603" s="109">
        <f>IF(COUNTIF($A$7:$A603, $A603)&gt;1, 0, IF($E603="", "", I603+J603+M603+N603+P603-R603))</f>
        <v>0</v>
      </c>
      <c r="D603" s="109">
        <f>IF(COUNTIF($A$7:$A603, $A603)&gt;1, 0, S603)</f>
        <v>0</v>
      </c>
      <c r="E603" s="110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98279</v>
      </c>
      <c r="L603" s="92">
        <f>IFERROR(VLOOKUP($E603, V一般接種!$A:$G, L$4, FALSE), 0)</f>
        <v>7493</v>
      </c>
      <c r="M603" s="92">
        <f>IFERROR(VLOOKUP($E603, V一般接種!$A:$G, M$4, FALSE), 0)</f>
        <v>54</v>
      </c>
      <c r="N603" s="93">
        <f>IFERROR(VLOOKUP($E603, V一般接種!$A:$G, N$4, FALSE), 0)</f>
        <v>302138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17">
        <f>SUMIF('V3回目-総接種回数'!$A:$A, 'Conv-vaccine'!$E603, 'V3回目-総接種回数'!D:D)</f>
        <v>0</v>
      </c>
    </row>
    <row r="604" spans="1:19" ht="17.7">
      <c r="A604" s="49">
        <v>44497</v>
      </c>
      <c r="B604" s="109">
        <f>IF(COUNTIF($A$7:$A604, $A604)&gt;1, 0, IF($E604="","",G604+H604+K604+L604+O604-Q604))</f>
        <v>102595</v>
      </c>
      <c r="C604" s="109">
        <f>IF(COUNTIF($A$7:$A604, $A604)&gt;1, 0, IF($E604="", "", I604+J604+M604+N604+P604-R604))</f>
        <v>290363</v>
      </c>
      <c r="D604" s="109">
        <f>IF(COUNTIF($A$7:$A604, $A604)&gt;1, 0, S604)</f>
        <v>0</v>
      </c>
      <c r="E604" s="110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96011</v>
      </c>
      <c r="L604" s="92">
        <f>IFERROR(VLOOKUP($E604, V一般接種!$A:$G, L$4, FALSE), 0)</f>
        <v>6584</v>
      </c>
      <c r="M604" s="92">
        <f>IFERROR(VLOOKUP($E604, V一般接種!$A:$G, M$4, FALSE), 0)</f>
        <v>62</v>
      </c>
      <c r="N604" s="93">
        <f>IFERROR(VLOOKUP($E604, V一般接種!$A:$G, N$4, FALSE), 0)</f>
        <v>290301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17">
        <f>SUMIF('V3回目-総接種回数'!$A:$A, 'Conv-vaccine'!$E604, 'V3回目-総接種回数'!D:D)</f>
        <v>0</v>
      </c>
    </row>
    <row r="605" spans="1:19" ht="17.7">
      <c r="A605" s="49">
        <v>44497</v>
      </c>
      <c r="B605" s="109">
        <f>IF(COUNTIF($A$7:$A605, $A605)&gt;1, 0, IF($E605="","",G605+H605+K605+L605+O605-Q605))</f>
        <v>0</v>
      </c>
      <c r="C605" s="109">
        <f>IF(COUNTIF($A$7:$A605, $A605)&gt;1, 0, IF($E605="", "", I605+J605+M605+N605+P605-R605))</f>
        <v>0</v>
      </c>
      <c r="D605" s="109">
        <f>IF(COUNTIF($A$7:$A605, $A605)&gt;1, 0, S605)</f>
        <v>0</v>
      </c>
      <c r="E605" s="110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96011</v>
      </c>
      <c r="L605" s="92">
        <f>IFERROR(VLOOKUP($E605, V一般接種!$A:$G, L$4, FALSE), 0)</f>
        <v>6584</v>
      </c>
      <c r="M605" s="92">
        <f>IFERROR(VLOOKUP($E605, V一般接種!$A:$G, M$4, FALSE), 0)</f>
        <v>62</v>
      </c>
      <c r="N605" s="93">
        <f>IFERROR(VLOOKUP($E605, V一般接種!$A:$G, N$4, FALSE), 0)</f>
        <v>290301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17">
        <f>SUMIF('V3回目-総接種回数'!$A:$A, 'Conv-vaccine'!$E605, 'V3回目-総接種回数'!D:D)</f>
        <v>0</v>
      </c>
    </row>
    <row r="606" spans="1:19" ht="17.7">
      <c r="A606" s="49">
        <v>44497</v>
      </c>
      <c r="B606" s="109">
        <f>IF(COUNTIF($A$7:$A606, $A606)&gt;1, 0, IF($E606="","",G606+H606+K606+L606+O606-Q606))</f>
        <v>0</v>
      </c>
      <c r="C606" s="109">
        <f>IF(COUNTIF($A$7:$A606, $A606)&gt;1, 0, IF($E606="", "", I606+J606+M606+N606+P606-R606))</f>
        <v>0</v>
      </c>
      <c r="D606" s="109">
        <f>IF(COUNTIF($A$7:$A606, $A606)&gt;1, 0, S606)</f>
        <v>0</v>
      </c>
      <c r="E606" s="110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96011</v>
      </c>
      <c r="L606" s="92">
        <f>IFERROR(VLOOKUP($E606, V一般接種!$A:$G, L$4, FALSE), 0)</f>
        <v>6584</v>
      </c>
      <c r="M606" s="92">
        <f>IFERROR(VLOOKUP($E606, V一般接種!$A:$G, M$4, FALSE), 0)</f>
        <v>62</v>
      </c>
      <c r="N606" s="93">
        <f>IFERROR(VLOOKUP($E606, V一般接種!$A:$G, N$4, FALSE), 0)</f>
        <v>290301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17">
        <f>SUMIF('V3回目-総接種回数'!$A:$A, 'Conv-vaccine'!$E606, 'V3回目-総接種回数'!D:D)</f>
        <v>0</v>
      </c>
    </row>
    <row r="607" spans="1:19" ht="17.7">
      <c r="A607" s="49">
        <v>44498</v>
      </c>
      <c r="B607" s="109">
        <f>IF(COUNTIF($A$7:$A607, $A607)&gt;1, 0, IF($E607="","",G607+H607+K607+L607+O607-Q607))</f>
        <v>131173</v>
      </c>
      <c r="C607" s="109">
        <f>IF(COUNTIF($A$7:$A607, $A607)&gt;1, 0, IF($E607="", "", I607+J607+M607+N607+P607-R607))</f>
        <v>372075</v>
      </c>
      <c r="D607" s="109">
        <f>IF(COUNTIF($A$7:$A607, $A607)&gt;1, 0, S607)</f>
        <v>0</v>
      </c>
      <c r="E607" s="110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123795</v>
      </c>
      <c r="L607" s="92">
        <f>IFERROR(VLOOKUP($E607, V一般接種!$A:$G, L$4, FALSE), 0)</f>
        <v>7378</v>
      </c>
      <c r="M607" s="92">
        <f>IFERROR(VLOOKUP($E607, V一般接種!$A:$G, M$4, FALSE), 0)</f>
        <v>36</v>
      </c>
      <c r="N607" s="93">
        <f>IFERROR(VLOOKUP($E607, V一般接種!$A:$G, N$4, FALSE), 0)</f>
        <v>372039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17">
        <f>SUMIF('V3回目-総接種回数'!$A:$A, 'Conv-vaccine'!$E607, 'V3回目-総接種回数'!D:D)</f>
        <v>0</v>
      </c>
    </row>
    <row r="608" spans="1:19" ht="17.7">
      <c r="A608" s="49">
        <v>44498</v>
      </c>
      <c r="B608" s="109">
        <f>IF(COUNTIF($A$7:$A608, $A608)&gt;1, 0, IF($E608="","",G608+H608+K608+L608+O608-Q608))</f>
        <v>0</v>
      </c>
      <c r="C608" s="109">
        <f>IF(COUNTIF($A$7:$A608, $A608)&gt;1, 0, IF($E608="", "", I608+J608+M608+N608+P608-R608))</f>
        <v>0</v>
      </c>
      <c r="D608" s="109">
        <f>IF(COUNTIF($A$7:$A608, $A608)&gt;1, 0, S608)</f>
        <v>0</v>
      </c>
      <c r="E608" s="110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123795</v>
      </c>
      <c r="L608" s="92">
        <f>IFERROR(VLOOKUP($E608, V一般接種!$A:$G, L$4, FALSE), 0)</f>
        <v>7378</v>
      </c>
      <c r="M608" s="92">
        <f>IFERROR(VLOOKUP($E608, V一般接種!$A:$G, M$4, FALSE), 0)</f>
        <v>36</v>
      </c>
      <c r="N608" s="93">
        <f>IFERROR(VLOOKUP($E608, V一般接種!$A:$G, N$4, FALSE), 0)</f>
        <v>372039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17">
        <f>SUMIF('V3回目-総接種回数'!$A:$A, 'Conv-vaccine'!$E608, 'V3回目-総接種回数'!D:D)</f>
        <v>0</v>
      </c>
    </row>
    <row r="609" spans="1:19" ht="17.7">
      <c r="A609" s="49">
        <v>44498</v>
      </c>
      <c r="B609" s="109">
        <f>IF(COUNTIF($A$7:$A609, $A609)&gt;1, 0, IF($E609="","",G609+H609+K609+L609+O609-Q609))</f>
        <v>0</v>
      </c>
      <c r="C609" s="109">
        <f>IF(COUNTIF($A$7:$A609, $A609)&gt;1, 0, IF($E609="", "", I609+J609+M609+N609+P609-R609))</f>
        <v>0</v>
      </c>
      <c r="D609" s="109">
        <f>IF(COUNTIF($A$7:$A609, $A609)&gt;1, 0, S609)</f>
        <v>0</v>
      </c>
      <c r="E609" s="110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123795</v>
      </c>
      <c r="L609" s="92">
        <f>IFERROR(VLOOKUP($E609, V一般接種!$A:$G, L$4, FALSE), 0)</f>
        <v>7378</v>
      </c>
      <c r="M609" s="92">
        <f>IFERROR(VLOOKUP($E609, V一般接種!$A:$G, M$4, FALSE), 0)</f>
        <v>36</v>
      </c>
      <c r="N609" s="93">
        <f>IFERROR(VLOOKUP($E609, V一般接種!$A:$G, N$4, FALSE), 0)</f>
        <v>372039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17">
        <f>SUMIF('V3回目-総接種回数'!$A:$A, 'Conv-vaccine'!$E609, 'V3回目-総接種回数'!D:D)</f>
        <v>0</v>
      </c>
    </row>
    <row r="610" spans="1:19" ht="17.7">
      <c r="A610" s="49">
        <v>44499</v>
      </c>
      <c r="B610" s="109">
        <f>IF(COUNTIF($A$7:$A610, $A610)&gt;1, 0, IF($E610="","",G610+H610+K610+L610+O610-Q610))</f>
        <v>182017</v>
      </c>
      <c r="C610" s="109">
        <f>IF(COUNTIF($A$7:$A610, $A610)&gt;1, 0, IF($E610="", "", I610+J610+M610+N610+P610-R610))</f>
        <v>495321</v>
      </c>
      <c r="D610" s="109">
        <f>IF(COUNTIF($A$7:$A610, $A610)&gt;1, 0, S610)</f>
        <v>0</v>
      </c>
      <c r="E610" s="110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169070</v>
      </c>
      <c r="L610" s="92">
        <f>IFERROR(VLOOKUP($E610, V一般接種!$A:$G, L$4, FALSE), 0)</f>
        <v>12947</v>
      </c>
      <c r="M610" s="92">
        <f>IFERROR(VLOOKUP($E610, V一般接種!$A:$G, M$4, FALSE), 0)</f>
        <v>18</v>
      </c>
      <c r="N610" s="93">
        <f>IFERROR(VLOOKUP($E610, V一般接種!$A:$G, N$4, FALSE), 0)</f>
        <v>495303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17">
        <f>SUMIF('V3回目-総接種回数'!$A:$A, 'Conv-vaccine'!$E610, 'V3回目-総接種回数'!D:D)</f>
        <v>0</v>
      </c>
    </row>
    <row r="611" spans="1:19" ht="17.7">
      <c r="A611" s="49">
        <v>44499</v>
      </c>
      <c r="B611" s="109">
        <f>IF(COUNTIF($A$7:$A611, $A611)&gt;1, 0, IF($E611="","",G611+H611+K611+L611+O611-Q611))</f>
        <v>0</v>
      </c>
      <c r="C611" s="109">
        <f>IF(COUNTIF($A$7:$A611, $A611)&gt;1, 0, IF($E611="", "", I611+J611+M611+N611+P611-R611))</f>
        <v>0</v>
      </c>
      <c r="D611" s="109">
        <f>IF(COUNTIF($A$7:$A611, $A611)&gt;1, 0, S611)</f>
        <v>0</v>
      </c>
      <c r="E611" s="110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169070</v>
      </c>
      <c r="L611" s="92">
        <f>IFERROR(VLOOKUP($E611, V一般接種!$A:$G, L$4, FALSE), 0)</f>
        <v>12947</v>
      </c>
      <c r="M611" s="92">
        <f>IFERROR(VLOOKUP($E611, V一般接種!$A:$G, M$4, FALSE), 0)</f>
        <v>18</v>
      </c>
      <c r="N611" s="93">
        <f>IFERROR(VLOOKUP($E611, V一般接種!$A:$G, N$4, FALSE), 0)</f>
        <v>495303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17">
        <f>SUMIF('V3回目-総接種回数'!$A:$A, 'Conv-vaccine'!$E611, 'V3回目-総接種回数'!D:D)</f>
        <v>0</v>
      </c>
    </row>
    <row r="612" spans="1:19" ht="17.7">
      <c r="A612" s="49">
        <v>44499</v>
      </c>
      <c r="B612" s="109">
        <f>IF(COUNTIF($A$7:$A612, $A612)&gt;1, 0, IF($E612="","",G612+H612+K612+L612+O612-Q612))</f>
        <v>0</v>
      </c>
      <c r="C612" s="109">
        <f>IF(COUNTIF($A$7:$A612, $A612)&gt;1, 0, IF($E612="", "", I612+J612+M612+N612+P612-R612))</f>
        <v>0</v>
      </c>
      <c r="D612" s="109">
        <f>IF(COUNTIF($A$7:$A612, $A612)&gt;1, 0, S612)</f>
        <v>0</v>
      </c>
      <c r="E612" s="110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169070</v>
      </c>
      <c r="L612" s="92">
        <f>IFERROR(VLOOKUP($E612, V一般接種!$A:$G, L$4, FALSE), 0)</f>
        <v>12947</v>
      </c>
      <c r="M612" s="92">
        <f>IFERROR(VLOOKUP($E612, V一般接種!$A:$G, M$4, FALSE), 0)</f>
        <v>18</v>
      </c>
      <c r="N612" s="93">
        <f>IFERROR(VLOOKUP($E612, V一般接種!$A:$G, N$4, FALSE), 0)</f>
        <v>495303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17">
        <f>SUMIF('V3回目-総接種回数'!$A:$A, 'Conv-vaccine'!$E612, 'V3回目-総接種回数'!D:D)</f>
        <v>0</v>
      </c>
    </row>
    <row r="613" spans="1:19" ht="17.7">
      <c r="A613" s="49">
        <v>44500</v>
      </c>
      <c r="B613" s="109">
        <f>IF(COUNTIF($A$7:$A613, $A613)&gt;1, 0, IF($E613="","",G613+H613+K613+L613+O613-Q613))</f>
        <v>812371</v>
      </c>
      <c r="C613" s="109">
        <f>IF(COUNTIF($A$7:$A613, $A613)&gt;1, 0, IF($E613="", "", I613+J613+M613+N613+P613-R613))</f>
        <v>829190</v>
      </c>
      <c r="D613" s="109">
        <f>IF(COUNTIF($A$7:$A613, $A613)&gt;1, 0, S613)</f>
        <v>0</v>
      </c>
      <c r="E613" s="110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109768</v>
      </c>
      <c r="L613" s="92">
        <f>IFERROR(VLOOKUP($E613, V一般接種!$A:$G, L$4, FALSE), 0)</f>
        <v>9837</v>
      </c>
      <c r="M613" s="92">
        <f>IFERROR(VLOOKUP($E613, V一般接種!$A:$G, M$4, FALSE), 0)</f>
        <v>5</v>
      </c>
      <c r="N613" s="93">
        <f>IFERROR(VLOOKUP($E613, V一般接種!$A:$G, N$4, FALSE), 0)</f>
        <v>345713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17">
        <f>SUMIF('V3回目-総接種回数'!$A:$A, 'Conv-vaccine'!$E613, 'V3回目-総接種回数'!D:D)</f>
        <v>0</v>
      </c>
    </row>
    <row r="614" spans="1:19" ht="17.7">
      <c r="A614" s="49">
        <v>44500</v>
      </c>
      <c r="B614" s="109">
        <f>IF(COUNTIF($A$7:$A614, $A614)&gt;1, 0, IF($E614="","",G614+H614+K614+L614+O614-Q614))</f>
        <v>0</v>
      </c>
      <c r="C614" s="109">
        <f>IF(COUNTIF($A$7:$A614, $A614)&gt;1, 0, IF($E614="", "", I614+J614+M614+N614+P614-R614))</f>
        <v>0</v>
      </c>
      <c r="D614" s="109">
        <f>IF(COUNTIF($A$7:$A614, $A614)&gt;1, 0, S614)</f>
        <v>0</v>
      </c>
      <c r="E614" s="110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109768</v>
      </c>
      <c r="L614" s="92">
        <f>IFERROR(VLOOKUP($E614, V一般接種!$A:$G, L$4, FALSE), 0)</f>
        <v>9837</v>
      </c>
      <c r="M614" s="92">
        <f>IFERROR(VLOOKUP($E614, V一般接種!$A:$G, M$4, FALSE), 0)</f>
        <v>5</v>
      </c>
      <c r="N614" s="93">
        <f>IFERROR(VLOOKUP($E614, V一般接種!$A:$G, N$4, FALSE), 0)</f>
        <v>345713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17">
        <f>SUMIF('V3回目-総接種回数'!$A:$A, 'Conv-vaccine'!$E614, 'V3回目-総接種回数'!D:D)</f>
        <v>0</v>
      </c>
    </row>
    <row r="615" spans="1:19" ht="17.7">
      <c r="A615" s="49">
        <v>44500</v>
      </c>
      <c r="B615" s="109">
        <f>IF(COUNTIF($A$7:$A615, $A615)&gt;1, 0, IF($E615="","",G615+H615+K615+L615+O615-Q615))</f>
        <v>0</v>
      </c>
      <c r="C615" s="109">
        <f>IF(COUNTIF($A$7:$A615, $A615)&gt;1, 0, IF($E615="", "", I615+J615+M615+N615+P615-R615))</f>
        <v>0</v>
      </c>
      <c r="D615" s="109">
        <f>IF(COUNTIF($A$7:$A615, $A615)&gt;1, 0, S615)</f>
        <v>0</v>
      </c>
      <c r="E615" s="110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109768</v>
      </c>
      <c r="L615" s="92">
        <f>IFERROR(VLOOKUP($E615, V一般接種!$A:$G, L$4, FALSE), 0)</f>
        <v>9837</v>
      </c>
      <c r="M615" s="92">
        <f>IFERROR(VLOOKUP($E615, V一般接種!$A:$G, M$4, FALSE), 0)</f>
        <v>5</v>
      </c>
      <c r="N615" s="93">
        <f>IFERROR(VLOOKUP($E615, V一般接種!$A:$G, N$4, FALSE), 0)</f>
        <v>345713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17">
        <f>SUMIF('V3回目-総接種回数'!$A:$A, 'Conv-vaccine'!$E615, 'V3回目-総接種回数'!D:D)</f>
        <v>0</v>
      </c>
    </row>
    <row r="616" spans="1:19" ht="17.7">
      <c r="A616" s="49">
        <v>44501</v>
      </c>
      <c r="B616" s="109">
        <f>IF(COUNTIF($A$7:$A616, $A616)&gt;1, 0, IF($E616="","",G616+H616+K616+L616+O616-Q616))</f>
        <v>57050</v>
      </c>
      <c r="C616" s="109">
        <f>IF(COUNTIF($A$7:$A616, $A616)&gt;1, 0, IF($E616="", "", I616+J616+M616+N616+P616-R616))</f>
        <v>250869</v>
      </c>
      <c r="D616" s="109">
        <f>IF(COUNTIF($A$7:$A616, $A616)&gt;1, 0, S616)</f>
        <v>0</v>
      </c>
      <c r="E616" s="110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54548</v>
      </c>
      <c r="L616" s="92">
        <f>IFERROR(VLOOKUP($E616, V一般接種!$A:$G, L$4, FALSE), 0)</f>
        <v>2502</v>
      </c>
      <c r="M616" s="92">
        <f>IFERROR(VLOOKUP($E616, V一般接種!$A:$G, M$4, FALSE), 0)</f>
        <v>6</v>
      </c>
      <c r="N616" s="93">
        <f>IFERROR(VLOOKUP($E616, V一般接種!$A:$G, N$4, FALSE), 0)</f>
        <v>250863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17">
        <f>SUMIF('V3回目-総接種回数'!$A:$A, 'Conv-vaccine'!$E616, 'V3回目-総接種回数'!D:D)</f>
        <v>0</v>
      </c>
    </row>
    <row r="617" spans="1:19" ht="17.7">
      <c r="A617" s="49">
        <v>44501</v>
      </c>
      <c r="B617" s="109">
        <f>IF(COUNTIF($A$7:$A617, $A617)&gt;1, 0, IF($E617="","",G617+H617+K617+L617+O617-Q617))</f>
        <v>0</v>
      </c>
      <c r="C617" s="109">
        <f>IF(COUNTIF($A$7:$A617, $A617)&gt;1, 0, IF($E617="", "", I617+J617+M617+N617+P617-R617))</f>
        <v>0</v>
      </c>
      <c r="D617" s="109">
        <f>IF(COUNTIF($A$7:$A617, $A617)&gt;1, 0, S617)</f>
        <v>0</v>
      </c>
      <c r="E617" s="110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54548</v>
      </c>
      <c r="L617" s="92">
        <f>IFERROR(VLOOKUP($E617, V一般接種!$A:$G, L$4, FALSE), 0)</f>
        <v>2502</v>
      </c>
      <c r="M617" s="92">
        <f>IFERROR(VLOOKUP($E617, V一般接種!$A:$G, M$4, FALSE), 0)</f>
        <v>6</v>
      </c>
      <c r="N617" s="93">
        <f>IFERROR(VLOOKUP($E617, V一般接種!$A:$G, N$4, FALSE), 0)</f>
        <v>250863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17">
        <f>SUMIF('V3回目-総接種回数'!$A:$A, 'Conv-vaccine'!$E617, 'V3回目-総接種回数'!D:D)</f>
        <v>0</v>
      </c>
    </row>
    <row r="618" spans="1:19" ht="17.7">
      <c r="A618" s="49">
        <v>44501</v>
      </c>
      <c r="B618" s="109">
        <f>IF(COUNTIF($A$7:$A618, $A618)&gt;1, 0, IF($E618="","",G618+H618+K618+L618+O618-Q618))</f>
        <v>0</v>
      </c>
      <c r="C618" s="109">
        <f>IF(COUNTIF($A$7:$A618, $A618)&gt;1, 0, IF($E618="", "", I618+J618+M618+N618+P618-R618))</f>
        <v>0</v>
      </c>
      <c r="D618" s="109">
        <f>IF(COUNTIF($A$7:$A618, $A618)&gt;1, 0, S618)</f>
        <v>0</v>
      </c>
      <c r="E618" s="110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54548</v>
      </c>
      <c r="L618" s="92">
        <f>IFERROR(VLOOKUP($E618, V一般接種!$A:$G, L$4, FALSE), 0)</f>
        <v>2502</v>
      </c>
      <c r="M618" s="92">
        <f>IFERROR(VLOOKUP($E618, V一般接種!$A:$G, M$4, FALSE), 0)</f>
        <v>6</v>
      </c>
      <c r="N618" s="93">
        <f>IFERROR(VLOOKUP($E618, V一般接種!$A:$G, N$4, FALSE), 0)</f>
        <v>250863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17">
        <f>SUMIF('V3回目-総接種回数'!$A:$A, 'Conv-vaccine'!$E618, 'V3回目-総接種回数'!D:D)</f>
        <v>0</v>
      </c>
    </row>
    <row r="619" spans="1:19" ht="17.7">
      <c r="A619" s="49">
        <v>44502</v>
      </c>
      <c r="B619" s="109">
        <f>IF(COUNTIF($A$7:$A619, $A619)&gt;1, 0, IF($E619="","",G619+H619+K619+L619+O619-Q619))</f>
        <v>38548</v>
      </c>
      <c r="C619" s="109">
        <f>IF(COUNTIF($A$7:$A619, $A619)&gt;1, 0, IF($E619="", "", I619+J619+M619+N619+P619-R619))</f>
        <v>246183</v>
      </c>
      <c r="D619" s="109">
        <f>IF(COUNTIF($A$7:$A619, $A619)&gt;1, 0, S619)</f>
        <v>0</v>
      </c>
      <c r="E619" s="110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36377</v>
      </c>
      <c r="L619" s="92">
        <f>IFERROR(VLOOKUP($E619, V一般接種!$A:$G, L$4, FALSE), 0)</f>
        <v>2171</v>
      </c>
      <c r="M619" s="92">
        <f>IFERROR(VLOOKUP($E619, V一般接種!$A:$G, M$4, FALSE), 0)</f>
        <v>51</v>
      </c>
      <c r="N619" s="93">
        <f>IFERROR(VLOOKUP($E619, V一般接種!$A:$G, N$4, FALSE), 0)</f>
        <v>246132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17">
        <f>SUMIF('V3回目-総接種回数'!$A:$A, 'Conv-vaccine'!$E619, 'V3回目-総接種回数'!D:D)</f>
        <v>0</v>
      </c>
    </row>
    <row r="620" spans="1:19" ht="17.7">
      <c r="A620" s="49">
        <v>44502</v>
      </c>
      <c r="B620" s="109">
        <f>IF(COUNTIF($A$7:$A620, $A620)&gt;1, 0, IF($E620="","",G620+H620+K620+L620+O620-Q620))</f>
        <v>0</v>
      </c>
      <c r="C620" s="109">
        <f>IF(COUNTIF($A$7:$A620, $A620)&gt;1, 0, IF($E620="", "", I620+J620+M620+N620+P620-R620))</f>
        <v>0</v>
      </c>
      <c r="D620" s="109">
        <f>IF(COUNTIF($A$7:$A620, $A620)&gt;1, 0, S620)</f>
        <v>0</v>
      </c>
      <c r="E620" s="110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36377</v>
      </c>
      <c r="L620" s="92">
        <f>IFERROR(VLOOKUP($E620, V一般接種!$A:$G, L$4, FALSE), 0)</f>
        <v>2171</v>
      </c>
      <c r="M620" s="92">
        <f>IFERROR(VLOOKUP($E620, V一般接種!$A:$G, M$4, FALSE), 0)</f>
        <v>51</v>
      </c>
      <c r="N620" s="93">
        <f>IFERROR(VLOOKUP($E620, V一般接種!$A:$G, N$4, FALSE), 0)</f>
        <v>246132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17">
        <f>SUMIF('V3回目-総接種回数'!$A:$A, 'Conv-vaccine'!$E620, 'V3回目-総接種回数'!D:D)</f>
        <v>0</v>
      </c>
    </row>
    <row r="621" spans="1:19" ht="17.7">
      <c r="A621" s="49">
        <v>44502</v>
      </c>
      <c r="B621" s="109">
        <f>IF(COUNTIF($A$7:$A621, $A621)&gt;1, 0, IF($E621="","",G621+H621+K621+L621+O621-Q621))</f>
        <v>0</v>
      </c>
      <c r="C621" s="109">
        <f>IF(COUNTIF($A$7:$A621, $A621)&gt;1, 0, IF($E621="", "", I621+J621+M621+N621+P621-R621))</f>
        <v>0</v>
      </c>
      <c r="D621" s="109">
        <f>IF(COUNTIF($A$7:$A621, $A621)&gt;1, 0, S621)</f>
        <v>0</v>
      </c>
      <c r="E621" s="110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36377</v>
      </c>
      <c r="L621" s="92">
        <f>IFERROR(VLOOKUP($E621, V一般接種!$A:$G, L$4, FALSE), 0)</f>
        <v>2171</v>
      </c>
      <c r="M621" s="92">
        <f>IFERROR(VLOOKUP($E621, V一般接種!$A:$G, M$4, FALSE), 0)</f>
        <v>51</v>
      </c>
      <c r="N621" s="93">
        <f>IFERROR(VLOOKUP($E621, V一般接種!$A:$G, N$4, FALSE), 0)</f>
        <v>246132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17">
        <f>SUMIF('V3回目-総接種回数'!$A:$A, 'Conv-vaccine'!$E621, 'V3回目-総接種回数'!D:D)</f>
        <v>0</v>
      </c>
    </row>
    <row r="622" spans="1:19" ht="17.7">
      <c r="A622" s="49">
        <v>44503</v>
      </c>
      <c r="B622" s="109">
        <f>IF(COUNTIF($A$7:$A622, $A622)&gt;1, 0, IF($E622="","",G622+H622+K622+L622+O622-Q622))</f>
        <v>21692</v>
      </c>
      <c r="C622" s="109">
        <f>IF(COUNTIF($A$7:$A622, $A622)&gt;1, 0, IF($E622="", "", I622+J622+M622+N622+P622-R622))</f>
        <v>55404</v>
      </c>
      <c r="D622" s="109">
        <f>IF(COUNTIF($A$7:$A622, $A622)&gt;1, 0, S622)</f>
        <v>0</v>
      </c>
      <c r="E622" s="110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20736</v>
      </c>
      <c r="L622" s="92">
        <f>IFERROR(VLOOKUP($E622, V一般接種!$A:$G, L$4, FALSE), 0)</f>
        <v>956</v>
      </c>
      <c r="M622" s="92">
        <f>IFERROR(VLOOKUP($E622, V一般接種!$A:$G, M$4, FALSE), 0)</f>
        <v>2</v>
      </c>
      <c r="N622" s="93">
        <f>IFERROR(VLOOKUP($E622, V一般接種!$A:$G, N$4, FALSE), 0)</f>
        <v>55402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17">
        <f>SUMIF('V3回目-総接種回数'!$A:$A, 'Conv-vaccine'!$E622, 'V3回目-総接種回数'!D:D)</f>
        <v>0</v>
      </c>
    </row>
    <row r="623" spans="1:19" ht="17.7">
      <c r="A623" s="49">
        <v>44503</v>
      </c>
      <c r="B623" s="109">
        <f>IF(COUNTIF($A$7:$A623, $A623)&gt;1, 0, IF($E623="","",G623+H623+K623+L623+O623-Q623))</f>
        <v>0</v>
      </c>
      <c r="C623" s="109">
        <f>IF(COUNTIF($A$7:$A623, $A623)&gt;1, 0, IF($E623="", "", I623+J623+M623+N623+P623-R623))</f>
        <v>0</v>
      </c>
      <c r="D623" s="109">
        <f>IF(COUNTIF($A$7:$A623, $A623)&gt;1, 0, S623)</f>
        <v>0</v>
      </c>
      <c r="E623" s="110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20736</v>
      </c>
      <c r="L623" s="92">
        <f>IFERROR(VLOOKUP($E623, V一般接種!$A:$G, L$4, FALSE), 0)</f>
        <v>956</v>
      </c>
      <c r="M623" s="92">
        <f>IFERROR(VLOOKUP($E623, V一般接種!$A:$G, M$4, FALSE), 0)</f>
        <v>2</v>
      </c>
      <c r="N623" s="93">
        <f>IFERROR(VLOOKUP($E623, V一般接種!$A:$G, N$4, FALSE), 0)</f>
        <v>55402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17">
        <f>SUMIF('V3回目-総接種回数'!$A:$A, 'Conv-vaccine'!$E623, 'V3回目-総接種回数'!D:D)</f>
        <v>0</v>
      </c>
    </row>
    <row r="624" spans="1:19" ht="17.7">
      <c r="A624" s="49">
        <v>44503</v>
      </c>
      <c r="B624" s="109">
        <f>IF(COUNTIF($A$7:$A624, $A624)&gt;1, 0, IF($E624="","",G624+H624+K624+L624+O624-Q624))</f>
        <v>0</v>
      </c>
      <c r="C624" s="109">
        <f>IF(COUNTIF($A$7:$A624, $A624)&gt;1, 0, IF($E624="", "", I624+J624+M624+N624+P624-R624))</f>
        <v>0</v>
      </c>
      <c r="D624" s="109">
        <f>IF(COUNTIF($A$7:$A624, $A624)&gt;1, 0, S624)</f>
        <v>0</v>
      </c>
      <c r="E624" s="110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20736</v>
      </c>
      <c r="L624" s="92">
        <f>IFERROR(VLOOKUP($E624, V一般接種!$A:$G, L$4, FALSE), 0)</f>
        <v>956</v>
      </c>
      <c r="M624" s="92">
        <f>IFERROR(VLOOKUP($E624, V一般接種!$A:$G, M$4, FALSE), 0)</f>
        <v>2</v>
      </c>
      <c r="N624" s="93">
        <f>IFERROR(VLOOKUP($E624, V一般接種!$A:$G, N$4, FALSE), 0)</f>
        <v>55402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17">
        <f>SUMIF('V3回目-総接種回数'!$A:$A, 'Conv-vaccine'!$E624, 'V3回目-総接種回数'!D:D)</f>
        <v>0</v>
      </c>
    </row>
    <row r="625" spans="1:19" ht="17.7">
      <c r="A625" s="49">
        <v>44504</v>
      </c>
      <c r="B625" s="109">
        <f>IF(COUNTIF($A$7:$A625, $A625)&gt;1, 0, IF($E625="","",G625+H625+K625+L625+O625-Q625))</f>
        <v>54777</v>
      </c>
      <c r="C625" s="109">
        <f>IF(COUNTIF($A$7:$A625, $A625)&gt;1, 0, IF($E625="", "", I625+J625+M625+N625+P625-R625))</f>
        <v>245536</v>
      </c>
      <c r="D625" s="109">
        <f>IF(COUNTIF($A$7:$A625, $A625)&gt;1, 0, S625)</f>
        <v>0</v>
      </c>
      <c r="E625" s="110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53394</v>
      </c>
      <c r="L625" s="92">
        <f>IFERROR(VLOOKUP($E625, V一般接種!$A:$G, L$4, FALSE), 0)</f>
        <v>1383</v>
      </c>
      <c r="M625" s="92">
        <f>IFERROR(VLOOKUP($E625, V一般接種!$A:$G, M$4, FALSE), 0)</f>
        <v>9</v>
      </c>
      <c r="N625" s="93">
        <f>IFERROR(VLOOKUP($E625, V一般接種!$A:$G, N$4, FALSE), 0)</f>
        <v>245527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17">
        <f>SUMIF('V3回目-総接種回数'!$A:$A, 'Conv-vaccine'!$E625, 'V3回目-総接種回数'!D:D)</f>
        <v>0</v>
      </c>
    </row>
    <row r="626" spans="1:19" ht="17.7">
      <c r="A626" s="49">
        <v>44504</v>
      </c>
      <c r="B626" s="109">
        <f>IF(COUNTIF($A$7:$A626, $A626)&gt;1, 0, IF($E626="","",G626+H626+K626+L626+O626-Q626))</f>
        <v>0</v>
      </c>
      <c r="C626" s="109">
        <f>IF(COUNTIF($A$7:$A626, $A626)&gt;1, 0, IF($E626="", "", I626+J626+M626+N626+P626-R626))</f>
        <v>0</v>
      </c>
      <c r="D626" s="109">
        <f>IF(COUNTIF($A$7:$A626, $A626)&gt;1, 0, S626)</f>
        <v>0</v>
      </c>
      <c r="E626" s="110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53394</v>
      </c>
      <c r="L626" s="92">
        <f>IFERROR(VLOOKUP($E626, V一般接種!$A:$G, L$4, FALSE), 0)</f>
        <v>1383</v>
      </c>
      <c r="M626" s="92">
        <f>IFERROR(VLOOKUP($E626, V一般接種!$A:$G, M$4, FALSE), 0)</f>
        <v>9</v>
      </c>
      <c r="N626" s="93">
        <f>IFERROR(VLOOKUP($E626, V一般接種!$A:$G, N$4, FALSE), 0)</f>
        <v>245527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17">
        <f>SUMIF('V3回目-総接種回数'!$A:$A, 'Conv-vaccine'!$E626, 'V3回目-総接種回数'!D:D)</f>
        <v>0</v>
      </c>
    </row>
    <row r="627" spans="1:19" ht="17.7">
      <c r="A627" s="49">
        <v>44504</v>
      </c>
      <c r="B627" s="109">
        <f>IF(COUNTIF($A$7:$A627, $A627)&gt;1, 0, IF($E627="","",G627+H627+K627+L627+O627-Q627))</f>
        <v>0</v>
      </c>
      <c r="C627" s="109">
        <f>IF(COUNTIF($A$7:$A627, $A627)&gt;1, 0, IF($E627="", "", I627+J627+M627+N627+P627-R627))</f>
        <v>0</v>
      </c>
      <c r="D627" s="109">
        <f>IF(COUNTIF($A$7:$A627, $A627)&gt;1, 0, S627)</f>
        <v>0</v>
      </c>
      <c r="E627" s="110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53394</v>
      </c>
      <c r="L627" s="92">
        <f>IFERROR(VLOOKUP($E627, V一般接種!$A:$G, L$4, FALSE), 0)</f>
        <v>1383</v>
      </c>
      <c r="M627" s="92">
        <f>IFERROR(VLOOKUP($E627, V一般接種!$A:$G, M$4, FALSE), 0)</f>
        <v>9</v>
      </c>
      <c r="N627" s="93">
        <f>IFERROR(VLOOKUP($E627, V一般接種!$A:$G, N$4, FALSE), 0)</f>
        <v>245527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17">
        <f>SUMIF('V3回目-総接種回数'!$A:$A, 'Conv-vaccine'!$E627, 'V3回目-総接種回数'!D:D)</f>
        <v>0</v>
      </c>
    </row>
    <row r="628" spans="1:19" ht="17.7">
      <c r="A628" s="49">
        <v>44505</v>
      </c>
      <c r="B628" s="109">
        <f>IF(COUNTIF($A$7:$A628, $A628)&gt;1, 0, IF($E628="","",G628+H628+K628+L628+O628-Q628))</f>
        <v>84422</v>
      </c>
      <c r="C628" s="109">
        <f>IF(COUNTIF($A$7:$A628, $A628)&gt;1, 0, IF($E628="", "", I628+J628+M628+N628+P628-R628))</f>
        <v>294626</v>
      </c>
      <c r="D628" s="109">
        <f>IF(COUNTIF($A$7:$A628, $A628)&gt;1, 0, S628)</f>
        <v>0</v>
      </c>
      <c r="E628" s="110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83123</v>
      </c>
      <c r="L628" s="92">
        <f>IFERROR(VLOOKUP($E628, V一般接種!$A:$G, L$4, FALSE), 0)</f>
        <v>1299</v>
      </c>
      <c r="M628" s="92">
        <f>IFERROR(VLOOKUP($E628, V一般接種!$A:$G, M$4, FALSE), 0)</f>
        <v>12</v>
      </c>
      <c r="N628" s="93">
        <f>IFERROR(VLOOKUP($E628, V一般接種!$A:$G, N$4, FALSE), 0)</f>
        <v>294614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17">
        <f>SUMIF('V3回目-総接種回数'!$A:$A, 'Conv-vaccine'!$E628, 'V3回目-総接種回数'!D:D)</f>
        <v>0</v>
      </c>
    </row>
    <row r="629" spans="1:19" ht="17.7">
      <c r="A629" s="49">
        <v>44505</v>
      </c>
      <c r="B629" s="109">
        <f>IF(COUNTIF($A$7:$A629, $A629)&gt;1, 0, IF($E629="","",G629+H629+K629+L629+O629-Q629))</f>
        <v>0</v>
      </c>
      <c r="C629" s="109">
        <f>IF(COUNTIF($A$7:$A629, $A629)&gt;1, 0, IF($E629="", "", I629+J629+M629+N629+P629-R629))</f>
        <v>0</v>
      </c>
      <c r="D629" s="109">
        <f>IF(COUNTIF($A$7:$A629, $A629)&gt;1, 0, S629)</f>
        <v>0</v>
      </c>
      <c r="E629" s="110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83123</v>
      </c>
      <c r="L629" s="92">
        <f>IFERROR(VLOOKUP($E629, V一般接種!$A:$G, L$4, FALSE), 0)</f>
        <v>1299</v>
      </c>
      <c r="M629" s="92">
        <f>IFERROR(VLOOKUP($E629, V一般接種!$A:$G, M$4, FALSE), 0)</f>
        <v>12</v>
      </c>
      <c r="N629" s="93">
        <f>IFERROR(VLOOKUP($E629, V一般接種!$A:$G, N$4, FALSE), 0)</f>
        <v>294614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17">
        <f>SUMIF('V3回目-総接種回数'!$A:$A, 'Conv-vaccine'!$E629, 'V3回目-総接種回数'!D:D)</f>
        <v>0</v>
      </c>
    </row>
    <row r="630" spans="1:19" ht="17.7">
      <c r="A630" s="49">
        <v>44505</v>
      </c>
      <c r="B630" s="109">
        <f>IF(COUNTIF($A$7:$A630, $A630)&gt;1, 0, IF($E630="","",G630+H630+K630+L630+O630-Q630))</f>
        <v>0</v>
      </c>
      <c r="C630" s="109">
        <f>IF(COUNTIF($A$7:$A630, $A630)&gt;1, 0, IF($E630="", "", I630+J630+M630+N630+P630-R630))</f>
        <v>0</v>
      </c>
      <c r="D630" s="109">
        <f>IF(COUNTIF($A$7:$A630, $A630)&gt;1, 0, S630)</f>
        <v>0</v>
      </c>
      <c r="E630" s="110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83123</v>
      </c>
      <c r="L630" s="92">
        <f>IFERROR(VLOOKUP($E630, V一般接種!$A:$G, L$4, FALSE), 0)</f>
        <v>1299</v>
      </c>
      <c r="M630" s="92">
        <f>IFERROR(VLOOKUP($E630, V一般接種!$A:$G, M$4, FALSE), 0)</f>
        <v>12</v>
      </c>
      <c r="N630" s="93">
        <f>IFERROR(VLOOKUP($E630, V一般接種!$A:$G, N$4, FALSE), 0)</f>
        <v>294614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17">
        <f>SUMIF('V3回目-総接種回数'!$A:$A, 'Conv-vaccine'!$E630, 'V3回目-総接種回数'!D:D)</f>
        <v>0</v>
      </c>
    </row>
    <row r="631" spans="1:19" ht="17.7">
      <c r="A631" s="49">
        <v>44506</v>
      </c>
      <c r="B631" s="109">
        <f>IF(COUNTIF($A$7:$A631, $A631)&gt;1, 0, IF($E631="","",G631+H631+K631+L631+O631-Q631))</f>
        <v>116123</v>
      </c>
      <c r="C631" s="109">
        <f>IF(COUNTIF($A$7:$A631, $A631)&gt;1, 0, IF($E631="", "", I631+J631+M631+N631+P631-R631))</f>
        <v>388642</v>
      </c>
      <c r="D631" s="109">
        <f>IF(COUNTIF($A$7:$A631, $A631)&gt;1, 0, S631)</f>
        <v>0</v>
      </c>
      <c r="E631" s="110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113150</v>
      </c>
      <c r="L631" s="92">
        <f>IFERROR(VLOOKUP($E631, V一般接種!$A:$G, L$4, FALSE), 0)</f>
        <v>2973</v>
      </c>
      <c r="M631" s="92">
        <f>IFERROR(VLOOKUP($E631, V一般接種!$A:$G, M$4, FALSE), 0)</f>
        <v>12</v>
      </c>
      <c r="N631" s="93">
        <f>IFERROR(VLOOKUP($E631, V一般接種!$A:$G, N$4, FALSE), 0)</f>
        <v>388630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17">
        <f>SUMIF('V3回目-総接種回数'!$A:$A, 'Conv-vaccine'!$E631, 'V3回目-総接種回数'!D:D)</f>
        <v>0</v>
      </c>
    </row>
    <row r="632" spans="1:19" ht="17.7">
      <c r="A632" s="49">
        <v>44506</v>
      </c>
      <c r="B632" s="109">
        <f>IF(COUNTIF($A$7:$A632, $A632)&gt;1, 0, IF($E632="","",G632+H632+K632+L632+O632-Q632))</f>
        <v>0</v>
      </c>
      <c r="C632" s="109">
        <f>IF(COUNTIF($A$7:$A632, $A632)&gt;1, 0, IF($E632="", "", I632+J632+M632+N632+P632-R632))</f>
        <v>0</v>
      </c>
      <c r="D632" s="109">
        <f>IF(COUNTIF($A$7:$A632, $A632)&gt;1, 0, S632)</f>
        <v>0</v>
      </c>
      <c r="E632" s="110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113150</v>
      </c>
      <c r="L632" s="92">
        <f>IFERROR(VLOOKUP($E632, V一般接種!$A:$G, L$4, FALSE), 0)</f>
        <v>2973</v>
      </c>
      <c r="M632" s="92">
        <f>IFERROR(VLOOKUP($E632, V一般接種!$A:$G, M$4, FALSE), 0)</f>
        <v>12</v>
      </c>
      <c r="N632" s="93">
        <f>IFERROR(VLOOKUP($E632, V一般接種!$A:$G, N$4, FALSE), 0)</f>
        <v>388630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17">
        <f>SUMIF('V3回目-総接種回数'!$A:$A, 'Conv-vaccine'!$E632, 'V3回目-総接種回数'!D:D)</f>
        <v>0</v>
      </c>
    </row>
    <row r="633" spans="1:19" ht="17.7">
      <c r="A633" s="49">
        <v>44506</v>
      </c>
      <c r="B633" s="109">
        <f>IF(COUNTIF($A$7:$A633, $A633)&gt;1, 0, IF($E633="","",G633+H633+K633+L633+O633-Q633))</f>
        <v>0</v>
      </c>
      <c r="C633" s="109">
        <f>IF(COUNTIF($A$7:$A633, $A633)&gt;1, 0, IF($E633="", "", I633+J633+M633+N633+P633-R633))</f>
        <v>0</v>
      </c>
      <c r="D633" s="109">
        <f>IF(COUNTIF($A$7:$A633, $A633)&gt;1, 0, S633)</f>
        <v>0</v>
      </c>
      <c r="E633" s="110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113150</v>
      </c>
      <c r="L633" s="92">
        <f>IFERROR(VLOOKUP($E633, V一般接種!$A:$G, L$4, FALSE), 0)</f>
        <v>2973</v>
      </c>
      <c r="M633" s="92">
        <f>IFERROR(VLOOKUP($E633, V一般接種!$A:$G, M$4, FALSE), 0)</f>
        <v>12</v>
      </c>
      <c r="N633" s="93">
        <f>IFERROR(VLOOKUP($E633, V一般接種!$A:$G, N$4, FALSE), 0)</f>
        <v>388630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17">
        <f>SUMIF('V3回目-総接種回数'!$A:$A, 'Conv-vaccine'!$E633, 'V3回目-総接種回数'!D:D)</f>
        <v>0</v>
      </c>
    </row>
    <row r="634" spans="1:19" ht="17.7">
      <c r="A634" s="49">
        <v>44507</v>
      </c>
      <c r="B634" s="109">
        <f>IF(COUNTIF($A$7:$A634, $A634)&gt;1, 0, IF($E634="","",G634+H634+K634+L634+O634-Q634))</f>
        <v>710021</v>
      </c>
      <c r="C634" s="109">
        <f>IF(COUNTIF($A$7:$A634, $A634)&gt;1, 0, IF($E634="", "", I634+J634+M634+N634+P634-R634))</f>
        <v>682023</v>
      </c>
      <c r="D634" s="109">
        <f>IF(COUNTIF($A$7:$A634, $A634)&gt;1, 0, S634)</f>
        <v>0</v>
      </c>
      <c r="E634" s="110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71288</v>
      </c>
      <c r="L634" s="92">
        <f>IFERROR(VLOOKUP($E634, V一般接種!$A:$G, L$4, FALSE), 0)</f>
        <v>2170</v>
      </c>
      <c r="M634" s="92">
        <f>IFERROR(VLOOKUP($E634, V一般接種!$A:$G, M$4, FALSE), 0)</f>
        <v>9</v>
      </c>
      <c r="N634" s="93">
        <f>IFERROR(VLOOKUP($E634, V一般接種!$A:$G, N$4, FALSE), 0)</f>
        <v>234597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17">
        <f>SUMIF('V3回目-総接種回数'!$A:$A, 'Conv-vaccine'!$E634, 'V3回目-総接種回数'!D:D)</f>
        <v>0</v>
      </c>
    </row>
    <row r="635" spans="1:19" ht="17.7">
      <c r="A635" s="49">
        <v>44507</v>
      </c>
      <c r="B635" s="109">
        <f>IF(COUNTIF($A$7:$A635, $A635)&gt;1, 0, IF($E635="","",G635+H635+K635+L635+O635-Q635))</f>
        <v>0</v>
      </c>
      <c r="C635" s="109">
        <f>IF(COUNTIF($A$7:$A635, $A635)&gt;1, 0, IF($E635="", "", I635+J635+M635+N635+P635-R635))</f>
        <v>0</v>
      </c>
      <c r="D635" s="109">
        <f>IF(COUNTIF($A$7:$A635, $A635)&gt;1, 0, S635)</f>
        <v>0</v>
      </c>
      <c r="E635" s="110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71288</v>
      </c>
      <c r="L635" s="92">
        <f>IFERROR(VLOOKUP($E635, V一般接種!$A:$G, L$4, FALSE), 0)</f>
        <v>2170</v>
      </c>
      <c r="M635" s="92">
        <f>IFERROR(VLOOKUP($E635, V一般接種!$A:$G, M$4, FALSE), 0)</f>
        <v>9</v>
      </c>
      <c r="N635" s="93">
        <f>IFERROR(VLOOKUP($E635, V一般接種!$A:$G, N$4, FALSE), 0)</f>
        <v>234597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17">
        <f>SUMIF('V3回目-総接種回数'!$A:$A, 'Conv-vaccine'!$E635, 'V3回目-総接種回数'!D:D)</f>
        <v>0</v>
      </c>
    </row>
    <row r="636" spans="1:19" ht="17.7">
      <c r="A636" s="49">
        <v>44507</v>
      </c>
      <c r="B636" s="109">
        <f>IF(COUNTIF($A$7:$A636, $A636)&gt;1, 0, IF($E636="","",G636+H636+K636+L636+O636-Q636))</f>
        <v>0</v>
      </c>
      <c r="C636" s="109">
        <f>IF(COUNTIF($A$7:$A636, $A636)&gt;1, 0, IF($E636="", "", I636+J636+M636+N636+P636-R636))</f>
        <v>0</v>
      </c>
      <c r="D636" s="109">
        <f>IF(COUNTIF($A$7:$A636, $A636)&gt;1, 0, S636)</f>
        <v>0</v>
      </c>
      <c r="E636" s="110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71288</v>
      </c>
      <c r="L636" s="92">
        <f>IFERROR(VLOOKUP($E636, V一般接種!$A:$G, L$4, FALSE), 0)</f>
        <v>2170</v>
      </c>
      <c r="M636" s="92">
        <f>IFERROR(VLOOKUP($E636, V一般接種!$A:$G, M$4, FALSE), 0)</f>
        <v>9</v>
      </c>
      <c r="N636" s="93">
        <f>IFERROR(VLOOKUP($E636, V一般接種!$A:$G, N$4, FALSE), 0)</f>
        <v>234597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17">
        <f>SUMIF('V3回目-総接種回数'!$A:$A, 'Conv-vaccine'!$E636, 'V3回目-総接種回数'!D:D)</f>
        <v>0</v>
      </c>
    </row>
    <row r="637" spans="1:19" ht="17.7">
      <c r="A637" s="49">
        <v>44508</v>
      </c>
      <c r="B637" s="109">
        <f>IF(COUNTIF($A$7:$A637, $A637)&gt;1, 0, IF($E637="","",G637+H637+K637+L637+O637-Q637))</f>
        <v>48084</v>
      </c>
      <c r="C637" s="109">
        <f>IF(COUNTIF($A$7:$A637, $A637)&gt;1, 0, IF($E637="", "", I637+J637+M637+N637+P637-R637))</f>
        <v>162406</v>
      </c>
      <c r="D637" s="109">
        <f>IF(COUNTIF($A$7:$A637, $A637)&gt;1, 0, S637)</f>
        <v>0</v>
      </c>
      <c r="E637" s="110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47266</v>
      </c>
      <c r="L637" s="92">
        <f>IFERROR(VLOOKUP($E637, V一般接種!$A:$G, L$4, FALSE), 0)</f>
        <v>818</v>
      </c>
      <c r="M637" s="92">
        <f>IFERROR(VLOOKUP($E637, V一般接種!$A:$G, M$4, FALSE), 0)</f>
        <v>13</v>
      </c>
      <c r="N637" s="93">
        <f>IFERROR(VLOOKUP($E637, V一般接種!$A:$G, N$4, FALSE), 0)</f>
        <v>162393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17">
        <f>SUMIF('V3回目-総接種回数'!$A:$A, 'Conv-vaccine'!$E637, 'V3回目-総接種回数'!D:D)</f>
        <v>0</v>
      </c>
    </row>
    <row r="638" spans="1:19" ht="17.7">
      <c r="A638" s="49">
        <v>44508</v>
      </c>
      <c r="B638" s="109">
        <f>IF(COUNTIF($A$7:$A638, $A638)&gt;1, 0, IF($E638="","",G638+H638+K638+L638+O638-Q638))</f>
        <v>0</v>
      </c>
      <c r="C638" s="109">
        <f>IF(COUNTIF($A$7:$A638, $A638)&gt;1, 0, IF($E638="", "", I638+J638+M638+N638+P638-R638))</f>
        <v>0</v>
      </c>
      <c r="D638" s="109">
        <f>IF(COUNTIF($A$7:$A638, $A638)&gt;1, 0, S638)</f>
        <v>0</v>
      </c>
      <c r="E638" s="110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47266</v>
      </c>
      <c r="L638" s="92">
        <f>IFERROR(VLOOKUP($E638, V一般接種!$A:$G, L$4, FALSE), 0)</f>
        <v>818</v>
      </c>
      <c r="M638" s="92">
        <f>IFERROR(VLOOKUP($E638, V一般接種!$A:$G, M$4, FALSE), 0)</f>
        <v>13</v>
      </c>
      <c r="N638" s="93">
        <f>IFERROR(VLOOKUP($E638, V一般接種!$A:$G, N$4, FALSE), 0)</f>
        <v>162393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17">
        <f>SUMIF('V3回目-総接種回数'!$A:$A, 'Conv-vaccine'!$E638, 'V3回目-総接種回数'!D:D)</f>
        <v>0</v>
      </c>
    </row>
    <row r="639" spans="1:19" ht="17.7">
      <c r="A639" s="49">
        <v>44508</v>
      </c>
      <c r="B639" s="109">
        <f>IF(COUNTIF($A$7:$A639, $A639)&gt;1, 0, IF($E639="","",G639+H639+K639+L639+O639-Q639))</f>
        <v>0</v>
      </c>
      <c r="C639" s="109">
        <f>IF(COUNTIF($A$7:$A639, $A639)&gt;1, 0, IF($E639="", "", I639+J639+M639+N639+P639-R639))</f>
        <v>0</v>
      </c>
      <c r="D639" s="109">
        <f>IF(COUNTIF($A$7:$A639, $A639)&gt;1, 0, S639)</f>
        <v>0</v>
      </c>
      <c r="E639" s="110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47266</v>
      </c>
      <c r="L639" s="92">
        <f>IFERROR(VLOOKUP($E639, V一般接種!$A:$G, L$4, FALSE), 0)</f>
        <v>818</v>
      </c>
      <c r="M639" s="92">
        <f>IFERROR(VLOOKUP($E639, V一般接種!$A:$G, M$4, FALSE), 0)</f>
        <v>13</v>
      </c>
      <c r="N639" s="93">
        <f>IFERROR(VLOOKUP($E639, V一般接種!$A:$G, N$4, FALSE), 0)</f>
        <v>162393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17">
        <f>SUMIF('V3回目-総接種回数'!$A:$A, 'Conv-vaccine'!$E639, 'V3回目-総接種回数'!D:D)</f>
        <v>0</v>
      </c>
    </row>
    <row r="640" spans="1:19" ht="17.7">
      <c r="A640" s="49">
        <v>44509</v>
      </c>
      <c r="B640" s="109">
        <f>IF(COUNTIF($A$7:$A640, $A640)&gt;1, 0, IF($E640="","",G640+H640+K640+L640+O640-Q640))</f>
        <v>50165</v>
      </c>
      <c r="C640" s="109">
        <f>IF(COUNTIF($A$7:$A640, $A640)&gt;1, 0, IF($E640="", "", I640+J640+M640+N640+P640-R640))</f>
        <v>159755</v>
      </c>
      <c r="D640" s="109">
        <f>IF(COUNTIF($A$7:$A640, $A640)&gt;1, 0, S640)</f>
        <v>0</v>
      </c>
      <c r="E640" s="110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49655</v>
      </c>
      <c r="L640" s="92">
        <f>IFERROR(VLOOKUP($E640, V一般接種!$A:$G, L$4, FALSE), 0)</f>
        <v>510</v>
      </c>
      <c r="M640" s="92">
        <f>IFERROR(VLOOKUP($E640, V一般接種!$A:$G, M$4, FALSE), 0)</f>
        <v>18</v>
      </c>
      <c r="N640" s="93">
        <f>IFERROR(VLOOKUP($E640, V一般接種!$A:$G, N$4, FALSE), 0)</f>
        <v>159737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17">
        <f>SUMIF('V3回目-総接種回数'!$A:$A, 'Conv-vaccine'!$E640, 'V3回目-総接種回数'!D:D)</f>
        <v>0</v>
      </c>
    </row>
    <row r="641" spans="1:19" ht="17.7">
      <c r="A641" s="49">
        <v>44509</v>
      </c>
      <c r="B641" s="109">
        <f>IF(COUNTIF($A$7:$A641, $A641)&gt;1, 0, IF($E641="","",G641+H641+K641+L641+O641-Q641))</f>
        <v>0</v>
      </c>
      <c r="C641" s="109">
        <f>IF(COUNTIF($A$7:$A641, $A641)&gt;1, 0, IF($E641="", "", I641+J641+M641+N641+P641-R641))</f>
        <v>0</v>
      </c>
      <c r="D641" s="109">
        <f>IF(COUNTIF($A$7:$A641, $A641)&gt;1, 0, S641)</f>
        <v>0</v>
      </c>
      <c r="E641" s="110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49655</v>
      </c>
      <c r="L641" s="92">
        <f>IFERROR(VLOOKUP($E641, V一般接種!$A:$G, L$4, FALSE), 0)</f>
        <v>510</v>
      </c>
      <c r="M641" s="92">
        <f>IFERROR(VLOOKUP($E641, V一般接種!$A:$G, M$4, FALSE), 0)</f>
        <v>18</v>
      </c>
      <c r="N641" s="93">
        <f>IFERROR(VLOOKUP($E641, V一般接種!$A:$G, N$4, FALSE), 0)</f>
        <v>159737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17">
        <f>SUMIF('V3回目-総接種回数'!$A:$A, 'Conv-vaccine'!$E641, 'V3回目-総接種回数'!D:D)</f>
        <v>0</v>
      </c>
    </row>
    <row r="642" spans="1:19" ht="17.7">
      <c r="A642" s="49">
        <v>44509</v>
      </c>
      <c r="B642" s="109">
        <f>IF(COUNTIF($A$7:$A642, $A642)&gt;1, 0, IF($E642="","",G642+H642+K642+L642+O642-Q642))</f>
        <v>0</v>
      </c>
      <c r="C642" s="109">
        <f>IF(COUNTIF($A$7:$A642, $A642)&gt;1, 0, IF($E642="", "", I642+J642+M642+N642+P642-R642))</f>
        <v>0</v>
      </c>
      <c r="D642" s="109">
        <f>IF(COUNTIF($A$7:$A642, $A642)&gt;1, 0, S642)</f>
        <v>0</v>
      </c>
      <c r="E642" s="110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49655</v>
      </c>
      <c r="L642" s="92">
        <f>IFERROR(VLOOKUP($E642, V一般接種!$A:$G, L$4, FALSE), 0)</f>
        <v>510</v>
      </c>
      <c r="M642" s="92">
        <f>IFERROR(VLOOKUP($E642, V一般接種!$A:$G, M$4, FALSE), 0)</f>
        <v>18</v>
      </c>
      <c r="N642" s="93">
        <f>IFERROR(VLOOKUP($E642, V一般接種!$A:$G, N$4, FALSE), 0)</f>
        <v>159737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17">
        <f>SUMIF('V3回目-総接種回数'!$A:$A, 'Conv-vaccine'!$E642, 'V3回目-総接種回数'!D:D)</f>
        <v>0</v>
      </c>
    </row>
    <row r="643" spans="1:19" ht="17.7">
      <c r="A643" s="49">
        <v>44510</v>
      </c>
      <c r="B643" s="109">
        <f>IF(COUNTIF($A$7:$A643, $A643)&gt;1, 0, IF($E643="","",G643+H643+K643+L643+O643-Q643))</f>
        <v>33862</v>
      </c>
      <c r="C643" s="109">
        <f>IF(COUNTIF($A$7:$A643, $A643)&gt;1, 0, IF($E643="", "", I643+J643+M643+N643+P643-R643))</f>
        <v>154229</v>
      </c>
      <c r="D643" s="109">
        <f>IF(COUNTIF($A$7:$A643, $A643)&gt;1, 0, S643)</f>
        <v>0</v>
      </c>
      <c r="E643" s="110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32864</v>
      </c>
      <c r="L643" s="92">
        <f>IFERROR(VLOOKUP($E643, V一般接種!$A:$G, L$4, FALSE), 0)</f>
        <v>998</v>
      </c>
      <c r="M643" s="92">
        <f>IFERROR(VLOOKUP($E643, V一般接種!$A:$G, M$4, FALSE), 0)</f>
        <v>14</v>
      </c>
      <c r="N643" s="93">
        <f>IFERROR(VLOOKUP($E643, V一般接種!$A:$G, N$4, FALSE), 0)</f>
        <v>154215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17">
        <f>SUMIF('V3回目-総接種回数'!$A:$A, 'Conv-vaccine'!$E643, 'V3回目-総接種回数'!D:D)</f>
        <v>0</v>
      </c>
    </row>
    <row r="644" spans="1:19" ht="17.7">
      <c r="A644" s="49">
        <v>44510</v>
      </c>
      <c r="B644" s="109">
        <f>IF(COUNTIF($A$7:$A644, $A644)&gt;1, 0, IF($E644="","",G644+H644+K644+L644+O644-Q644))</f>
        <v>0</v>
      </c>
      <c r="C644" s="109">
        <f>IF(COUNTIF($A$7:$A644, $A644)&gt;1, 0, IF($E644="", "", I644+J644+M644+N644+P644-R644))</f>
        <v>0</v>
      </c>
      <c r="D644" s="109">
        <f>IF(COUNTIF($A$7:$A644, $A644)&gt;1, 0, S644)</f>
        <v>0</v>
      </c>
      <c r="E644" s="110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32864</v>
      </c>
      <c r="L644" s="92">
        <f>IFERROR(VLOOKUP($E644, V一般接種!$A:$G, L$4, FALSE), 0)</f>
        <v>998</v>
      </c>
      <c r="M644" s="92">
        <f>IFERROR(VLOOKUP($E644, V一般接種!$A:$G, M$4, FALSE), 0)</f>
        <v>14</v>
      </c>
      <c r="N644" s="93">
        <f>IFERROR(VLOOKUP($E644, V一般接種!$A:$G, N$4, FALSE), 0)</f>
        <v>154215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17">
        <f>SUMIF('V3回目-総接種回数'!$A:$A, 'Conv-vaccine'!$E644, 'V3回目-総接種回数'!D:D)</f>
        <v>0</v>
      </c>
    </row>
    <row r="645" spans="1:19" ht="17.7">
      <c r="A645" s="49">
        <v>44510</v>
      </c>
      <c r="B645" s="109">
        <f>IF(COUNTIF($A$7:$A645, $A645)&gt;1, 0, IF($E645="","",G645+H645+K645+L645+O645-Q645))</f>
        <v>0</v>
      </c>
      <c r="C645" s="109">
        <f>IF(COUNTIF($A$7:$A645, $A645)&gt;1, 0, IF($E645="", "", I645+J645+M645+N645+P645-R645))</f>
        <v>0</v>
      </c>
      <c r="D645" s="109">
        <f>IF(COUNTIF($A$7:$A645, $A645)&gt;1, 0, S645)</f>
        <v>0</v>
      </c>
      <c r="E645" s="110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32864</v>
      </c>
      <c r="L645" s="92">
        <f>IFERROR(VLOOKUP($E645, V一般接種!$A:$G, L$4, FALSE), 0)</f>
        <v>998</v>
      </c>
      <c r="M645" s="92">
        <f>IFERROR(VLOOKUP($E645, V一般接種!$A:$G, M$4, FALSE), 0)</f>
        <v>14</v>
      </c>
      <c r="N645" s="93">
        <f>IFERROR(VLOOKUP($E645, V一般接種!$A:$G, N$4, FALSE), 0)</f>
        <v>154215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17">
        <f>SUMIF('V3回目-総接種回数'!$A:$A, 'Conv-vaccine'!$E645, 'V3回目-総接種回数'!D:D)</f>
        <v>0</v>
      </c>
    </row>
    <row r="646" spans="1:19" ht="17.7">
      <c r="A646" s="49">
        <v>44511</v>
      </c>
      <c r="B646" s="109">
        <f>IF(COUNTIF($A$7:$A646, $A646)&gt;1, 0, IF($E646="","",G646+H646+K646+L646+O646-Q646))</f>
        <v>30527</v>
      </c>
      <c r="C646" s="109">
        <f>IF(COUNTIF($A$7:$A646, $A646)&gt;1, 0, IF($E646="", "", I646+J646+M646+N646+P646-R646))</f>
        <v>135114</v>
      </c>
      <c r="D646" s="109">
        <f>IF(COUNTIF($A$7:$A646, $A646)&gt;1, 0, S646)</f>
        <v>0</v>
      </c>
      <c r="E646" s="110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29764</v>
      </c>
      <c r="L646" s="92">
        <f>IFERROR(VLOOKUP($E646, V一般接種!$A:$G, L$4, FALSE), 0)</f>
        <v>763</v>
      </c>
      <c r="M646" s="92">
        <f>IFERROR(VLOOKUP($E646, V一般接種!$A:$G, M$4, FALSE), 0)</f>
        <v>39</v>
      </c>
      <c r="N646" s="93">
        <f>IFERROR(VLOOKUP($E646, V一般接種!$A:$G, N$4, FALSE), 0)</f>
        <v>135075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17">
        <f>SUMIF('V3回目-総接種回数'!$A:$A, 'Conv-vaccine'!$E646, 'V3回目-総接種回数'!D:D)</f>
        <v>0</v>
      </c>
    </row>
    <row r="647" spans="1:19" ht="17.7">
      <c r="A647" s="49">
        <v>44511</v>
      </c>
      <c r="B647" s="109">
        <f>IF(COUNTIF($A$7:$A647, $A647)&gt;1, 0, IF($E647="","",G647+H647+K647+L647+O647-Q647))</f>
        <v>0</v>
      </c>
      <c r="C647" s="109">
        <f>IF(COUNTIF($A$7:$A647, $A647)&gt;1, 0, IF($E647="", "", I647+J647+M647+N647+P647-R647))</f>
        <v>0</v>
      </c>
      <c r="D647" s="109">
        <f>IF(COUNTIF($A$7:$A647, $A647)&gt;1, 0, S647)</f>
        <v>0</v>
      </c>
      <c r="E647" s="110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29764</v>
      </c>
      <c r="L647" s="92">
        <f>IFERROR(VLOOKUP($E647, V一般接種!$A:$G, L$4, FALSE), 0)</f>
        <v>763</v>
      </c>
      <c r="M647" s="92">
        <f>IFERROR(VLOOKUP($E647, V一般接種!$A:$G, M$4, FALSE), 0)</f>
        <v>39</v>
      </c>
      <c r="N647" s="93">
        <f>IFERROR(VLOOKUP($E647, V一般接種!$A:$G, N$4, FALSE), 0)</f>
        <v>135075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17">
        <f>SUMIF('V3回目-総接種回数'!$A:$A, 'Conv-vaccine'!$E647, 'V3回目-総接種回数'!D:D)</f>
        <v>0</v>
      </c>
    </row>
    <row r="648" spans="1:19" ht="17.7">
      <c r="A648" s="49">
        <v>44511</v>
      </c>
      <c r="B648" s="109">
        <f>IF(COUNTIF($A$7:$A648, $A648)&gt;1, 0, IF($E648="","",G648+H648+K648+L648+O648-Q648))</f>
        <v>0</v>
      </c>
      <c r="C648" s="109">
        <f>IF(COUNTIF($A$7:$A648, $A648)&gt;1, 0, IF($E648="", "", I648+J648+M648+N648+P648-R648))</f>
        <v>0</v>
      </c>
      <c r="D648" s="109">
        <f>IF(COUNTIF($A$7:$A648, $A648)&gt;1, 0, S648)</f>
        <v>0</v>
      </c>
      <c r="E648" s="110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29764</v>
      </c>
      <c r="L648" s="92">
        <f>IFERROR(VLOOKUP($E648, V一般接種!$A:$G, L$4, FALSE), 0)</f>
        <v>763</v>
      </c>
      <c r="M648" s="92">
        <f>IFERROR(VLOOKUP($E648, V一般接種!$A:$G, M$4, FALSE), 0)</f>
        <v>39</v>
      </c>
      <c r="N648" s="93">
        <f>IFERROR(VLOOKUP($E648, V一般接種!$A:$G, N$4, FALSE), 0)</f>
        <v>135075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17">
        <f>SUMIF('V3回目-総接種回数'!$A:$A, 'Conv-vaccine'!$E648, 'V3回目-総接種回数'!D:D)</f>
        <v>0</v>
      </c>
    </row>
    <row r="649" spans="1:19" ht="17.7">
      <c r="A649" s="49">
        <v>44512</v>
      </c>
      <c r="B649" s="109">
        <f>IF(COUNTIF($A$7:$A649, $A649)&gt;1, 0, IF($E649="","",G649+H649+K649+L649+O649-Q649))</f>
        <v>50694</v>
      </c>
      <c r="C649" s="109">
        <f>IF(COUNTIF($A$7:$A649, $A649)&gt;1, 0, IF($E649="", "", I649+J649+M649+N649+P649-R649))</f>
        <v>195967</v>
      </c>
      <c r="D649" s="109">
        <f>IF(COUNTIF($A$7:$A649, $A649)&gt;1, 0, S649)</f>
        <v>0</v>
      </c>
      <c r="E649" s="110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49703</v>
      </c>
      <c r="L649" s="92">
        <f>IFERROR(VLOOKUP($E649, V一般接種!$A:$G, L$4, FALSE), 0)</f>
        <v>991</v>
      </c>
      <c r="M649" s="92">
        <f>IFERROR(VLOOKUP($E649, V一般接種!$A:$G, M$4, FALSE), 0)</f>
        <v>3</v>
      </c>
      <c r="N649" s="93">
        <f>IFERROR(VLOOKUP($E649, V一般接種!$A:$G, N$4, FALSE), 0)</f>
        <v>195964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17">
        <f>SUMIF('V3回目-総接種回数'!$A:$A, 'Conv-vaccine'!$E649, 'V3回目-総接種回数'!D:D)</f>
        <v>0</v>
      </c>
    </row>
    <row r="650" spans="1:19" ht="17.7">
      <c r="A650" s="49">
        <v>44512</v>
      </c>
      <c r="B650" s="109">
        <f>IF(COUNTIF($A$7:$A650, $A650)&gt;1, 0, IF($E650="","",G650+H650+K650+L650+O650-Q650))</f>
        <v>0</v>
      </c>
      <c r="C650" s="109">
        <f>IF(COUNTIF($A$7:$A650, $A650)&gt;1, 0, IF($E650="", "", I650+J650+M650+N650+P650-R650))</f>
        <v>0</v>
      </c>
      <c r="D650" s="109">
        <f>IF(COUNTIF($A$7:$A650, $A650)&gt;1, 0, S650)</f>
        <v>0</v>
      </c>
      <c r="E650" s="110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49703</v>
      </c>
      <c r="L650" s="92">
        <f>IFERROR(VLOOKUP($E650, V一般接種!$A:$G, L$4, FALSE), 0)</f>
        <v>991</v>
      </c>
      <c r="M650" s="92">
        <f>IFERROR(VLOOKUP($E650, V一般接種!$A:$G, M$4, FALSE), 0)</f>
        <v>3</v>
      </c>
      <c r="N650" s="93">
        <f>IFERROR(VLOOKUP($E650, V一般接種!$A:$G, N$4, FALSE), 0)</f>
        <v>195964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17">
        <f>SUMIF('V3回目-総接種回数'!$A:$A, 'Conv-vaccine'!$E650, 'V3回目-総接種回数'!D:D)</f>
        <v>0</v>
      </c>
    </row>
    <row r="651" spans="1:19" ht="17.7">
      <c r="A651" s="49">
        <v>44512</v>
      </c>
      <c r="B651" s="109">
        <f>IF(COUNTIF($A$7:$A651, $A651)&gt;1, 0, IF($E651="","",G651+H651+K651+L651+O651-Q651))</f>
        <v>0</v>
      </c>
      <c r="C651" s="109">
        <f>IF(COUNTIF($A$7:$A651, $A651)&gt;1, 0, IF($E651="", "", I651+J651+M651+N651+P651-R651))</f>
        <v>0</v>
      </c>
      <c r="D651" s="109">
        <f>IF(COUNTIF($A$7:$A651, $A651)&gt;1, 0, S651)</f>
        <v>0</v>
      </c>
      <c r="E651" s="110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49703</v>
      </c>
      <c r="L651" s="92">
        <f>IFERROR(VLOOKUP($E651, V一般接種!$A:$G, L$4, FALSE), 0)</f>
        <v>991</v>
      </c>
      <c r="M651" s="92">
        <f>IFERROR(VLOOKUP($E651, V一般接種!$A:$G, M$4, FALSE), 0)</f>
        <v>3</v>
      </c>
      <c r="N651" s="93">
        <f>IFERROR(VLOOKUP($E651, V一般接種!$A:$G, N$4, FALSE), 0)</f>
        <v>195964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17">
        <f>SUMIF('V3回目-総接種回数'!$A:$A, 'Conv-vaccine'!$E651, 'V3回目-総接種回数'!D:D)</f>
        <v>0</v>
      </c>
    </row>
    <row r="652" spans="1:19" ht="17.7">
      <c r="A652" s="49">
        <v>44513</v>
      </c>
      <c r="B652" s="109">
        <f>IF(COUNTIF($A$7:$A652, $A652)&gt;1, 0, IF($E652="","",G652+H652+K652+L652+O652-Q652))</f>
        <v>67532</v>
      </c>
      <c r="C652" s="109">
        <f>IF(COUNTIF($A$7:$A652, $A652)&gt;1, 0, IF($E652="", "", I652+J652+M652+N652+P652-R652))</f>
        <v>260024</v>
      </c>
      <c r="D652" s="109">
        <f>IF(COUNTIF($A$7:$A652, $A652)&gt;1, 0, S652)</f>
        <v>0</v>
      </c>
      <c r="E652" s="110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66261</v>
      </c>
      <c r="L652" s="92">
        <f>IFERROR(VLOOKUP($E652, V一般接種!$A:$G, L$4, FALSE), 0)</f>
        <v>1271</v>
      </c>
      <c r="M652" s="92">
        <f>IFERROR(VLOOKUP($E652, V一般接種!$A:$G, M$4, FALSE), 0)</f>
        <v>14</v>
      </c>
      <c r="N652" s="93">
        <f>IFERROR(VLOOKUP($E652, V一般接種!$A:$G, N$4, FALSE), 0)</f>
        <v>260010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17">
        <f>SUMIF('V3回目-総接種回数'!$A:$A, 'Conv-vaccine'!$E652, 'V3回目-総接種回数'!D:D)</f>
        <v>0</v>
      </c>
    </row>
    <row r="653" spans="1:19" ht="17.7">
      <c r="A653" s="49">
        <v>44513</v>
      </c>
      <c r="B653" s="109">
        <f>IF(COUNTIF($A$7:$A653, $A653)&gt;1, 0, IF($E653="","",G653+H653+K653+L653+O653-Q653))</f>
        <v>0</v>
      </c>
      <c r="C653" s="109">
        <f>IF(COUNTIF($A$7:$A653, $A653)&gt;1, 0, IF($E653="", "", I653+J653+M653+N653+P653-R653))</f>
        <v>0</v>
      </c>
      <c r="D653" s="109">
        <f>IF(COUNTIF($A$7:$A653, $A653)&gt;1, 0, S653)</f>
        <v>0</v>
      </c>
      <c r="E653" s="110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66261</v>
      </c>
      <c r="L653" s="92">
        <f>IFERROR(VLOOKUP($E653, V一般接種!$A:$G, L$4, FALSE), 0)</f>
        <v>1271</v>
      </c>
      <c r="M653" s="92">
        <f>IFERROR(VLOOKUP($E653, V一般接種!$A:$G, M$4, FALSE), 0)</f>
        <v>14</v>
      </c>
      <c r="N653" s="93">
        <f>IFERROR(VLOOKUP($E653, V一般接種!$A:$G, N$4, FALSE), 0)</f>
        <v>260010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17">
        <f>SUMIF('V3回目-総接種回数'!$A:$A, 'Conv-vaccine'!$E653, 'V3回目-総接種回数'!D:D)</f>
        <v>0</v>
      </c>
    </row>
    <row r="654" spans="1:19" ht="17.7">
      <c r="A654" s="49">
        <v>44513</v>
      </c>
      <c r="B654" s="109">
        <f>IF(COUNTIF($A$7:$A654, $A654)&gt;1, 0, IF($E654="","",G654+H654+K654+L654+O654-Q654))</f>
        <v>0</v>
      </c>
      <c r="C654" s="109">
        <f>IF(COUNTIF($A$7:$A654, $A654)&gt;1, 0, IF($E654="", "", I654+J654+M654+N654+P654-R654))</f>
        <v>0</v>
      </c>
      <c r="D654" s="109">
        <f>IF(COUNTIF($A$7:$A654, $A654)&gt;1, 0, S654)</f>
        <v>0</v>
      </c>
      <c r="E654" s="110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66261</v>
      </c>
      <c r="L654" s="92">
        <f>IFERROR(VLOOKUP($E654, V一般接種!$A:$G, L$4, FALSE), 0)</f>
        <v>1271</v>
      </c>
      <c r="M654" s="92">
        <f>IFERROR(VLOOKUP($E654, V一般接種!$A:$G, M$4, FALSE), 0)</f>
        <v>14</v>
      </c>
      <c r="N654" s="93">
        <f>IFERROR(VLOOKUP($E654, V一般接種!$A:$G, N$4, FALSE), 0)</f>
        <v>260010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17">
        <f>SUMIF('V3回目-総接種回数'!$A:$A, 'Conv-vaccine'!$E654, 'V3回目-総接種回数'!D:D)</f>
        <v>0</v>
      </c>
    </row>
    <row r="655" spans="1:19" ht="17.7">
      <c r="A655" s="49">
        <v>44514</v>
      </c>
      <c r="B655" s="109">
        <f>IF(COUNTIF($A$7:$A655, $A655)&gt;1, 0, IF($E655="","",G655+H655+K655+L655+O655-Q655))</f>
        <v>600684</v>
      </c>
      <c r="C655" s="109">
        <f>IF(COUNTIF($A$7:$A655, $A655)&gt;1, 0, IF($E655="", "", I655+J655+M655+N655+P655-R655))</f>
        <v>549966</v>
      </c>
      <c r="D655" s="109">
        <f>IF(COUNTIF($A$7:$A655, $A655)&gt;1, 0, S655)</f>
        <v>0</v>
      </c>
      <c r="E655" s="110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29975</v>
      </c>
      <c r="L655" s="92">
        <f>IFERROR(VLOOKUP($E655, V一般接種!$A:$G, L$4, FALSE), 0)</f>
        <v>902</v>
      </c>
      <c r="M655" s="92">
        <f>IFERROR(VLOOKUP($E655, V一般接種!$A:$G, M$4, FALSE), 0)</f>
        <v>2</v>
      </c>
      <c r="N655" s="93">
        <f>IFERROR(VLOOKUP($E655, V一般接種!$A:$G, N$4, FALSE), 0)</f>
        <v>151291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17">
        <f>SUMIF('V3回目-総接種回数'!$A:$A, 'Conv-vaccine'!$E655, 'V3回目-総接種回数'!D:D)</f>
        <v>0</v>
      </c>
    </row>
    <row r="656" spans="1:19" ht="17.7">
      <c r="A656" s="49">
        <v>44514</v>
      </c>
      <c r="B656" s="109">
        <f>IF(COUNTIF($A$7:$A656, $A656)&gt;1, 0, IF($E656="","",G656+H656+K656+L656+O656-Q656))</f>
        <v>0</v>
      </c>
      <c r="C656" s="109">
        <f>IF(COUNTIF($A$7:$A656, $A656)&gt;1, 0, IF($E656="", "", I656+J656+M656+N656+P656-R656))</f>
        <v>0</v>
      </c>
      <c r="D656" s="109">
        <f>IF(COUNTIF($A$7:$A656, $A656)&gt;1, 0, S656)</f>
        <v>0</v>
      </c>
      <c r="E656" s="110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29975</v>
      </c>
      <c r="L656" s="92">
        <f>IFERROR(VLOOKUP($E656, V一般接種!$A:$G, L$4, FALSE), 0)</f>
        <v>902</v>
      </c>
      <c r="M656" s="92">
        <f>IFERROR(VLOOKUP($E656, V一般接種!$A:$G, M$4, FALSE), 0)</f>
        <v>2</v>
      </c>
      <c r="N656" s="93">
        <f>IFERROR(VLOOKUP($E656, V一般接種!$A:$G, N$4, FALSE), 0)</f>
        <v>151291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17">
        <f>SUMIF('V3回目-総接種回数'!$A:$A, 'Conv-vaccine'!$E656, 'V3回目-総接種回数'!D:D)</f>
        <v>0</v>
      </c>
    </row>
    <row r="657" spans="1:19" ht="17.7">
      <c r="A657" s="49">
        <v>44514</v>
      </c>
      <c r="B657" s="109">
        <f>IF(COUNTIF($A$7:$A657, $A657)&gt;1, 0, IF($E657="","",G657+H657+K657+L657+O657-Q657))</f>
        <v>0</v>
      </c>
      <c r="C657" s="109">
        <f>IF(COUNTIF($A$7:$A657, $A657)&gt;1, 0, IF($E657="", "", I657+J657+M657+N657+P657-R657))</f>
        <v>0</v>
      </c>
      <c r="D657" s="109">
        <f>IF(COUNTIF($A$7:$A657, $A657)&gt;1, 0, S657)</f>
        <v>0</v>
      </c>
      <c r="E657" s="110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29975</v>
      </c>
      <c r="L657" s="92">
        <f>IFERROR(VLOOKUP($E657, V一般接種!$A:$G, L$4, FALSE), 0)</f>
        <v>902</v>
      </c>
      <c r="M657" s="92">
        <f>IFERROR(VLOOKUP($E657, V一般接種!$A:$G, M$4, FALSE), 0)</f>
        <v>2</v>
      </c>
      <c r="N657" s="93">
        <f>IFERROR(VLOOKUP($E657, V一般接種!$A:$G, N$4, FALSE), 0)</f>
        <v>151291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17">
        <f>SUMIF('V3回目-総接種回数'!$A:$A, 'Conv-vaccine'!$E657, 'V3回目-総接種回数'!D:D)</f>
        <v>0</v>
      </c>
    </row>
    <row r="658" spans="1:19" ht="17.7">
      <c r="A658" s="49">
        <v>44515</v>
      </c>
      <c r="B658" s="109">
        <f>IF(COUNTIF($A$7:$A658, $A658)&gt;1, 0, IF($E658="","",G658+H658+K658+L658+O658-Q658))</f>
        <v>25843</v>
      </c>
      <c r="C658" s="109">
        <f>IF(COUNTIF($A$7:$A658, $A658)&gt;1, 0, IF($E658="", "", I658+J658+M658+N658+P658-R658))</f>
        <v>109259</v>
      </c>
      <c r="D658" s="109">
        <f>IF(COUNTIF($A$7:$A658, $A658)&gt;1, 0, S658)</f>
        <v>0</v>
      </c>
      <c r="E658" s="110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25125</v>
      </c>
      <c r="L658" s="92">
        <f>IFERROR(VLOOKUP($E658, V一般接種!$A:$G, L$4, FALSE), 0)</f>
        <v>718</v>
      </c>
      <c r="M658" s="92">
        <f>IFERROR(VLOOKUP($E658, V一般接種!$A:$G, M$4, FALSE), 0)</f>
        <v>1</v>
      </c>
      <c r="N658" s="93">
        <f>IFERROR(VLOOKUP($E658, V一般接種!$A:$G, N$4, FALSE), 0)</f>
        <v>109258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17">
        <f>SUMIF('V3回目-総接種回数'!$A:$A, 'Conv-vaccine'!$E658, 'V3回目-総接種回数'!D:D)</f>
        <v>0</v>
      </c>
    </row>
    <row r="659" spans="1:19" ht="17.7">
      <c r="A659" s="49">
        <v>44515</v>
      </c>
      <c r="B659" s="109">
        <f>IF(COUNTIF($A$7:$A659, $A659)&gt;1, 0, IF($E659="","",G659+H659+K659+L659+O659-Q659))</f>
        <v>0</v>
      </c>
      <c r="C659" s="109">
        <f>IF(COUNTIF($A$7:$A659, $A659)&gt;1, 0, IF($E659="", "", I659+J659+M659+N659+P659-R659))</f>
        <v>0</v>
      </c>
      <c r="D659" s="109">
        <f>IF(COUNTIF($A$7:$A659, $A659)&gt;1, 0, S659)</f>
        <v>0</v>
      </c>
      <c r="E659" s="110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25125</v>
      </c>
      <c r="L659" s="92">
        <f>IFERROR(VLOOKUP($E659, V一般接種!$A:$G, L$4, FALSE), 0)</f>
        <v>718</v>
      </c>
      <c r="M659" s="92">
        <f>IFERROR(VLOOKUP($E659, V一般接種!$A:$G, M$4, FALSE), 0)</f>
        <v>1</v>
      </c>
      <c r="N659" s="93">
        <f>IFERROR(VLOOKUP($E659, V一般接種!$A:$G, N$4, FALSE), 0)</f>
        <v>109258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17">
        <f>SUMIF('V3回目-総接種回数'!$A:$A, 'Conv-vaccine'!$E659, 'V3回目-総接種回数'!D:D)</f>
        <v>0</v>
      </c>
    </row>
    <row r="660" spans="1:19" ht="17.7">
      <c r="A660" s="49">
        <v>44515</v>
      </c>
      <c r="B660" s="109">
        <f>IF(COUNTIF($A$7:$A660, $A660)&gt;1, 0, IF($E660="","",G660+H660+K660+L660+O660-Q660))</f>
        <v>0</v>
      </c>
      <c r="C660" s="109">
        <f>IF(COUNTIF($A$7:$A660, $A660)&gt;1, 0, IF($E660="", "", I660+J660+M660+N660+P660-R660))</f>
        <v>0</v>
      </c>
      <c r="D660" s="109">
        <f>IF(COUNTIF($A$7:$A660, $A660)&gt;1, 0, S660)</f>
        <v>0</v>
      </c>
      <c r="E660" s="110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25125</v>
      </c>
      <c r="L660" s="92">
        <f>IFERROR(VLOOKUP($E660, V一般接種!$A:$G, L$4, FALSE), 0)</f>
        <v>718</v>
      </c>
      <c r="M660" s="92">
        <f>IFERROR(VLOOKUP($E660, V一般接種!$A:$G, M$4, FALSE), 0)</f>
        <v>1</v>
      </c>
      <c r="N660" s="93">
        <f>IFERROR(VLOOKUP($E660, V一般接種!$A:$G, N$4, FALSE), 0)</f>
        <v>109258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17">
        <f>SUMIF('V3回目-総接種回数'!$A:$A, 'Conv-vaccine'!$E660, 'V3回目-総接種回数'!D:D)</f>
        <v>0</v>
      </c>
    </row>
    <row r="661" spans="1:19" ht="17.7">
      <c r="A661" s="49">
        <v>44516</v>
      </c>
      <c r="B661" s="109">
        <f>IF(COUNTIF($A$7:$A661, $A661)&gt;1, 0, IF($E661="","",G661+H661+K661+L661+O661-Q661))</f>
        <v>25224</v>
      </c>
      <c r="C661" s="109">
        <f>IF(COUNTIF($A$7:$A661, $A661)&gt;1, 0, IF($E661="", "", I661+J661+M661+N661+P661-R661))</f>
        <v>111475</v>
      </c>
      <c r="D661" s="109">
        <f>IF(COUNTIF($A$7:$A661, $A661)&gt;1, 0, S661)</f>
        <v>0</v>
      </c>
      <c r="E661" s="110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24562</v>
      </c>
      <c r="L661" s="92">
        <f>IFERROR(VLOOKUP($E661, V一般接種!$A:$G, L$4, FALSE), 0)</f>
        <v>662</v>
      </c>
      <c r="M661" s="92">
        <f>IFERROR(VLOOKUP($E661, V一般接種!$A:$G, M$4, FALSE), 0)</f>
        <v>28</v>
      </c>
      <c r="N661" s="93">
        <f>IFERROR(VLOOKUP($E661, V一般接種!$A:$G, N$4, FALSE), 0)</f>
        <v>111447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17">
        <f>SUMIF('V3回目-総接種回数'!$A:$A, 'Conv-vaccine'!$E661, 'V3回目-総接種回数'!D:D)</f>
        <v>0</v>
      </c>
    </row>
    <row r="662" spans="1:19" ht="17.7">
      <c r="A662" s="49">
        <v>44516</v>
      </c>
      <c r="B662" s="109">
        <f>IF(COUNTIF($A$7:$A662, $A662)&gt;1, 0, IF($E662="","",G662+H662+K662+L662+O662-Q662))</f>
        <v>0</v>
      </c>
      <c r="C662" s="109">
        <f>IF(COUNTIF($A$7:$A662, $A662)&gt;1, 0, IF($E662="", "", I662+J662+M662+N662+P662-R662))</f>
        <v>0</v>
      </c>
      <c r="D662" s="109">
        <f>IF(COUNTIF($A$7:$A662, $A662)&gt;1, 0, S662)</f>
        <v>0</v>
      </c>
      <c r="E662" s="110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24562</v>
      </c>
      <c r="L662" s="92">
        <f>IFERROR(VLOOKUP($E662, V一般接種!$A:$G, L$4, FALSE), 0)</f>
        <v>662</v>
      </c>
      <c r="M662" s="92">
        <f>IFERROR(VLOOKUP($E662, V一般接種!$A:$G, M$4, FALSE), 0)</f>
        <v>28</v>
      </c>
      <c r="N662" s="93">
        <f>IFERROR(VLOOKUP($E662, V一般接種!$A:$G, N$4, FALSE), 0)</f>
        <v>111447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17">
        <f>SUMIF('V3回目-総接種回数'!$A:$A, 'Conv-vaccine'!$E662, 'V3回目-総接種回数'!D:D)</f>
        <v>0</v>
      </c>
    </row>
    <row r="663" spans="1:19" ht="17.7">
      <c r="A663" s="49">
        <v>44516</v>
      </c>
      <c r="B663" s="109">
        <f>IF(COUNTIF($A$7:$A663, $A663)&gt;1, 0, IF($E663="","",G663+H663+K663+L663+O663-Q663))</f>
        <v>0</v>
      </c>
      <c r="C663" s="109">
        <f>IF(COUNTIF($A$7:$A663, $A663)&gt;1, 0, IF($E663="", "", I663+J663+M663+N663+P663-R663))</f>
        <v>0</v>
      </c>
      <c r="D663" s="109">
        <f>IF(COUNTIF($A$7:$A663, $A663)&gt;1, 0, S663)</f>
        <v>0</v>
      </c>
      <c r="E663" s="110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24562</v>
      </c>
      <c r="L663" s="92">
        <f>IFERROR(VLOOKUP($E663, V一般接種!$A:$G, L$4, FALSE), 0)</f>
        <v>662</v>
      </c>
      <c r="M663" s="92">
        <f>IFERROR(VLOOKUP($E663, V一般接種!$A:$G, M$4, FALSE), 0)</f>
        <v>28</v>
      </c>
      <c r="N663" s="93">
        <f>IFERROR(VLOOKUP($E663, V一般接種!$A:$G, N$4, FALSE), 0)</f>
        <v>111447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17">
        <f>SUMIF('V3回目-総接種回数'!$A:$A, 'Conv-vaccine'!$E663, 'V3回目-総接種回数'!D:D)</f>
        <v>0</v>
      </c>
    </row>
    <row r="664" spans="1:19" ht="17.7">
      <c r="A664" s="49">
        <v>44517</v>
      </c>
      <c r="B664" s="109">
        <f>IF(COUNTIF($A$7:$A664, $A664)&gt;1, 0, IF($E664="","",G664+H664+K664+L664+O664-Q664))</f>
        <v>24855</v>
      </c>
      <c r="C664" s="109">
        <f>IF(COUNTIF($A$7:$A664, $A664)&gt;1, 0, IF($E664="", "", I664+J664+M664+N664+P664-R664))</f>
        <v>102741</v>
      </c>
      <c r="D664" s="109">
        <f>IF(COUNTIF($A$7:$A664, $A664)&gt;1, 0, S664)</f>
        <v>0</v>
      </c>
      <c r="E664" s="110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23967</v>
      </c>
      <c r="L664" s="92">
        <f>IFERROR(VLOOKUP($E664, V一般接種!$A:$G, L$4, FALSE), 0)</f>
        <v>888</v>
      </c>
      <c r="M664" s="92">
        <f>IFERROR(VLOOKUP($E664, V一般接種!$A:$G, M$4, FALSE), 0)</f>
        <v>4</v>
      </c>
      <c r="N664" s="93">
        <f>IFERROR(VLOOKUP($E664, V一般接種!$A:$G, N$4, FALSE), 0)</f>
        <v>102737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17">
        <f>SUMIF('V3回目-総接種回数'!$A:$A, 'Conv-vaccine'!$E664, 'V3回目-総接種回数'!D:D)</f>
        <v>0</v>
      </c>
    </row>
    <row r="665" spans="1:19" ht="17.7">
      <c r="A665" s="49">
        <v>44517</v>
      </c>
      <c r="B665" s="109">
        <f>IF(COUNTIF($A$7:$A665, $A665)&gt;1, 0, IF($E665="","",G665+H665+K665+L665+O665-Q665))</f>
        <v>0</v>
      </c>
      <c r="C665" s="109">
        <f>IF(COUNTIF($A$7:$A665, $A665)&gt;1, 0, IF($E665="", "", I665+J665+M665+N665+P665-R665))</f>
        <v>0</v>
      </c>
      <c r="D665" s="109">
        <f>IF(COUNTIF($A$7:$A665, $A665)&gt;1, 0, S665)</f>
        <v>0</v>
      </c>
      <c r="E665" s="110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23967</v>
      </c>
      <c r="L665" s="92">
        <f>IFERROR(VLOOKUP($E665, V一般接種!$A:$G, L$4, FALSE), 0)</f>
        <v>888</v>
      </c>
      <c r="M665" s="92">
        <f>IFERROR(VLOOKUP($E665, V一般接種!$A:$G, M$4, FALSE), 0)</f>
        <v>4</v>
      </c>
      <c r="N665" s="93">
        <f>IFERROR(VLOOKUP($E665, V一般接種!$A:$G, N$4, FALSE), 0)</f>
        <v>102737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17">
        <f>SUMIF('V3回目-総接種回数'!$A:$A, 'Conv-vaccine'!$E665, 'V3回目-総接種回数'!D:D)</f>
        <v>0</v>
      </c>
    </row>
    <row r="666" spans="1:19" ht="17.7">
      <c r="A666" s="49">
        <v>44517</v>
      </c>
      <c r="B666" s="109">
        <f>IF(COUNTIF($A$7:$A666, $A666)&gt;1, 0, IF($E666="","",G666+H666+K666+L666+O666-Q666))</f>
        <v>0</v>
      </c>
      <c r="C666" s="109">
        <f>IF(COUNTIF($A$7:$A666, $A666)&gt;1, 0, IF($E666="", "", I666+J666+M666+N666+P666-R666))</f>
        <v>0</v>
      </c>
      <c r="D666" s="109">
        <f>IF(COUNTIF($A$7:$A666, $A666)&gt;1, 0, S666)</f>
        <v>0</v>
      </c>
      <c r="E666" s="110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23967</v>
      </c>
      <c r="L666" s="92">
        <f>IFERROR(VLOOKUP($E666, V一般接種!$A:$G, L$4, FALSE), 0)</f>
        <v>888</v>
      </c>
      <c r="M666" s="92">
        <f>IFERROR(VLOOKUP($E666, V一般接種!$A:$G, M$4, FALSE), 0)</f>
        <v>4</v>
      </c>
      <c r="N666" s="93">
        <f>IFERROR(VLOOKUP($E666, V一般接種!$A:$G, N$4, FALSE), 0)</f>
        <v>102737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17">
        <f>SUMIF('V3回目-総接種回数'!$A:$A, 'Conv-vaccine'!$E666, 'V3回目-総接種回数'!D:D)</f>
        <v>0</v>
      </c>
    </row>
    <row r="667" spans="1:19" ht="17.7">
      <c r="A667" s="49">
        <v>44518</v>
      </c>
      <c r="B667" s="109">
        <f>IF(COUNTIF($A$7:$A667, $A667)&gt;1, 0, IF($E667="","",G667+H667+K667+L667+O667-Q667))</f>
        <v>23258</v>
      </c>
      <c r="C667" s="109">
        <f>IF(COUNTIF($A$7:$A667, $A667)&gt;1, 0, IF($E667="", "", I667+J667+M667+N667+P667-R667))</f>
        <v>97202</v>
      </c>
      <c r="D667" s="109">
        <f>IF(COUNTIF($A$7:$A667, $A667)&gt;1, 0, S667)</f>
        <v>0</v>
      </c>
      <c r="E667" s="110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22554</v>
      </c>
      <c r="L667" s="92">
        <f>IFERROR(VLOOKUP($E667, V一般接種!$A:$G, L$4, FALSE), 0)</f>
        <v>704</v>
      </c>
      <c r="M667" s="92">
        <f>IFERROR(VLOOKUP($E667, V一般接種!$A:$G, M$4, FALSE), 0)</f>
        <v>4</v>
      </c>
      <c r="N667" s="93">
        <f>IFERROR(VLOOKUP($E667, V一般接種!$A:$G, N$4, FALSE), 0)</f>
        <v>97198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17">
        <f>SUMIF('V3回目-総接種回数'!$A:$A, 'Conv-vaccine'!$E667, 'V3回目-総接種回数'!D:D)</f>
        <v>0</v>
      </c>
    </row>
    <row r="668" spans="1:19" ht="17.7">
      <c r="A668" s="49">
        <v>44518</v>
      </c>
      <c r="B668" s="109">
        <f>IF(COUNTIF($A$7:$A668, $A668)&gt;1, 0, IF($E668="","",G668+H668+K668+L668+O668-Q668))</f>
        <v>0</v>
      </c>
      <c r="C668" s="109">
        <f>IF(COUNTIF($A$7:$A668, $A668)&gt;1, 0, IF($E668="", "", I668+J668+M668+N668+P668-R668))</f>
        <v>0</v>
      </c>
      <c r="D668" s="109">
        <f>IF(COUNTIF($A$7:$A668, $A668)&gt;1, 0, S668)</f>
        <v>0</v>
      </c>
      <c r="E668" s="110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22554</v>
      </c>
      <c r="L668" s="92">
        <f>IFERROR(VLOOKUP($E668, V一般接種!$A:$G, L$4, FALSE), 0)</f>
        <v>704</v>
      </c>
      <c r="M668" s="92">
        <f>IFERROR(VLOOKUP($E668, V一般接種!$A:$G, M$4, FALSE), 0)</f>
        <v>4</v>
      </c>
      <c r="N668" s="93">
        <f>IFERROR(VLOOKUP($E668, V一般接種!$A:$G, N$4, FALSE), 0)</f>
        <v>97198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17">
        <f>SUMIF('V3回目-総接種回数'!$A:$A, 'Conv-vaccine'!$E668, 'V3回目-総接種回数'!D:D)</f>
        <v>0</v>
      </c>
    </row>
    <row r="669" spans="1:19" ht="17.7">
      <c r="A669" s="49">
        <v>44518</v>
      </c>
      <c r="B669" s="109">
        <f>IF(COUNTIF($A$7:$A669, $A669)&gt;1, 0, IF($E669="","",G669+H669+K669+L669+O669-Q669))</f>
        <v>0</v>
      </c>
      <c r="C669" s="109">
        <f>IF(COUNTIF($A$7:$A669, $A669)&gt;1, 0, IF($E669="", "", I669+J669+M669+N669+P669-R669))</f>
        <v>0</v>
      </c>
      <c r="D669" s="109">
        <f>IF(COUNTIF($A$7:$A669, $A669)&gt;1, 0, S669)</f>
        <v>0</v>
      </c>
      <c r="E669" s="110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22554</v>
      </c>
      <c r="L669" s="92">
        <f>IFERROR(VLOOKUP($E669, V一般接種!$A:$G, L$4, FALSE), 0)</f>
        <v>704</v>
      </c>
      <c r="M669" s="92">
        <f>IFERROR(VLOOKUP($E669, V一般接種!$A:$G, M$4, FALSE), 0)</f>
        <v>4</v>
      </c>
      <c r="N669" s="93">
        <f>IFERROR(VLOOKUP($E669, V一般接種!$A:$G, N$4, FALSE), 0)</f>
        <v>97198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17">
        <f>SUMIF('V3回目-総接種回数'!$A:$A, 'Conv-vaccine'!$E669, 'V3回目-総接種回数'!D:D)</f>
        <v>0</v>
      </c>
    </row>
    <row r="670" spans="1:19" ht="17.7">
      <c r="A670" s="49">
        <v>44519</v>
      </c>
      <c r="B670" s="109">
        <f>IF(COUNTIF($A$7:$A670, $A670)&gt;1, 0, IF($E670="","",G670+H670+K670+L670+O670-Q670))</f>
        <v>42056</v>
      </c>
      <c r="C670" s="109">
        <f>IF(COUNTIF($A$7:$A670, $A670)&gt;1, 0, IF($E670="", "", I670+J670+M670+N670+P670-R670))</f>
        <v>141841</v>
      </c>
      <c r="D670" s="109">
        <f>IF(COUNTIF($A$7:$A670, $A670)&gt;1, 0, S670)</f>
        <v>0</v>
      </c>
      <c r="E670" s="110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40340</v>
      </c>
      <c r="L670" s="92">
        <f>IFERROR(VLOOKUP($E670, V一般接種!$A:$G, L$4, FALSE), 0)</f>
        <v>1716</v>
      </c>
      <c r="M670" s="92">
        <f>IFERROR(VLOOKUP($E670, V一般接種!$A:$G, M$4, FALSE), 0)</f>
        <v>20</v>
      </c>
      <c r="N670" s="93">
        <f>IFERROR(VLOOKUP($E670, V一般接種!$A:$G, N$4, FALSE), 0)</f>
        <v>141821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17">
        <f>SUMIF('V3回目-総接種回数'!$A:$A, 'Conv-vaccine'!$E670, 'V3回目-総接種回数'!D:D)</f>
        <v>0</v>
      </c>
    </row>
    <row r="671" spans="1:19" ht="17.7">
      <c r="A671" s="49">
        <v>44519</v>
      </c>
      <c r="B671" s="109">
        <f>IF(COUNTIF($A$7:$A671, $A671)&gt;1, 0, IF($E671="","",G671+H671+K671+L671+O671-Q671))</f>
        <v>0</v>
      </c>
      <c r="C671" s="109">
        <f>IF(COUNTIF($A$7:$A671, $A671)&gt;1, 0, IF($E671="", "", I671+J671+M671+N671+P671-R671))</f>
        <v>0</v>
      </c>
      <c r="D671" s="109">
        <f>IF(COUNTIF($A$7:$A671, $A671)&gt;1, 0, S671)</f>
        <v>0</v>
      </c>
      <c r="E671" s="110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40340</v>
      </c>
      <c r="L671" s="92">
        <f>IFERROR(VLOOKUP($E671, V一般接種!$A:$G, L$4, FALSE), 0)</f>
        <v>1716</v>
      </c>
      <c r="M671" s="92">
        <f>IFERROR(VLOOKUP($E671, V一般接種!$A:$G, M$4, FALSE), 0)</f>
        <v>20</v>
      </c>
      <c r="N671" s="93">
        <f>IFERROR(VLOOKUP($E671, V一般接種!$A:$G, N$4, FALSE), 0)</f>
        <v>141821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17">
        <f>SUMIF('V3回目-総接種回数'!$A:$A, 'Conv-vaccine'!$E671, 'V3回目-総接種回数'!D:D)</f>
        <v>0</v>
      </c>
    </row>
    <row r="672" spans="1:19" ht="17.7">
      <c r="A672" s="49">
        <v>44519</v>
      </c>
      <c r="B672" s="109">
        <f>IF(COUNTIF($A$7:$A672, $A672)&gt;1, 0, IF($E672="","",G672+H672+K672+L672+O672-Q672))</f>
        <v>0</v>
      </c>
      <c r="C672" s="109">
        <f>IF(COUNTIF($A$7:$A672, $A672)&gt;1, 0, IF($E672="", "", I672+J672+M672+N672+P672-R672))</f>
        <v>0</v>
      </c>
      <c r="D672" s="109">
        <f>IF(COUNTIF($A$7:$A672, $A672)&gt;1, 0, S672)</f>
        <v>0</v>
      </c>
      <c r="E672" s="110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40340</v>
      </c>
      <c r="L672" s="92">
        <f>IFERROR(VLOOKUP($E672, V一般接種!$A:$G, L$4, FALSE), 0)</f>
        <v>1716</v>
      </c>
      <c r="M672" s="92">
        <f>IFERROR(VLOOKUP($E672, V一般接種!$A:$G, M$4, FALSE), 0)</f>
        <v>20</v>
      </c>
      <c r="N672" s="93">
        <f>IFERROR(VLOOKUP($E672, V一般接種!$A:$G, N$4, FALSE), 0)</f>
        <v>141821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17">
        <f>SUMIF('V3回目-総接種回数'!$A:$A, 'Conv-vaccine'!$E672, 'V3回目-総接種回数'!D:D)</f>
        <v>0</v>
      </c>
    </row>
    <row r="673" spans="1:19" ht="17.7">
      <c r="A673" s="49">
        <v>44520</v>
      </c>
      <c r="B673" s="109">
        <f>IF(COUNTIF($A$7:$A673, $A673)&gt;1, 0, IF($E673="","",G673+H673+K673+L673+O673-Q673))</f>
        <v>55827</v>
      </c>
      <c r="C673" s="109">
        <f>IF(COUNTIF($A$7:$A673, $A673)&gt;1, 0, IF($E673="", "", I673+J673+M673+N673+P673-R673))</f>
        <v>194484</v>
      </c>
      <c r="D673" s="109">
        <f>IF(COUNTIF($A$7:$A673, $A673)&gt;1, 0, S673)</f>
        <v>0</v>
      </c>
      <c r="E673" s="110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54830</v>
      </c>
      <c r="L673" s="92">
        <f>IFERROR(VLOOKUP($E673, V一般接種!$A:$G, L$4, FALSE), 0)</f>
        <v>997</v>
      </c>
      <c r="M673" s="92">
        <f>IFERROR(VLOOKUP($E673, V一般接種!$A:$G, M$4, FALSE), 0)</f>
        <v>12</v>
      </c>
      <c r="N673" s="93">
        <f>IFERROR(VLOOKUP($E673, V一般接種!$A:$G, N$4, FALSE), 0)</f>
        <v>194472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17">
        <f>SUMIF('V3回目-総接種回数'!$A:$A, 'Conv-vaccine'!$E673, 'V3回目-総接種回数'!D:D)</f>
        <v>0</v>
      </c>
    </row>
    <row r="674" spans="1:19" ht="17.7">
      <c r="A674" s="49">
        <v>44520</v>
      </c>
      <c r="B674" s="109">
        <f>IF(COUNTIF($A$7:$A674, $A674)&gt;1, 0, IF($E674="","",G674+H674+K674+L674+O674-Q674))</f>
        <v>0</v>
      </c>
      <c r="C674" s="109">
        <f>IF(COUNTIF($A$7:$A674, $A674)&gt;1, 0, IF($E674="", "", I674+J674+M674+N674+P674-R674))</f>
        <v>0</v>
      </c>
      <c r="D674" s="109">
        <f>IF(COUNTIF($A$7:$A674, $A674)&gt;1, 0, S674)</f>
        <v>0</v>
      </c>
      <c r="E674" s="110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54830</v>
      </c>
      <c r="L674" s="92">
        <f>IFERROR(VLOOKUP($E674, V一般接種!$A:$G, L$4, FALSE), 0)</f>
        <v>997</v>
      </c>
      <c r="M674" s="92">
        <f>IFERROR(VLOOKUP($E674, V一般接種!$A:$G, M$4, FALSE), 0)</f>
        <v>12</v>
      </c>
      <c r="N674" s="93">
        <f>IFERROR(VLOOKUP($E674, V一般接種!$A:$G, N$4, FALSE), 0)</f>
        <v>194472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17">
        <f>SUMIF('V3回目-総接種回数'!$A:$A, 'Conv-vaccine'!$E674, 'V3回目-総接種回数'!D:D)</f>
        <v>0</v>
      </c>
    </row>
    <row r="675" spans="1:19" ht="17.7">
      <c r="A675" s="49">
        <v>44520</v>
      </c>
      <c r="B675" s="109">
        <f>IF(COUNTIF($A$7:$A675, $A675)&gt;1, 0, IF($E675="","",G675+H675+K675+L675+O675-Q675))</f>
        <v>0</v>
      </c>
      <c r="C675" s="109">
        <f>IF(COUNTIF($A$7:$A675, $A675)&gt;1, 0, IF($E675="", "", I675+J675+M675+N675+P675-R675))</f>
        <v>0</v>
      </c>
      <c r="D675" s="109">
        <f>IF(COUNTIF($A$7:$A675, $A675)&gt;1, 0, S675)</f>
        <v>0</v>
      </c>
      <c r="E675" s="110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54830</v>
      </c>
      <c r="L675" s="92">
        <f>IFERROR(VLOOKUP($E675, V一般接種!$A:$G, L$4, FALSE), 0)</f>
        <v>997</v>
      </c>
      <c r="M675" s="92">
        <f>IFERROR(VLOOKUP($E675, V一般接種!$A:$G, M$4, FALSE), 0)</f>
        <v>12</v>
      </c>
      <c r="N675" s="93">
        <f>IFERROR(VLOOKUP($E675, V一般接種!$A:$G, N$4, FALSE), 0)</f>
        <v>194472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17">
        <f>SUMIF('V3回目-総接種回数'!$A:$A, 'Conv-vaccine'!$E675, 'V3回目-総接種回数'!D:D)</f>
        <v>0</v>
      </c>
    </row>
    <row r="676" spans="1:19" ht="17.7">
      <c r="A676" s="49">
        <v>44521</v>
      </c>
      <c r="B676" s="109">
        <f>IF(COUNTIF($A$7:$A676, $A676)&gt;1, 0, IF($E676="","",G676+H676+K676+L676+O676-Q676))</f>
        <v>533487</v>
      </c>
      <c r="C676" s="109">
        <f>IF(COUNTIF($A$7:$A676, $A676)&gt;1, 0, IF($E676="", "", I676+J676+M676+N676+P676-R676))</f>
        <v>409733</v>
      </c>
      <c r="D676" s="109">
        <f>IF(COUNTIF($A$7:$A676, $A676)&gt;1, 0, S676)</f>
        <v>0</v>
      </c>
      <c r="E676" s="110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23905</v>
      </c>
      <c r="L676" s="92">
        <f>IFERROR(VLOOKUP($E676, V一般接種!$A:$G, L$4, FALSE), 0)</f>
        <v>997</v>
      </c>
      <c r="M676" s="92">
        <f>IFERROR(VLOOKUP($E676, V一般接種!$A:$G, M$4, FALSE), 0)</f>
        <v>13</v>
      </c>
      <c r="N676" s="93">
        <f>IFERROR(VLOOKUP($E676, V一般接種!$A:$G, N$4, FALSE), 0)</f>
        <v>115512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17">
        <f>SUMIF('V3回目-総接種回数'!$A:$A, 'Conv-vaccine'!$E676, 'V3回目-総接種回数'!D:D)</f>
        <v>0</v>
      </c>
    </row>
    <row r="677" spans="1:19" ht="17.7">
      <c r="A677" s="49">
        <v>44521</v>
      </c>
      <c r="B677" s="109">
        <f>IF(COUNTIF($A$7:$A677, $A677)&gt;1, 0, IF($E677="","",G677+H677+K677+L677+O677-Q677))</f>
        <v>0</v>
      </c>
      <c r="C677" s="109">
        <f>IF(COUNTIF($A$7:$A677, $A677)&gt;1, 0, IF($E677="", "", I677+J677+M677+N677+P677-R677))</f>
        <v>0</v>
      </c>
      <c r="D677" s="109">
        <f>IF(COUNTIF($A$7:$A677, $A677)&gt;1, 0, S677)</f>
        <v>0</v>
      </c>
      <c r="E677" s="110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23905</v>
      </c>
      <c r="L677" s="92">
        <f>IFERROR(VLOOKUP($E677, V一般接種!$A:$G, L$4, FALSE), 0)</f>
        <v>997</v>
      </c>
      <c r="M677" s="92">
        <f>IFERROR(VLOOKUP($E677, V一般接種!$A:$G, M$4, FALSE), 0)</f>
        <v>13</v>
      </c>
      <c r="N677" s="93">
        <f>IFERROR(VLOOKUP($E677, V一般接種!$A:$G, N$4, FALSE), 0)</f>
        <v>115512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17">
        <f>SUMIF('V3回目-総接種回数'!$A:$A, 'Conv-vaccine'!$E677, 'V3回目-総接種回数'!D:D)</f>
        <v>0</v>
      </c>
    </row>
    <row r="678" spans="1:19" ht="17.7">
      <c r="A678" s="49">
        <v>44521</v>
      </c>
      <c r="B678" s="109">
        <f>IF(COUNTIF($A$7:$A678, $A678)&gt;1, 0, IF($E678="","",G678+H678+K678+L678+O678-Q678))</f>
        <v>0</v>
      </c>
      <c r="C678" s="109">
        <f>IF(COUNTIF($A$7:$A678, $A678)&gt;1, 0, IF($E678="", "", I678+J678+M678+N678+P678-R678))</f>
        <v>0</v>
      </c>
      <c r="D678" s="109">
        <f>IF(COUNTIF($A$7:$A678, $A678)&gt;1, 0, S678)</f>
        <v>0</v>
      </c>
      <c r="E678" s="110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23905</v>
      </c>
      <c r="L678" s="92">
        <f>IFERROR(VLOOKUP($E678, V一般接種!$A:$G, L$4, FALSE), 0)</f>
        <v>997</v>
      </c>
      <c r="M678" s="92">
        <f>IFERROR(VLOOKUP($E678, V一般接種!$A:$G, M$4, FALSE), 0)</f>
        <v>13</v>
      </c>
      <c r="N678" s="93">
        <f>IFERROR(VLOOKUP($E678, V一般接種!$A:$G, N$4, FALSE), 0)</f>
        <v>115512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17">
        <f>SUMIF('V3回目-総接種回数'!$A:$A, 'Conv-vaccine'!$E678, 'V3回目-総接種回数'!D:D)</f>
        <v>0</v>
      </c>
    </row>
    <row r="679" spans="1:19" ht="17.7">
      <c r="A679" s="49">
        <v>44522</v>
      </c>
      <c r="B679" s="109">
        <f>IF(COUNTIF($A$7:$A679, $A679)&gt;1, 0, IF($E679="","",G679+H679+K679+L679+O679-Q679))</f>
        <v>22495</v>
      </c>
      <c r="C679" s="109">
        <f>IF(COUNTIF($A$7:$A679, $A679)&gt;1, 0, IF($E679="", "", I679+J679+M679+N679+P679-R679))</f>
        <v>63183</v>
      </c>
      <c r="D679" s="109">
        <f>IF(COUNTIF($A$7:$A679, $A679)&gt;1, 0, S679)</f>
        <v>0</v>
      </c>
      <c r="E679" s="110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21844</v>
      </c>
      <c r="L679" s="92">
        <f>IFERROR(VLOOKUP($E679, V一般接種!$A:$G, L$4, FALSE), 0)</f>
        <v>651</v>
      </c>
      <c r="M679" s="92">
        <f>IFERROR(VLOOKUP($E679, V一般接種!$A:$G, M$4, FALSE), 0)</f>
        <v>13</v>
      </c>
      <c r="N679" s="93">
        <f>IFERROR(VLOOKUP($E679, V一般接種!$A:$G, N$4, FALSE), 0)</f>
        <v>63170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17">
        <f>SUMIF('V3回目-総接種回数'!$A:$A, 'Conv-vaccine'!$E679, 'V3回目-総接種回数'!D:D)</f>
        <v>0</v>
      </c>
    </row>
    <row r="680" spans="1:19" ht="17.7">
      <c r="A680" s="49">
        <v>44522</v>
      </c>
      <c r="B680" s="109">
        <f>IF(COUNTIF($A$7:$A680, $A680)&gt;1, 0, IF($E680="","",G680+H680+K680+L680+O680-Q680))</f>
        <v>0</v>
      </c>
      <c r="C680" s="109">
        <f>IF(COUNTIF($A$7:$A680, $A680)&gt;1, 0, IF($E680="", "", I680+J680+M680+N680+P680-R680))</f>
        <v>0</v>
      </c>
      <c r="D680" s="109">
        <f>IF(COUNTIF($A$7:$A680, $A680)&gt;1, 0, S680)</f>
        <v>0</v>
      </c>
      <c r="E680" s="110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21844</v>
      </c>
      <c r="L680" s="92">
        <f>IFERROR(VLOOKUP($E680, V一般接種!$A:$G, L$4, FALSE), 0)</f>
        <v>651</v>
      </c>
      <c r="M680" s="92">
        <f>IFERROR(VLOOKUP($E680, V一般接種!$A:$G, M$4, FALSE), 0)</f>
        <v>13</v>
      </c>
      <c r="N680" s="93">
        <f>IFERROR(VLOOKUP($E680, V一般接種!$A:$G, N$4, FALSE), 0)</f>
        <v>63170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17">
        <f>SUMIF('V3回目-総接種回数'!$A:$A, 'Conv-vaccine'!$E680, 'V3回目-総接種回数'!D:D)</f>
        <v>0</v>
      </c>
    </row>
    <row r="681" spans="1:19" ht="17.7">
      <c r="A681" s="49">
        <v>44522</v>
      </c>
      <c r="B681" s="109">
        <f>IF(COUNTIF($A$7:$A681, $A681)&gt;1, 0, IF($E681="","",G681+H681+K681+L681+O681-Q681))</f>
        <v>0</v>
      </c>
      <c r="C681" s="109">
        <f>IF(COUNTIF($A$7:$A681, $A681)&gt;1, 0, IF($E681="", "", I681+J681+M681+N681+P681-R681))</f>
        <v>0</v>
      </c>
      <c r="D681" s="109">
        <f>IF(COUNTIF($A$7:$A681, $A681)&gt;1, 0, S681)</f>
        <v>0</v>
      </c>
      <c r="E681" s="110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21844</v>
      </c>
      <c r="L681" s="92">
        <f>IFERROR(VLOOKUP($E681, V一般接種!$A:$G, L$4, FALSE), 0)</f>
        <v>651</v>
      </c>
      <c r="M681" s="92">
        <f>IFERROR(VLOOKUP($E681, V一般接種!$A:$G, M$4, FALSE), 0)</f>
        <v>13</v>
      </c>
      <c r="N681" s="93">
        <f>IFERROR(VLOOKUP($E681, V一般接種!$A:$G, N$4, FALSE), 0)</f>
        <v>63170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17">
        <f>SUMIF('V3回目-総接種回数'!$A:$A, 'Conv-vaccine'!$E681, 'V3回目-総接種回数'!D:D)</f>
        <v>0</v>
      </c>
    </row>
    <row r="682" spans="1:19" ht="17.7">
      <c r="A682" s="49">
        <v>44523</v>
      </c>
      <c r="B682" s="109">
        <f>IF(COUNTIF($A$7:$A682, $A682)&gt;1, 0, IF($E682="","",G682+H682+K682+L682+O682-Q682))</f>
        <v>4957</v>
      </c>
      <c r="C682" s="109">
        <f>IF(COUNTIF($A$7:$A682, $A682)&gt;1, 0, IF($E682="", "", I682+J682+M682+N682+P682-R682))</f>
        <v>16135</v>
      </c>
      <c r="D682" s="109">
        <f>IF(COUNTIF($A$7:$A682, $A682)&gt;1, 0, S682)</f>
        <v>0</v>
      </c>
      <c r="E682" s="110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4720</v>
      </c>
      <c r="L682" s="92">
        <f>IFERROR(VLOOKUP($E682, V一般接種!$A:$G, L$4, FALSE), 0)</f>
        <v>237</v>
      </c>
      <c r="M682" s="92">
        <f>IFERROR(VLOOKUP($E682, V一般接種!$A:$G, M$4, FALSE), 0)</f>
        <v>5</v>
      </c>
      <c r="N682" s="93">
        <f>IFERROR(VLOOKUP($E682, V一般接種!$A:$G, N$4, FALSE), 0)</f>
        <v>16130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17">
        <f>SUMIF('V3回目-総接種回数'!$A:$A, 'Conv-vaccine'!$E682, 'V3回目-総接種回数'!D:D)</f>
        <v>0</v>
      </c>
    </row>
    <row r="683" spans="1:19" ht="17.7">
      <c r="A683" s="49">
        <v>44523</v>
      </c>
      <c r="B683" s="109">
        <f>IF(COUNTIF($A$7:$A683, $A683)&gt;1, 0, IF($E683="","",G683+H683+K683+L683+O683-Q683))</f>
        <v>0</v>
      </c>
      <c r="C683" s="109">
        <f>IF(COUNTIF($A$7:$A683, $A683)&gt;1, 0, IF($E683="", "", I683+J683+M683+N683+P683-R683))</f>
        <v>0</v>
      </c>
      <c r="D683" s="109">
        <f>IF(COUNTIF($A$7:$A683, $A683)&gt;1, 0, S683)</f>
        <v>0</v>
      </c>
      <c r="E683" s="110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4720</v>
      </c>
      <c r="L683" s="92">
        <f>IFERROR(VLOOKUP($E683, V一般接種!$A:$G, L$4, FALSE), 0)</f>
        <v>237</v>
      </c>
      <c r="M683" s="92">
        <f>IFERROR(VLOOKUP($E683, V一般接種!$A:$G, M$4, FALSE), 0)</f>
        <v>5</v>
      </c>
      <c r="N683" s="93">
        <f>IFERROR(VLOOKUP($E683, V一般接種!$A:$G, N$4, FALSE), 0)</f>
        <v>16130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17">
        <f>SUMIF('V3回目-総接種回数'!$A:$A, 'Conv-vaccine'!$E683, 'V3回目-総接種回数'!D:D)</f>
        <v>0</v>
      </c>
    </row>
    <row r="684" spans="1:19" ht="17.7">
      <c r="A684" s="49">
        <v>44523</v>
      </c>
      <c r="B684" s="109">
        <f>IF(COUNTIF($A$7:$A684, $A684)&gt;1, 0, IF($E684="","",G684+H684+K684+L684+O684-Q684))</f>
        <v>0</v>
      </c>
      <c r="C684" s="109">
        <f>IF(COUNTIF($A$7:$A684, $A684)&gt;1, 0, IF($E684="", "", I684+J684+M684+N684+P684-R684))</f>
        <v>0</v>
      </c>
      <c r="D684" s="109">
        <f>IF(COUNTIF($A$7:$A684, $A684)&gt;1, 0, S684)</f>
        <v>0</v>
      </c>
      <c r="E684" s="110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4720</v>
      </c>
      <c r="L684" s="92">
        <f>IFERROR(VLOOKUP($E684, V一般接種!$A:$G, L$4, FALSE), 0)</f>
        <v>237</v>
      </c>
      <c r="M684" s="92">
        <f>IFERROR(VLOOKUP($E684, V一般接種!$A:$G, M$4, FALSE), 0)</f>
        <v>5</v>
      </c>
      <c r="N684" s="93">
        <f>IFERROR(VLOOKUP($E684, V一般接種!$A:$G, N$4, FALSE), 0)</f>
        <v>16130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17">
        <f>SUMIF('V3回目-総接種回数'!$A:$A, 'Conv-vaccine'!$E684, 'V3回目-総接種回数'!D:D)</f>
        <v>0</v>
      </c>
    </row>
    <row r="685" spans="1:19" ht="17.7">
      <c r="A685" s="49">
        <v>44524</v>
      </c>
      <c r="B685" s="109">
        <f>IF(COUNTIF($A$7:$A685, $A685)&gt;1, 0, IF($E685="","",G685+H685+K685+L685+O685-Q685))</f>
        <v>22395</v>
      </c>
      <c r="C685" s="109">
        <f>IF(COUNTIF($A$7:$A685, $A685)&gt;1, 0, IF($E685="", "", I685+J685+M685+N685+P685-R685))</f>
        <v>40771</v>
      </c>
      <c r="D685" s="109">
        <f>IF(COUNTIF($A$7:$A685, $A685)&gt;1, 0, S685)</f>
        <v>0</v>
      </c>
      <c r="E685" s="110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21632</v>
      </c>
      <c r="L685" s="92">
        <f>IFERROR(VLOOKUP($E685, V一般接種!$A:$G, L$4, FALSE), 0)</f>
        <v>763</v>
      </c>
      <c r="M685" s="92">
        <f>IFERROR(VLOOKUP($E685, V一般接種!$A:$G, M$4, FALSE), 0)</f>
        <v>13</v>
      </c>
      <c r="N685" s="93">
        <f>IFERROR(VLOOKUP($E685, V一般接種!$A:$G, N$4, FALSE), 0)</f>
        <v>40758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17">
        <f>SUMIF('V3回目-総接種回数'!$A:$A, 'Conv-vaccine'!$E685, 'V3回目-総接種回数'!D:D)</f>
        <v>0</v>
      </c>
    </row>
    <row r="686" spans="1:19" ht="17.7">
      <c r="A686" s="49">
        <v>44524</v>
      </c>
      <c r="B686" s="109">
        <f>IF(COUNTIF($A$7:$A686, $A686)&gt;1, 0, IF($E686="","",G686+H686+K686+L686+O686-Q686))</f>
        <v>0</v>
      </c>
      <c r="C686" s="109">
        <f>IF(COUNTIF($A$7:$A686, $A686)&gt;1, 0, IF($E686="", "", I686+J686+M686+N686+P686-R686))</f>
        <v>0</v>
      </c>
      <c r="D686" s="109">
        <f>IF(COUNTIF($A$7:$A686, $A686)&gt;1, 0, S686)</f>
        <v>0</v>
      </c>
      <c r="E686" s="110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21632</v>
      </c>
      <c r="L686" s="92">
        <f>IFERROR(VLOOKUP($E686, V一般接種!$A:$G, L$4, FALSE), 0)</f>
        <v>763</v>
      </c>
      <c r="M686" s="92">
        <f>IFERROR(VLOOKUP($E686, V一般接種!$A:$G, M$4, FALSE), 0)</f>
        <v>13</v>
      </c>
      <c r="N686" s="93">
        <f>IFERROR(VLOOKUP($E686, V一般接種!$A:$G, N$4, FALSE), 0)</f>
        <v>40758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17">
        <f>SUMIF('V3回目-総接種回数'!$A:$A, 'Conv-vaccine'!$E686, 'V3回目-総接種回数'!D:D)</f>
        <v>0</v>
      </c>
    </row>
    <row r="687" spans="1:19" ht="17.7">
      <c r="A687" s="49">
        <v>44524</v>
      </c>
      <c r="B687" s="109">
        <f>IF(COUNTIF($A$7:$A687, $A687)&gt;1, 0, IF($E687="","",G687+H687+K687+L687+O687-Q687))</f>
        <v>0</v>
      </c>
      <c r="C687" s="109">
        <f>IF(COUNTIF($A$7:$A687, $A687)&gt;1, 0, IF($E687="", "", I687+J687+M687+N687+P687-R687))</f>
        <v>0</v>
      </c>
      <c r="D687" s="109">
        <f>IF(COUNTIF($A$7:$A687, $A687)&gt;1, 0, S687)</f>
        <v>0</v>
      </c>
      <c r="E687" s="110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21632</v>
      </c>
      <c r="L687" s="92">
        <f>IFERROR(VLOOKUP($E687, V一般接種!$A:$G, L$4, FALSE), 0)</f>
        <v>763</v>
      </c>
      <c r="M687" s="92">
        <f>IFERROR(VLOOKUP($E687, V一般接種!$A:$G, M$4, FALSE), 0)</f>
        <v>13</v>
      </c>
      <c r="N687" s="93">
        <f>IFERROR(VLOOKUP($E687, V一般接種!$A:$G, N$4, FALSE), 0)</f>
        <v>40758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17">
        <f>SUMIF('V3回目-総接種回数'!$A:$A, 'Conv-vaccine'!$E687, 'V3回目-総接種回数'!D:D)</f>
        <v>0</v>
      </c>
    </row>
    <row r="688" spans="1:19" ht="17.7">
      <c r="A688" s="49">
        <v>44525</v>
      </c>
      <c r="B688" s="109">
        <f>IF(COUNTIF($A$7:$A688, $A688)&gt;1, 0, IF($E688="","",G688+H688+K688+L688+O688-Q688))</f>
        <v>20108</v>
      </c>
      <c r="C688" s="109">
        <f>IF(COUNTIF($A$7:$A688, $A688)&gt;1, 0, IF($E688="", "", I688+J688+M688+N688+P688-R688))</f>
        <v>59217</v>
      </c>
      <c r="D688" s="109">
        <f>IF(COUNTIF($A$7:$A688, $A688)&gt;1, 0, S688)</f>
        <v>0</v>
      </c>
      <c r="E688" s="110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19417</v>
      </c>
      <c r="L688" s="92">
        <f>IFERROR(VLOOKUP($E688, V一般接種!$A:$G, L$4, FALSE), 0)</f>
        <v>691</v>
      </c>
      <c r="M688" s="92">
        <f>IFERROR(VLOOKUP($E688, V一般接種!$A:$G, M$4, FALSE), 0)</f>
        <v>37</v>
      </c>
      <c r="N688" s="93">
        <f>IFERROR(VLOOKUP($E688, V一般接種!$A:$G, N$4, FALSE), 0)</f>
        <v>59180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17">
        <f>SUMIF('V3回目-総接種回数'!$A:$A, 'Conv-vaccine'!$E688, 'V3回目-総接種回数'!D:D)</f>
        <v>0</v>
      </c>
    </row>
    <row r="689" spans="1:19" ht="17.7">
      <c r="A689" s="49">
        <v>44525</v>
      </c>
      <c r="B689" s="109">
        <f>IF(COUNTIF($A$7:$A689, $A689)&gt;1, 0, IF($E689="","",G689+H689+K689+L689+O689-Q689))</f>
        <v>0</v>
      </c>
      <c r="C689" s="109">
        <f>IF(COUNTIF($A$7:$A689, $A689)&gt;1, 0, IF($E689="", "", I689+J689+M689+N689+P689-R689))</f>
        <v>0</v>
      </c>
      <c r="D689" s="109">
        <f>IF(COUNTIF($A$7:$A689, $A689)&gt;1, 0, S689)</f>
        <v>0</v>
      </c>
      <c r="E689" s="110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19417</v>
      </c>
      <c r="L689" s="92">
        <f>IFERROR(VLOOKUP($E689, V一般接種!$A:$G, L$4, FALSE), 0)</f>
        <v>691</v>
      </c>
      <c r="M689" s="92">
        <f>IFERROR(VLOOKUP($E689, V一般接種!$A:$G, M$4, FALSE), 0)</f>
        <v>37</v>
      </c>
      <c r="N689" s="93">
        <f>IFERROR(VLOOKUP($E689, V一般接種!$A:$G, N$4, FALSE), 0)</f>
        <v>59180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17">
        <f>SUMIF('V3回目-総接種回数'!$A:$A, 'Conv-vaccine'!$E689, 'V3回目-総接種回数'!D:D)</f>
        <v>0</v>
      </c>
    </row>
    <row r="690" spans="1:19" ht="17.7">
      <c r="A690" s="49">
        <v>44525</v>
      </c>
      <c r="B690" s="109">
        <f>IF(COUNTIF($A$7:$A690, $A690)&gt;1, 0, IF($E690="","",G690+H690+K690+L690+O690-Q690))</f>
        <v>0</v>
      </c>
      <c r="C690" s="109">
        <f>IF(COUNTIF($A$7:$A690, $A690)&gt;1, 0, IF($E690="", "", I690+J690+M690+N690+P690-R690))</f>
        <v>0</v>
      </c>
      <c r="D690" s="109">
        <f>IF(COUNTIF($A$7:$A690, $A690)&gt;1, 0, S690)</f>
        <v>0</v>
      </c>
      <c r="E690" s="110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19417</v>
      </c>
      <c r="L690" s="92">
        <f>IFERROR(VLOOKUP($E690, V一般接種!$A:$G, L$4, FALSE), 0)</f>
        <v>691</v>
      </c>
      <c r="M690" s="92">
        <f>IFERROR(VLOOKUP($E690, V一般接種!$A:$G, M$4, FALSE), 0)</f>
        <v>37</v>
      </c>
      <c r="N690" s="93">
        <f>IFERROR(VLOOKUP($E690, V一般接種!$A:$G, N$4, FALSE), 0)</f>
        <v>59180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17">
        <f>SUMIF('V3回目-総接種回数'!$A:$A, 'Conv-vaccine'!$E690, 'V3回目-総接種回数'!D:D)</f>
        <v>0</v>
      </c>
    </row>
    <row r="691" spans="1:19" ht="17.7">
      <c r="A691" s="49">
        <v>44526</v>
      </c>
      <c r="B691" s="109">
        <f>IF(COUNTIF($A$7:$A691, $A691)&gt;1, 0, IF($E691="","",G691+H691+K691+L691+O691-Q691))</f>
        <v>38228</v>
      </c>
      <c r="C691" s="109">
        <f>IF(COUNTIF($A$7:$A691, $A691)&gt;1, 0, IF($E691="", "", I691+J691+M691+N691+P691-R691))</f>
        <v>101843</v>
      </c>
      <c r="D691" s="109">
        <f>IF(COUNTIF($A$7:$A691, $A691)&gt;1, 0, S691)</f>
        <v>0</v>
      </c>
      <c r="E691" s="110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36523</v>
      </c>
      <c r="L691" s="92">
        <f>IFERROR(VLOOKUP($E691, V一般接種!$A:$G, L$4, FALSE), 0)</f>
        <v>1705</v>
      </c>
      <c r="M691" s="92">
        <f>IFERROR(VLOOKUP($E691, V一般接種!$A:$G, M$4, FALSE), 0)</f>
        <v>5</v>
      </c>
      <c r="N691" s="93">
        <f>IFERROR(VLOOKUP($E691, V一般接種!$A:$G, N$4, FALSE), 0)</f>
        <v>101838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17">
        <f>SUMIF('V3回目-総接種回数'!$A:$A, 'Conv-vaccine'!$E691, 'V3回目-総接種回数'!D:D)</f>
        <v>0</v>
      </c>
    </row>
    <row r="692" spans="1:19" ht="17.7">
      <c r="A692" s="49">
        <v>44526</v>
      </c>
      <c r="B692" s="109">
        <f>IF(COUNTIF($A$7:$A692, $A692)&gt;1, 0, IF($E692="","",G692+H692+K692+L692+O692-Q692))</f>
        <v>0</v>
      </c>
      <c r="C692" s="109">
        <f>IF(COUNTIF($A$7:$A692, $A692)&gt;1, 0, IF($E692="", "", I692+J692+M692+N692+P692-R692))</f>
        <v>0</v>
      </c>
      <c r="D692" s="109">
        <f>IF(COUNTIF($A$7:$A692, $A692)&gt;1, 0, S692)</f>
        <v>0</v>
      </c>
      <c r="E692" s="110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36523</v>
      </c>
      <c r="L692" s="92">
        <f>IFERROR(VLOOKUP($E692, V一般接種!$A:$G, L$4, FALSE), 0)</f>
        <v>1705</v>
      </c>
      <c r="M692" s="92">
        <f>IFERROR(VLOOKUP($E692, V一般接種!$A:$G, M$4, FALSE), 0)</f>
        <v>5</v>
      </c>
      <c r="N692" s="93">
        <f>IFERROR(VLOOKUP($E692, V一般接種!$A:$G, N$4, FALSE), 0)</f>
        <v>101838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17">
        <f>SUMIF('V3回目-総接種回数'!$A:$A, 'Conv-vaccine'!$E692, 'V3回目-総接種回数'!D:D)</f>
        <v>0</v>
      </c>
    </row>
    <row r="693" spans="1:19" ht="17.7">
      <c r="A693" s="49">
        <v>44526</v>
      </c>
      <c r="B693" s="109">
        <f>IF(COUNTIF($A$7:$A693, $A693)&gt;1, 0, IF($E693="","",G693+H693+K693+L693+O693-Q693))</f>
        <v>0</v>
      </c>
      <c r="C693" s="109">
        <f>IF(COUNTIF($A$7:$A693, $A693)&gt;1, 0, IF($E693="", "", I693+J693+M693+N693+P693-R693))</f>
        <v>0</v>
      </c>
      <c r="D693" s="109">
        <f>IF(COUNTIF($A$7:$A693, $A693)&gt;1, 0, S693)</f>
        <v>0</v>
      </c>
      <c r="E693" s="110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36523</v>
      </c>
      <c r="L693" s="92">
        <f>IFERROR(VLOOKUP($E693, V一般接種!$A:$G, L$4, FALSE), 0)</f>
        <v>1705</v>
      </c>
      <c r="M693" s="92">
        <f>IFERROR(VLOOKUP($E693, V一般接種!$A:$G, M$4, FALSE), 0)</f>
        <v>5</v>
      </c>
      <c r="N693" s="93">
        <f>IFERROR(VLOOKUP($E693, V一般接種!$A:$G, N$4, FALSE), 0)</f>
        <v>101838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17">
        <f>SUMIF('V3回目-総接種回数'!$A:$A, 'Conv-vaccine'!$E693, 'V3回目-総接種回数'!D:D)</f>
        <v>0</v>
      </c>
    </row>
    <row r="694" spans="1:19" ht="17.7">
      <c r="A694" s="49">
        <v>44527</v>
      </c>
      <c r="B694" s="109">
        <f>IF(COUNTIF($A$7:$A694, $A694)&gt;1, 0, IF($E694="","",G694+H694+K694+L694+O694-Q694))</f>
        <v>51402</v>
      </c>
      <c r="C694" s="109">
        <f>IF(COUNTIF($A$7:$A694, $A694)&gt;1, 0, IF($E694="", "", I694+J694+M694+N694+P694-R694))</f>
        <v>140727</v>
      </c>
      <c r="D694" s="109">
        <f>IF(COUNTIF($A$7:$A694, $A694)&gt;1, 0, S694)</f>
        <v>0</v>
      </c>
      <c r="E694" s="110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50490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140694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17">
        <f>SUMIF('V3回目-総接種回数'!$A:$A, 'Conv-vaccine'!$E694, 'V3回目-総接種回数'!D:D)</f>
        <v>0</v>
      </c>
    </row>
    <row r="695" spans="1:19" ht="17.7">
      <c r="A695" s="49">
        <v>44527</v>
      </c>
      <c r="B695" s="109">
        <f>IF(COUNTIF($A$7:$A695, $A695)&gt;1, 0, IF($E695="","",G695+H695+K695+L695+O695-Q695))</f>
        <v>0</v>
      </c>
      <c r="C695" s="109">
        <f>IF(COUNTIF($A$7:$A695, $A695)&gt;1, 0, IF($E695="", "", I695+J695+M695+N695+P695-R695))</f>
        <v>0</v>
      </c>
      <c r="D695" s="109">
        <f>IF(COUNTIF($A$7:$A695, $A695)&gt;1, 0, S695)</f>
        <v>0</v>
      </c>
      <c r="E695" s="110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50490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140694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17">
        <f>SUMIF('V3回目-総接種回数'!$A:$A, 'Conv-vaccine'!$E695, 'V3回目-総接種回数'!D:D)</f>
        <v>0</v>
      </c>
    </row>
    <row r="696" spans="1:19" ht="17.7">
      <c r="A696" s="49">
        <v>44527</v>
      </c>
      <c r="B696" s="109">
        <f>IF(COUNTIF($A$7:$A696, $A696)&gt;1, 0, IF($E696="","",G696+H696+K696+L696+O696-Q696))</f>
        <v>0</v>
      </c>
      <c r="C696" s="109">
        <f>IF(COUNTIF($A$7:$A696, $A696)&gt;1, 0, IF($E696="", "", I696+J696+M696+N696+P696-R696))</f>
        <v>0</v>
      </c>
      <c r="D696" s="109">
        <f>IF(COUNTIF($A$7:$A696, $A696)&gt;1, 0, S696)</f>
        <v>0</v>
      </c>
      <c r="E696" s="110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50490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140694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17">
        <f>SUMIF('V3回目-総接種回数'!$A:$A, 'Conv-vaccine'!$E696, 'V3回目-総接種回数'!D:D)</f>
        <v>0</v>
      </c>
    </row>
    <row r="697" spans="1:19" ht="17.7">
      <c r="A697" s="49">
        <v>44528</v>
      </c>
      <c r="B697" s="109">
        <f>IF(COUNTIF($A$7:$A697, $A697)&gt;1, 0, IF($E697="","",G697+H697+K697+L697+O697-Q697))</f>
        <v>481227</v>
      </c>
      <c r="C697" s="109">
        <f>IF(COUNTIF($A$7:$A697, $A697)&gt;1, 0, IF($E697="", "", I697+J697+M697+N697+P697-R697))</f>
        <v>336338</v>
      </c>
      <c r="D697" s="109">
        <f>IF(COUNTIF($A$7:$A697, $A697)&gt;1, 0, S697)</f>
        <v>0</v>
      </c>
      <c r="E697" s="110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19244</v>
      </c>
      <c r="L697" s="92">
        <f>IFERROR(VLOOKUP($E697, V一般接種!$A:$G, L$4, FALSE), 0)</f>
        <v>608</v>
      </c>
      <c r="M697" s="92">
        <f>IFERROR(VLOOKUP($E697, V一般接種!$A:$G, M$4, FALSE), 0)</f>
        <v>0</v>
      </c>
      <c r="N697" s="93">
        <f>IFERROR(VLOOKUP($E697, V一般接種!$A:$G, N$4, FALSE), 0)</f>
        <v>83588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17">
        <f>SUMIF('V3回目-総接種回数'!$A:$A, 'Conv-vaccine'!$E697, 'V3回目-総接種回数'!D:D)</f>
        <v>0</v>
      </c>
    </row>
    <row r="698" spans="1:19" ht="17.7">
      <c r="A698" s="49">
        <v>44528</v>
      </c>
      <c r="B698" s="109">
        <f>IF(COUNTIF($A$7:$A698, $A698)&gt;1, 0, IF($E698="","",G698+H698+K698+L698+O698-Q698))</f>
        <v>0</v>
      </c>
      <c r="C698" s="109">
        <f>IF(COUNTIF($A$7:$A698, $A698)&gt;1, 0, IF($E698="", "", I698+J698+M698+N698+P698-R698))</f>
        <v>0</v>
      </c>
      <c r="D698" s="109">
        <f>IF(COUNTIF($A$7:$A698, $A698)&gt;1, 0, S698)</f>
        <v>0</v>
      </c>
      <c r="E698" s="110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19244</v>
      </c>
      <c r="L698" s="92">
        <f>IFERROR(VLOOKUP($E698, V一般接種!$A:$G, L$4, FALSE), 0)</f>
        <v>608</v>
      </c>
      <c r="M698" s="92">
        <f>IFERROR(VLOOKUP($E698, V一般接種!$A:$G, M$4, FALSE), 0)</f>
        <v>0</v>
      </c>
      <c r="N698" s="93">
        <f>IFERROR(VLOOKUP($E698, V一般接種!$A:$G, N$4, FALSE), 0)</f>
        <v>83588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17">
        <f>SUMIF('V3回目-総接種回数'!$A:$A, 'Conv-vaccine'!$E698, 'V3回目-総接種回数'!D:D)</f>
        <v>0</v>
      </c>
    </row>
    <row r="699" spans="1:19" ht="17.7">
      <c r="A699" s="49">
        <v>44528</v>
      </c>
      <c r="B699" s="109">
        <f>IF(COUNTIF($A$7:$A699, $A699)&gt;1, 0, IF($E699="","",G699+H699+K699+L699+O699-Q699))</f>
        <v>0</v>
      </c>
      <c r="C699" s="109">
        <f>IF(COUNTIF($A$7:$A699, $A699)&gt;1, 0, IF($E699="", "", I699+J699+M699+N699+P699-R699))</f>
        <v>0</v>
      </c>
      <c r="D699" s="109">
        <f>IF(COUNTIF($A$7:$A699, $A699)&gt;1, 0, S699)</f>
        <v>0</v>
      </c>
      <c r="E699" s="110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19244</v>
      </c>
      <c r="L699" s="92">
        <f>IFERROR(VLOOKUP($E699, V一般接種!$A:$G, L$4, FALSE), 0)</f>
        <v>608</v>
      </c>
      <c r="M699" s="92">
        <f>IFERROR(VLOOKUP($E699, V一般接種!$A:$G, M$4, FALSE), 0)</f>
        <v>0</v>
      </c>
      <c r="N699" s="93">
        <f>IFERROR(VLOOKUP($E699, V一般接種!$A:$G, N$4, FALSE), 0)</f>
        <v>83588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17">
        <f>SUMIF('V3回目-総接種回数'!$A:$A, 'Conv-vaccine'!$E699, 'V3回目-総接種回数'!D:D)</f>
        <v>0</v>
      </c>
    </row>
    <row r="700" spans="1:19" ht="17.7">
      <c r="A700" s="49">
        <v>44529</v>
      </c>
      <c r="B700" s="109">
        <f>IF(COUNTIF($A$7:$A700, $A700)&gt;1, 0, IF($E700="","",G700+H700+K700+L700+O700-Q700))</f>
        <v>18250</v>
      </c>
      <c r="C700" s="109">
        <f>IF(COUNTIF($A$7:$A700, $A700)&gt;1, 0, IF($E700="", "", I700+J700+M700+N700+P700-R700))</f>
        <v>54196</v>
      </c>
      <c r="D700" s="109">
        <f>IF(COUNTIF($A$7:$A700, $A700)&gt;1, 0, S700)</f>
        <v>0</v>
      </c>
      <c r="E700" s="110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17710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54193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17">
        <f>SUMIF('V3回目-総接種回数'!$A:$A, 'Conv-vaccine'!$E700, 'V3回目-総接種回数'!D:D)</f>
        <v>0</v>
      </c>
    </row>
    <row r="701" spans="1:19" ht="17.7">
      <c r="A701" s="49">
        <v>44529</v>
      </c>
      <c r="B701" s="109">
        <f>IF(COUNTIF($A$7:$A701, $A701)&gt;1, 0, IF($E701="","",G701+H701+K701+L701+O701-Q701))</f>
        <v>0</v>
      </c>
      <c r="C701" s="109">
        <f>IF(COUNTIF($A$7:$A701, $A701)&gt;1, 0, IF($E701="", "", I701+J701+M701+N701+P701-R701))</f>
        <v>0</v>
      </c>
      <c r="D701" s="109">
        <f>IF(COUNTIF($A$7:$A701, $A701)&gt;1, 0, S701)</f>
        <v>0</v>
      </c>
      <c r="E701" s="110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17710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54193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17">
        <f>SUMIF('V3回目-総接種回数'!$A:$A, 'Conv-vaccine'!$E701, 'V3回目-総接種回数'!D:D)</f>
        <v>0</v>
      </c>
    </row>
    <row r="702" spans="1:19" ht="17.7">
      <c r="A702" s="49">
        <v>44529</v>
      </c>
      <c r="B702" s="109">
        <f>IF(COUNTIF($A$7:$A702, $A702)&gt;1, 0, IF($E702="","",G702+H702+K702+L702+O702-Q702))</f>
        <v>0</v>
      </c>
      <c r="C702" s="109">
        <f>IF(COUNTIF($A$7:$A702, $A702)&gt;1, 0, IF($E702="", "", I702+J702+M702+N702+P702-R702))</f>
        <v>0</v>
      </c>
      <c r="D702" s="109">
        <f>IF(COUNTIF($A$7:$A702, $A702)&gt;1, 0, S702)</f>
        <v>0</v>
      </c>
      <c r="E702" s="110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17710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54193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17">
        <f>SUMIF('V3回目-総接種回数'!$A:$A, 'Conv-vaccine'!$E702, 'V3回目-総接種回数'!D:D)</f>
        <v>0</v>
      </c>
    </row>
    <row r="703" spans="1:19" ht="17.7">
      <c r="A703" s="49">
        <v>44530</v>
      </c>
      <c r="B703" s="109">
        <f>IF(COUNTIF($A$7:$A703, $A703)&gt;1, 0, IF($E703="","",G703+H703+K703+L703+O703-Q703))</f>
        <v>17934</v>
      </c>
      <c r="C703" s="109">
        <f>IF(COUNTIF($A$7:$A703, $A703)&gt;1, 0, IF($E703="", "", I703+J703+M703+N703+P703-R703))</f>
        <v>58713</v>
      </c>
      <c r="D703" s="109">
        <f>IF(COUNTIF($A$7:$A703, $A703)&gt;1, 0, S703)</f>
        <v>0</v>
      </c>
      <c r="E703" s="110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17520</v>
      </c>
      <c r="L703" s="92">
        <f>IFERROR(VLOOKUP($E703, V一般接種!$A:$G, L$4, FALSE), 0)</f>
        <v>414</v>
      </c>
      <c r="M703" s="92">
        <f>IFERROR(VLOOKUP($E703, V一般接種!$A:$G, M$4, FALSE), 0)</f>
        <v>26</v>
      </c>
      <c r="N703" s="93">
        <f>IFERROR(VLOOKUP($E703, V一般接種!$A:$G, N$4, FALSE), 0)</f>
        <v>58687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17">
        <f>SUMIF('V3回目-総接種回数'!$A:$A, 'Conv-vaccine'!$E703, 'V3回目-総接種回数'!D:D)</f>
        <v>0</v>
      </c>
    </row>
    <row r="704" spans="1:19" ht="17.7">
      <c r="A704" s="49">
        <v>44530</v>
      </c>
      <c r="B704" s="109">
        <f>IF(COUNTIF($A$7:$A704, $A704)&gt;1, 0, IF($E704="","",G704+H704+K704+L704+O704-Q704))</f>
        <v>0</v>
      </c>
      <c r="C704" s="109">
        <f>IF(COUNTIF($A$7:$A704, $A704)&gt;1, 0, IF($E704="", "", I704+J704+M704+N704+P704-R704))</f>
        <v>0</v>
      </c>
      <c r="D704" s="109">
        <f>IF(COUNTIF($A$7:$A704, $A704)&gt;1, 0, S704)</f>
        <v>0</v>
      </c>
      <c r="E704" s="110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17520</v>
      </c>
      <c r="L704" s="92">
        <f>IFERROR(VLOOKUP($E704, V一般接種!$A:$G, L$4, FALSE), 0)</f>
        <v>414</v>
      </c>
      <c r="M704" s="92">
        <f>IFERROR(VLOOKUP($E704, V一般接種!$A:$G, M$4, FALSE), 0)</f>
        <v>26</v>
      </c>
      <c r="N704" s="93">
        <f>IFERROR(VLOOKUP($E704, V一般接種!$A:$G, N$4, FALSE), 0)</f>
        <v>58687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17">
        <f>SUMIF('V3回目-総接種回数'!$A:$A, 'Conv-vaccine'!$E704, 'V3回目-総接種回数'!D:D)</f>
        <v>0</v>
      </c>
    </row>
    <row r="705" spans="1:19" ht="17.7">
      <c r="A705" s="49">
        <v>44530</v>
      </c>
      <c r="B705" s="109">
        <f>IF(COUNTIF($A$7:$A705, $A705)&gt;1, 0, IF($E705="","",G705+H705+K705+L705+O705-Q705))</f>
        <v>0</v>
      </c>
      <c r="C705" s="109">
        <f>IF(COUNTIF($A$7:$A705, $A705)&gt;1, 0, IF($E705="", "", I705+J705+M705+N705+P705-R705))</f>
        <v>0</v>
      </c>
      <c r="D705" s="109">
        <f>IF(COUNTIF($A$7:$A705, $A705)&gt;1, 0, S705)</f>
        <v>0</v>
      </c>
      <c r="E705" s="110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17520</v>
      </c>
      <c r="L705" s="92">
        <f>IFERROR(VLOOKUP($E705, V一般接種!$A:$G, L$4, FALSE), 0)</f>
        <v>414</v>
      </c>
      <c r="M705" s="92">
        <f>IFERROR(VLOOKUP($E705, V一般接種!$A:$G, M$4, FALSE), 0)</f>
        <v>26</v>
      </c>
      <c r="N705" s="93">
        <f>IFERROR(VLOOKUP($E705, V一般接種!$A:$G, N$4, FALSE), 0)</f>
        <v>58687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17">
        <f>SUMIF('V3回目-総接種回数'!$A:$A, 'Conv-vaccine'!$E705, 'V3回目-総接種回数'!D:D)</f>
        <v>0</v>
      </c>
    </row>
    <row r="706" spans="1:19" ht="17.7">
      <c r="A706" s="49">
        <v>44531</v>
      </c>
      <c r="B706" s="109">
        <f>IF(COUNTIF($A$7:$A706, $A706)&gt;1, 0, IF($E706="","",G706+H706+K706+L706+O706-Q706))</f>
        <v>15991</v>
      </c>
      <c r="C706" s="109">
        <f>IF(COUNTIF($A$7:$A706, $A706)&gt;1, 0, IF($E706="", "", I706+J706+M706+N706+P706-R706))</f>
        <v>31183</v>
      </c>
      <c r="D706" s="109">
        <f>IF(COUNTIF($A$7:$A706, $A706)&gt;1, 0, S706)</f>
        <v>0</v>
      </c>
      <c r="E706" s="110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15687</v>
      </c>
      <c r="L706" s="92">
        <f>IFERROR(VLOOKUP($E706, V一般接種!$A:$G, L$4, FALSE), 0)</f>
        <v>304</v>
      </c>
      <c r="M706" s="92">
        <f>IFERROR(VLOOKUP($E706, V一般接種!$A:$G, M$4, FALSE), 0)</f>
        <v>6</v>
      </c>
      <c r="N706" s="93">
        <f>IFERROR(VLOOKUP($E706, V一般接種!$A:$G, N$4, FALSE), 0)</f>
        <v>31177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17">
        <f>SUMIF('V3回目-総接種回数'!$A:$A, 'Conv-vaccine'!$E706, 'V3回目-総接種回数'!D:D)</f>
        <v>0</v>
      </c>
    </row>
    <row r="707" spans="1:19" ht="17.7">
      <c r="A707" s="49">
        <v>44531</v>
      </c>
      <c r="B707" s="109">
        <f>IF(COUNTIF($A$7:$A707, $A707)&gt;1, 0, IF($E707="","",G707+H707+K707+L707+O707-Q707))</f>
        <v>0</v>
      </c>
      <c r="C707" s="109">
        <f>IF(COUNTIF($A$7:$A707, $A707)&gt;1, 0, IF($E707="", "", I707+J707+M707+N707+P707-R707))</f>
        <v>0</v>
      </c>
      <c r="D707" s="109">
        <f>IF(COUNTIF($A$7:$A707, $A707)&gt;1, 0, S707)</f>
        <v>0</v>
      </c>
      <c r="E707" s="110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15687</v>
      </c>
      <c r="L707" s="92">
        <f>IFERROR(VLOOKUP($E707, V一般接種!$A:$G, L$4, FALSE), 0)</f>
        <v>304</v>
      </c>
      <c r="M707" s="92">
        <f>IFERROR(VLOOKUP($E707, V一般接種!$A:$G, M$4, FALSE), 0)</f>
        <v>6</v>
      </c>
      <c r="N707" s="93">
        <f>IFERROR(VLOOKUP($E707, V一般接種!$A:$G, N$4, FALSE), 0)</f>
        <v>31177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17">
        <f>SUMIF('V3回目-総接種回数'!$A:$A, 'Conv-vaccine'!$E707, 'V3回目-総接種回数'!D:D)</f>
        <v>0</v>
      </c>
    </row>
    <row r="708" spans="1:19" ht="17.7">
      <c r="A708" s="49">
        <v>44531</v>
      </c>
      <c r="B708" s="109">
        <f>IF(COUNTIF($A$7:$A708, $A708)&gt;1, 0, IF($E708="","",G708+H708+K708+L708+O708-Q708))</f>
        <v>0</v>
      </c>
      <c r="C708" s="109">
        <f>IF(COUNTIF($A$7:$A708, $A708)&gt;1, 0, IF($E708="", "", I708+J708+M708+N708+P708-R708))</f>
        <v>0</v>
      </c>
      <c r="D708" s="109">
        <f>IF(COUNTIF($A$7:$A708, $A708)&gt;1, 0, S708)</f>
        <v>0</v>
      </c>
      <c r="E708" s="110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15687</v>
      </c>
      <c r="L708" s="92">
        <f>IFERROR(VLOOKUP($E708, V一般接種!$A:$G, L$4, FALSE), 0)</f>
        <v>304</v>
      </c>
      <c r="M708" s="92">
        <f>IFERROR(VLOOKUP($E708, V一般接種!$A:$G, M$4, FALSE), 0)</f>
        <v>6</v>
      </c>
      <c r="N708" s="93">
        <f>IFERROR(VLOOKUP($E708, V一般接種!$A:$G, N$4, FALSE), 0)</f>
        <v>31177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17">
        <f>SUMIF('V3回目-総接種回数'!$A:$A, 'Conv-vaccine'!$E708, 'V3回目-総接種回数'!D:D)</f>
        <v>0</v>
      </c>
    </row>
    <row r="709" spans="1:19" ht="17.7">
      <c r="A709" s="49">
        <v>44532</v>
      </c>
      <c r="B709" s="109">
        <f>IF(COUNTIF($A$7:$A709, $A709)&gt;1, 0, IF($E709="","",G709+H709+K709+L709+O709-Q709))</f>
        <v>15155</v>
      </c>
      <c r="C709" s="109">
        <f>IF(COUNTIF($A$7:$A709, $A709)&gt;1, 0, IF($E709="", "", I709+J709+M709+N709+P709-R709))</f>
        <v>28117</v>
      </c>
      <c r="D709" s="109">
        <f>IF(COUNTIF($A$7:$A709, $A709)&gt;1, 0, S709)</f>
        <v>1560</v>
      </c>
      <c r="E709" s="110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14894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28116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17">
        <f>SUMIF('V3回目-総接種回数'!$A:$A, 'Conv-vaccine'!$E709, 'V3回目-総接種回数'!D:D)</f>
        <v>1560</v>
      </c>
    </row>
    <row r="710" spans="1:19" ht="17.7">
      <c r="A710" s="49">
        <v>44532</v>
      </c>
      <c r="B710" s="109">
        <f>IF(COUNTIF($A$7:$A710, $A710)&gt;1, 0, IF($E710="","",G710+H710+K710+L710+O710-Q710))</f>
        <v>0</v>
      </c>
      <c r="C710" s="109">
        <f>IF(COUNTIF($A$7:$A710, $A710)&gt;1, 0, IF($E710="", "", I710+J710+M710+N710+P710-R710))</f>
        <v>0</v>
      </c>
      <c r="D710" s="109">
        <f>IF(COUNTIF($A$7:$A710, $A710)&gt;1, 0, S710)</f>
        <v>0</v>
      </c>
      <c r="E710" s="110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14894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28116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17">
        <f>SUMIF('V3回目-総接種回数'!$A:$A, 'Conv-vaccine'!$E710, 'V3回目-総接種回数'!D:D)</f>
        <v>1560</v>
      </c>
    </row>
    <row r="711" spans="1:19" ht="17.7">
      <c r="A711" s="49">
        <v>44532</v>
      </c>
      <c r="B711" s="109">
        <f>IF(COUNTIF($A$7:$A711, $A711)&gt;1, 0, IF($E711="","",G711+H711+K711+L711+O711-Q711))</f>
        <v>0</v>
      </c>
      <c r="C711" s="109">
        <f>IF(COUNTIF($A$7:$A711, $A711)&gt;1, 0, IF($E711="", "", I711+J711+M711+N711+P711-R711))</f>
        <v>0</v>
      </c>
      <c r="D711" s="109">
        <f>IF(COUNTIF($A$7:$A711, $A711)&gt;1, 0, S711)</f>
        <v>0</v>
      </c>
      <c r="E711" s="110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14894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28116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17">
        <f>SUMIF('V3回目-総接種回数'!$A:$A, 'Conv-vaccine'!$E711, 'V3回目-総接種回数'!D:D)</f>
        <v>1560</v>
      </c>
    </row>
    <row r="712" spans="1:19" ht="17.7">
      <c r="A712" s="49">
        <v>44533</v>
      </c>
      <c r="B712" s="109">
        <f>IF(COUNTIF($A$7:$A712, $A712)&gt;1, 0, IF($E712="","",G712+H712+K712+L712+O712-Q712))</f>
        <v>28930</v>
      </c>
      <c r="C712" s="109">
        <f>IF(COUNTIF($A$7:$A712, $A712)&gt;1, 0, IF($E712="", "", I712+J712+M712+N712+P712-R712))</f>
        <v>51094</v>
      </c>
      <c r="D712" s="109">
        <f>IF(COUNTIF($A$7:$A712, $A712)&gt;1, 0, S712)</f>
        <v>1987</v>
      </c>
      <c r="E712" s="110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28678</v>
      </c>
      <c r="L712" s="92">
        <f>IFERROR(VLOOKUP($E712, V一般接種!$A:$G, L$4, FALSE), 0)</f>
        <v>252</v>
      </c>
      <c r="M712" s="92">
        <f>IFERROR(VLOOKUP($E712, V一般接種!$A:$G, M$4, FALSE), 0)</f>
        <v>3</v>
      </c>
      <c r="N712" s="93">
        <f>IFERROR(VLOOKUP($E712, V一般接種!$A:$G, N$4, FALSE), 0)</f>
        <v>51091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17">
        <f>SUMIF('V3回目-総接種回数'!$A:$A, 'Conv-vaccine'!$E712, 'V3回目-総接種回数'!D:D)</f>
        <v>1987</v>
      </c>
    </row>
    <row r="713" spans="1:19" ht="17.7">
      <c r="A713" s="49">
        <v>44533</v>
      </c>
      <c r="B713" s="109">
        <f>IF(COUNTIF($A$7:$A713, $A713)&gt;1, 0, IF($E713="","",G713+H713+K713+L713+O713-Q713))</f>
        <v>0</v>
      </c>
      <c r="C713" s="109">
        <f>IF(COUNTIF($A$7:$A713, $A713)&gt;1, 0, IF($E713="", "", I713+J713+M713+N713+P713-R713))</f>
        <v>0</v>
      </c>
      <c r="D713" s="109">
        <f>IF(COUNTIF($A$7:$A713, $A713)&gt;1, 0, S713)</f>
        <v>0</v>
      </c>
      <c r="E713" s="110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28678</v>
      </c>
      <c r="L713" s="92">
        <f>IFERROR(VLOOKUP($E713, V一般接種!$A:$G, L$4, FALSE), 0)</f>
        <v>252</v>
      </c>
      <c r="M713" s="92">
        <f>IFERROR(VLOOKUP($E713, V一般接種!$A:$G, M$4, FALSE), 0)</f>
        <v>3</v>
      </c>
      <c r="N713" s="93">
        <f>IFERROR(VLOOKUP($E713, V一般接種!$A:$G, N$4, FALSE), 0)</f>
        <v>51091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17">
        <f>SUMIF('V3回目-総接種回数'!$A:$A, 'Conv-vaccine'!$E713, 'V3回目-総接種回数'!D:D)</f>
        <v>1987</v>
      </c>
    </row>
    <row r="714" spans="1:19" ht="17.7">
      <c r="A714" s="49">
        <v>44533</v>
      </c>
      <c r="B714" s="109">
        <f>IF(COUNTIF($A$7:$A714, $A714)&gt;1, 0, IF($E714="","",G714+H714+K714+L714+O714-Q714))</f>
        <v>0</v>
      </c>
      <c r="C714" s="109">
        <f>IF(COUNTIF($A$7:$A714, $A714)&gt;1, 0, IF($E714="", "", I714+J714+M714+N714+P714-R714))</f>
        <v>0</v>
      </c>
      <c r="D714" s="109">
        <f>IF(COUNTIF($A$7:$A714, $A714)&gt;1, 0, S714)</f>
        <v>0</v>
      </c>
      <c r="E714" s="110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28678</v>
      </c>
      <c r="L714" s="92">
        <f>IFERROR(VLOOKUP($E714, V一般接種!$A:$G, L$4, FALSE), 0)</f>
        <v>252</v>
      </c>
      <c r="M714" s="92">
        <f>IFERROR(VLOOKUP($E714, V一般接種!$A:$G, M$4, FALSE), 0)</f>
        <v>3</v>
      </c>
      <c r="N714" s="93">
        <f>IFERROR(VLOOKUP($E714, V一般接種!$A:$G, N$4, FALSE), 0)</f>
        <v>51091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17">
        <f>SUMIF('V3回目-総接種回数'!$A:$A, 'Conv-vaccine'!$E714, 'V3回目-総接種回数'!D:D)</f>
        <v>1987</v>
      </c>
    </row>
    <row r="715" spans="1:19" ht="17.7">
      <c r="A715" s="49">
        <v>44534</v>
      </c>
      <c r="B715" s="109">
        <f>IF(COUNTIF($A$7:$A715, $A715)&gt;1, 0, IF($E715="","",G715+H715+K715+L715+O715-Q715))</f>
        <v>44351</v>
      </c>
      <c r="C715" s="109">
        <f>IF(COUNTIF($A$7:$A715, $A715)&gt;1, 0, IF($E715="", "", I715+J715+M715+N715+P715-R715))</f>
        <v>72877</v>
      </c>
      <c r="D715" s="109">
        <f>IF(COUNTIF($A$7:$A715, $A715)&gt;1, 0, S715)</f>
        <v>0</v>
      </c>
      <c r="E715" s="110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44145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72874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17">
        <f>SUMIF('V3回目-総接種回数'!$A:$A, 'Conv-vaccine'!$E715, 'V3回目-総接種回数'!D:D)</f>
        <v>0</v>
      </c>
    </row>
    <row r="716" spans="1:19" ht="17.7">
      <c r="A716" s="49">
        <v>44534</v>
      </c>
      <c r="B716" s="109">
        <f>IF(COUNTIF($A$7:$A716, $A716)&gt;1, 0, IF($E716="","",G716+H716+K716+L716+O716-Q716))</f>
        <v>0</v>
      </c>
      <c r="C716" s="109">
        <f>IF(COUNTIF($A$7:$A716, $A716)&gt;1, 0, IF($E716="", "", I716+J716+M716+N716+P716-R716))</f>
        <v>0</v>
      </c>
      <c r="D716" s="109">
        <f>IF(COUNTIF($A$7:$A716, $A716)&gt;1, 0, S716)</f>
        <v>0</v>
      </c>
      <c r="E716" s="110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44145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72874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17">
        <f>SUMIF('V3回目-総接種回数'!$A:$A, 'Conv-vaccine'!$E716, 'V3回目-総接種回数'!D:D)</f>
        <v>0</v>
      </c>
    </row>
    <row r="717" spans="1:19" ht="17.7">
      <c r="A717" s="49">
        <v>44534</v>
      </c>
      <c r="B717" s="109">
        <f>IF(COUNTIF($A$7:$A717, $A717)&gt;1, 0, IF($E717="","",G717+H717+K717+L717+O717-Q717))</f>
        <v>0</v>
      </c>
      <c r="C717" s="109">
        <f>IF(COUNTIF($A$7:$A717, $A717)&gt;1, 0, IF($E717="", "", I717+J717+M717+N717+P717-R717))</f>
        <v>0</v>
      </c>
      <c r="D717" s="109">
        <f>IF(COUNTIF($A$7:$A717, $A717)&gt;1, 0, S717)</f>
        <v>0</v>
      </c>
      <c r="E717" s="110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44145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72874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17">
        <f>SUMIF('V3回目-総接種回数'!$A:$A, 'Conv-vaccine'!$E717, 'V3回目-総接種回数'!D:D)</f>
        <v>0</v>
      </c>
    </row>
    <row r="718" spans="1:19" ht="17.7">
      <c r="A718" s="49">
        <v>44535</v>
      </c>
      <c r="B718" s="109">
        <f>IF(COUNTIF($A$7:$A718, $A718)&gt;1, 0, IF($E718="","",G718+H718+K718+L718+O718-Q718))</f>
        <v>437921</v>
      </c>
      <c r="C718" s="109">
        <f>IF(COUNTIF($A$7:$A718, $A718)&gt;1, 0, IF($E718="", "", I718+J718+M718+N718+P718-R718))</f>
        <v>257927</v>
      </c>
      <c r="D718" s="109">
        <f>IF(COUNTIF($A$7:$A718, $A718)&gt;1, 0, S718)</f>
        <v>0</v>
      </c>
      <c r="E718" s="110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16024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30971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17">
        <f>SUMIF('V3回目-総接種回数'!$A:$A, 'Conv-vaccine'!$E718, 'V3回目-総接種回数'!D:D)</f>
        <v>0</v>
      </c>
    </row>
    <row r="719" spans="1:19" ht="17.7">
      <c r="A719" s="49">
        <v>44535</v>
      </c>
      <c r="B719" s="109">
        <f>IF(COUNTIF($A$7:$A719, $A719)&gt;1, 0, IF($E719="","",G719+H719+K719+L719+O719-Q719))</f>
        <v>0</v>
      </c>
      <c r="C719" s="109">
        <f>IF(COUNTIF($A$7:$A719, $A719)&gt;1, 0, IF($E719="", "", I719+J719+M719+N719+P719-R719))</f>
        <v>0</v>
      </c>
      <c r="D719" s="109">
        <f>IF(COUNTIF($A$7:$A719, $A719)&gt;1, 0, S719)</f>
        <v>0</v>
      </c>
      <c r="E719" s="110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16024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30971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17">
        <f>SUMIF('V3回目-総接種回数'!$A:$A, 'Conv-vaccine'!$E719, 'V3回目-総接種回数'!D:D)</f>
        <v>0</v>
      </c>
    </row>
    <row r="720" spans="1:19" ht="17.7">
      <c r="A720" s="49">
        <v>44535</v>
      </c>
      <c r="B720" s="109">
        <f>IF(COUNTIF($A$7:$A720, $A720)&gt;1, 0, IF($E720="","",G720+H720+K720+L720+O720-Q720))</f>
        <v>0</v>
      </c>
      <c r="C720" s="109">
        <f>IF(COUNTIF($A$7:$A720, $A720)&gt;1, 0, IF($E720="", "", I720+J720+M720+N720+P720-R720))</f>
        <v>0</v>
      </c>
      <c r="D720" s="109">
        <f>IF(COUNTIF($A$7:$A720, $A720)&gt;1, 0, S720)</f>
        <v>0</v>
      </c>
      <c r="E720" s="110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16024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30971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17">
        <f>SUMIF('V3回目-総接種回数'!$A:$A, 'Conv-vaccine'!$E720, 'V3回目-総接種回数'!D:D)</f>
        <v>0</v>
      </c>
    </row>
    <row r="721" spans="1:19" ht="17.7">
      <c r="A721" s="49">
        <v>44536</v>
      </c>
      <c r="B721" s="109">
        <f>IF(COUNTIF($A$7:$A721, $A721)&gt;1, 0, IF($E721="","",G721+H721+K721+L721+O721-Q721))</f>
        <v>13864</v>
      </c>
      <c r="C721" s="109">
        <f>IF(COUNTIF($A$7:$A721, $A721)&gt;1, 0, IF($E721="", "", I721+J721+M721+N721+P721-R721))</f>
        <v>24368</v>
      </c>
      <c r="D721" s="109">
        <f>IF(COUNTIF($A$7:$A721, $A721)&gt;1, 0, S721)</f>
        <v>5110</v>
      </c>
      <c r="E721" s="110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13691</v>
      </c>
      <c r="L721" s="92">
        <f>IFERROR(VLOOKUP($E721, V一般接種!$A:$G, L$4, FALSE), 0)</f>
        <v>173</v>
      </c>
      <c r="M721" s="92">
        <f>IFERROR(VLOOKUP($E721, V一般接種!$A:$G, M$4, FALSE), 0)</f>
        <v>3</v>
      </c>
      <c r="N721" s="93">
        <f>IFERROR(VLOOKUP($E721, V一般接種!$A:$G, N$4, FALSE), 0)</f>
        <v>24365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17">
        <f>SUMIF('V3回目-総接種回数'!$A:$A, 'Conv-vaccine'!$E721, 'V3回目-総接種回数'!D:D)</f>
        <v>5110</v>
      </c>
    </row>
    <row r="722" spans="1:19" ht="17.7">
      <c r="A722" s="49">
        <v>44536</v>
      </c>
      <c r="B722" s="109">
        <f>IF(COUNTIF($A$7:$A722, $A722)&gt;1, 0, IF($E722="","",G722+H722+K722+L722+O722-Q722))</f>
        <v>0</v>
      </c>
      <c r="C722" s="109">
        <f>IF(COUNTIF($A$7:$A722, $A722)&gt;1, 0, IF($E722="", "", I722+J722+M722+N722+P722-R722))</f>
        <v>0</v>
      </c>
      <c r="D722" s="109">
        <f>IF(COUNTIF($A$7:$A722, $A722)&gt;1, 0, S722)</f>
        <v>0</v>
      </c>
      <c r="E722" s="110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13691</v>
      </c>
      <c r="L722" s="92">
        <f>IFERROR(VLOOKUP($E722, V一般接種!$A:$G, L$4, FALSE), 0)</f>
        <v>173</v>
      </c>
      <c r="M722" s="92">
        <f>IFERROR(VLOOKUP($E722, V一般接種!$A:$G, M$4, FALSE), 0)</f>
        <v>3</v>
      </c>
      <c r="N722" s="93">
        <f>IFERROR(VLOOKUP($E722, V一般接種!$A:$G, N$4, FALSE), 0)</f>
        <v>24365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17">
        <f>SUMIF('V3回目-総接種回数'!$A:$A, 'Conv-vaccine'!$E722, 'V3回目-総接種回数'!D:D)</f>
        <v>5110</v>
      </c>
    </row>
    <row r="723" spans="1:19" ht="17.7">
      <c r="A723" s="49">
        <v>44536</v>
      </c>
      <c r="B723" s="109">
        <f>IF(COUNTIF($A$7:$A723, $A723)&gt;1, 0, IF($E723="","",G723+H723+K723+L723+O723-Q723))</f>
        <v>0</v>
      </c>
      <c r="C723" s="109">
        <f>IF(COUNTIF($A$7:$A723, $A723)&gt;1, 0, IF($E723="", "", I723+J723+M723+N723+P723-R723))</f>
        <v>0</v>
      </c>
      <c r="D723" s="109">
        <f>IF(COUNTIF($A$7:$A723, $A723)&gt;1, 0, S723)</f>
        <v>0</v>
      </c>
      <c r="E723" s="110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13691</v>
      </c>
      <c r="L723" s="92">
        <f>IFERROR(VLOOKUP($E723, V一般接種!$A:$G, L$4, FALSE), 0)</f>
        <v>173</v>
      </c>
      <c r="M723" s="92">
        <f>IFERROR(VLOOKUP($E723, V一般接種!$A:$G, M$4, FALSE), 0)</f>
        <v>3</v>
      </c>
      <c r="N723" s="93">
        <f>IFERROR(VLOOKUP($E723, V一般接種!$A:$G, N$4, FALSE), 0)</f>
        <v>24365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17">
        <f>SUMIF('V3回目-総接種回数'!$A:$A, 'Conv-vaccine'!$E723, 'V3回目-総接種回数'!D:D)</f>
        <v>5110</v>
      </c>
    </row>
    <row r="724" spans="1:19" ht="17.7">
      <c r="A724" s="49">
        <v>44537</v>
      </c>
      <c r="B724" s="109">
        <f>IF(COUNTIF($A$7:$A724, $A724)&gt;1, 0, IF($E724="","",G724+H724+K724+L724+O724-Q724))</f>
        <v>11604</v>
      </c>
      <c r="C724" s="109">
        <f>IF(COUNTIF($A$7:$A724, $A724)&gt;1, 0, IF($E724="", "", I724+J724+M724+N724+P724-R724))</f>
        <v>23259</v>
      </c>
      <c r="D724" s="109">
        <f>IF(COUNTIF($A$7:$A724, $A724)&gt;1, 0, S724)</f>
        <v>6422</v>
      </c>
      <c r="E724" s="110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11443</v>
      </c>
      <c r="L724" s="92">
        <f>IFERROR(VLOOKUP($E724, V一般接種!$A:$G, L$4, FALSE), 0)</f>
        <v>161</v>
      </c>
      <c r="M724" s="92">
        <f>IFERROR(VLOOKUP($E724, V一般接種!$A:$G, M$4, FALSE), 0)</f>
        <v>2</v>
      </c>
      <c r="N724" s="93">
        <f>IFERROR(VLOOKUP($E724, V一般接種!$A:$G, N$4, FALSE), 0)</f>
        <v>23257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17">
        <f>SUMIF('V3回目-総接種回数'!$A:$A, 'Conv-vaccine'!$E724, 'V3回目-総接種回数'!D:D)</f>
        <v>6422</v>
      </c>
    </row>
    <row r="725" spans="1:19" ht="17.7">
      <c r="A725" s="49">
        <v>44537</v>
      </c>
      <c r="B725" s="109">
        <f>IF(COUNTIF($A$7:$A725, $A725)&gt;1, 0, IF($E725="","",G725+H725+K725+L725+O725-Q725))</f>
        <v>0</v>
      </c>
      <c r="C725" s="109">
        <f>IF(COUNTIF($A$7:$A725, $A725)&gt;1, 0, IF($E725="", "", I725+J725+M725+N725+P725-R725))</f>
        <v>0</v>
      </c>
      <c r="D725" s="109">
        <f>IF(COUNTIF($A$7:$A725, $A725)&gt;1, 0, S725)</f>
        <v>0</v>
      </c>
      <c r="E725" s="110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11443</v>
      </c>
      <c r="L725" s="92">
        <f>IFERROR(VLOOKUP($E725, V一般接種!$A:$G, L$4, FALSE), 0)</f>
        <v>161</v>
      </c>
      <c r="M725" s="92">
        <f>IFERROR(VLOOKUP($E725, V一般接種!$A:$G, M$4, FALSE), 0)</f>
        <v>2</v>
      </c>
      <c r="N725" s="93">
        <f>IFERROR(VLOOKUP($E725, V一般接種!$A:$G, N$4, FALSE), 0)</f>
        <v>23257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17">
        <f>SUMIF('V3回目-総接種回数'!$A:$A, 'Conv-vaccine'!$E725, 'V3回目-総接種回数'!D:D)</f>
        <v>6422</v>
      </c>
    </row>
    <row r="726" spans="1:19" ht="17.7">
      <c r="A726" s="49">
        <v>44537</v>
      </c>
      <c r="B726" s="109">
        <f>IF(COUNTIF($A$7:$A726, $A726)&gt;1, 0, IF($E726="","",G726+H726+K726+L726+O726-Q726))</f>
        <v>0</v>
      </c>
      <c r="C726" s="109">
        <f>IF(COUNTIF($A$7:$A726, $A726)&gt;1, 0, IF($E726="", "", I726+J726+M726+N726+P726-R726))</f>
        <v>0</v>
      </c>
      <c r="D726" s="109">
        <f>IF(COUNTIF($A$7:$A726, $A726)&gt;1, 0, S726)</f>
        <v>0</v>
      </c>
      <c r="E726" s="110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11443</v>
      </c>
      <c r="L726" s="92">
        <f>IFERROR(VLOOKUP($E726, V一般接種!$A:$G, L$4, FALSE), 0)</f>
        <v>161</v>
      </c>
      <c r="M726" s="92">
        <f>IFERROR(VLOOKUP($E726, V一般接種!$A:$G, M$4, FALSE), 0)</f>
        <v>2</v>
      </c>
      <c r="N726" s="93">
        <f>IFERROR(VLOOKUP($E726, V一般接種!$A:$G, N$4, FALSE), 0)</f>
        <v>23257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17">
        <f>SUMIF('V3回目-総接種回数'!$A:$A, 'Conv-vaccine'!$E726, 'V3回目-総接種回数'!D:D)</f>
        <v>6422</v>
      </c>
    </row>
    <row r="727" spans="1:19" ht="17.7">
      <c r="A727" s="49">
        <v>44538</v>
      </c>
      <c r="B727" s="109">
        <f>IF(COUNTIF($A$7:$A727, $A727)&gt;1, 0, IF($E727="","",G727+H727+K727+L727+O727-Q727))</f>
        <v>6728</v>
      </c>
      <c r="C727" s="109">
        <f>IF(COUNTIF($A$7:$A727, $A727)&gt;1, 0, IF($E727="", "", I727+J727+M727+N727+P727-R727))</f>
        <v>22741</v>
      </c>
      <c r="D727" s="109">
        <f>IF(COUNTIF($A$7:$A727, $A727)&gt;1, 0, S727)</f>
        <v>5914</v>
      </c>
      <c r="E727" s="110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6238</v>
      </c>
      <c r="L727" s="92">
        <f>IFERROR(VLOOKUP($E727, V一般接種!$A:$G, L$4, FALSE), 0)</f>
        <v>490</v>
      </c>
      <c r="M727" s="92">
        <f>IFERROR(VLOOKUP($E727, V一般接種!$A:$G, M$4, FALSE), 0)</f>
        <v>5</v>
      </c>
      <c r="N727" s="93">
        <f>IFERROR(VLOOKUP($E727, V一般接種!$A:$G, N$4, FALSE), 0)</f>
        <v>22736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17">
        <f>SUMIF('V3回目-総接種回数'!$A:$A, 'Conv-vaccine'!$E727, 'V3回目-総接種回数'!D:D)</f>
        <v>5914</v>
      </c>
    </row>
    <row r="728" spans="1:19" ht="17.7">
      <c r="A728" s="49">
        <v>44538</v>
      </c>
      <c r="B728" s="109">
        <f>IF(COUNTIF($A$7:$A728, $A728)&gt;1, 0, IF($E728="","",G728+H728+K728+L728+O728-Q728))</f>
        <v>0</v>
      </c>
      <c r="C728" s="109">
        <f>IF(COUNTIF($A$7:$A728, $A728)&gt;1, 0, IF($E728="", "", I728+J728+M728+N728+P728-R728))</f>
        <v>0</v>
      </c>
      <c r="D728" s="109">
        <f>IF(COUNTIF($A$7:$A728, $A728)&gt;1, 0, S728)</f>
        <v>0</v>
      </c>
      <c r="E728" s="110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6238</v>
      </c>
      <c r="L728" s="92">
        <f>IFERROR(VLOOKUP($E728, V一般接種!$A:$G, L$4, FALSE), 0)</f>
        <v>490</v>
      </c>
      <c r="M728" s="92">
        <f>IFERROR(VLOOKUP($E728, V一般接種!$A:$G, M$4, FALSE), 0)</f>
        <v>5</v>
      </c>
      <c r="N728" s="93">
        <f>IFERROR(VLOOKUP($E728, V一般接種!$A:$G, N$4, FALSE), 0)</f>
        <v>22736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17">
        <f>SUMIF('V3回目-総接種回数'!$A:$A, 'Conv-vaccine'!$E728, 'V3回目-総接種回数'!D:D)</f>
        <v>5914</v>
      </c>
    </row>
    <row r="729" spans="1:19" ht="17.7">
      <c r="A729" s="49">
        <v>44538</v>
      </c>
      <c r="B729" s="109">
        <f>IF(COUNTIF($A$7:$A729, $A729)&gt;1, 0, IF($E729="","",G729+H729+K729+L729+O729-Q729))</f>
        <v>0</v>
      </c>
      <c r="C729" s="109">
        <f>IF(COUNTIF($A$7:$A729, $A729)&gt;1, 0, IF($E729="", "", I729+J729+M729+N729+P729-R729))</f>
        <v>0</v>
      </c>
      <c r="D729" s="109">
        <f>IF(COUNTIF($A$7:$A729, $A729)&gt;1, 0, S729)</f>
        <v>0</v>
      </c>
      <c r="E729" s="110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6238</v>
      </c>
      <c r="L729" s="92">
        <f>IFERROR(VLOOKUP($E729, V一般接種!$A:$G, L$4, FALSE), 0)</f>
        <v>490</v>
      </c>
      <c r="M729" s="92">
        <f>IFERROR(VLOOKUP($E729, V一般接種!$A:$G, M$4, FALSE), 0)</f>
        <v>5</v>
      </c>
      <c r="N729" s="93">
        <f>IFERROR(VLOOKUP($E729, V一般接種!$A:$G, N$4, FALSE), 0)</f>
        <v>22736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17">
        <f>SUMIF('V3回目-総接種回数'!$A:$A, 'Conv-vaccine'!$E729, 'V3回目-総接種回数'!D:D)</f>
        <v>5914</v>
      </c>
    </row>
    <row r="730" spans="1:19" ht="17.7">
      <c r="A730" s="49">
        <v>44539</v>
      </c>
      <c r="B730" s="109">
        <f>IF(COUNTIF($A$7:$A730, $A730)&gt;1, 0, IF($E730="","",G730+H730+K730+L730+O730-Q730))</f>
        <v>4771</v>
      </c>
      <c r="C730" s="109">
        <f>IF(COUNTIF($A$7:$A730, $A730)&gt;1, 0, IF($E730="", "", I730+J730+M730+N730+P730-R730))</f>
        <v>20713</v>
      </c>
      <c r="D730" s="109">
        <f>IF(COUNTIF($A$7:$A730, $A730)&gt;1, 0, S730)</f>
        <v>6627</v>
      </c>
      <c r="E730" s="110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4352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20704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17">
        <f>SUMIF('V3回目-総接種回数'!$A:$A, 'Conv-vaccine'!$E730, 'V3回目-総接種回数'!D:D)</f>
        <v>6627</v>
      </c>
    </row>
    <row r="731" spans="1:19" ht="17.7">
      <c r="A731" s="49">
        <v>44539</v>
      </c>
      <c r="B731" s="109">
        <f>IF(COUNTIF($A$7:$A731, $A731)&gt;1, 0, IF($E731="","",G731+H731+K731+L731+O731-Q731))</f>
        <v>0</v>
      </c>
      <c r="C731" s="109">
        <f>IF(COUNTIF($A$7:$A731, $A731)&gt;1, 0, IF($E731="", "", I731+J731+M731+N731+P731-R731))</f>
        <v>0</v>
      </c>
      <c r="D731" s="109">
        <f>IF(COUNTIF($A$7:$A731, $A731)&gt;1, 0, S731)</f>
        <v>0</v>
      </c>
      <c r="E731" s="110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4352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20704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17">
        <f>SUMIF('V3回目-総接種回数'!$A:$A, 'Conv-vaccine'!$E731, 'V3回目-総接種回数'!D:D)</f>
        <v>6627</v>
      </c>
    </row>
    <row r="732" spans="1:19" ht="17.7">
      <c r="A732" s="49">
        <v>44539</v>
      </c>
      <c r="B732" s="109">
        <f>IF(COUNTIF($A$7:$A732, $A732)&gt;1, 0, IF($E732="","",G732+H732+K732+L732+O732-Q732))</f>
        <v>0</v>
      </c>
      <c r="C732" s="109">
        <f>IF(COUNTIF($A$7:$A732, $A732)&gt;1, 0, IF($E732="", "", I732+J732+M732+N732+P732-R732))</f>
        <v>0</v>
      </c>
      <c r="D732" s="109">
        <f>IF(COUNTIF($A$7:$A732, $A732)&gt;1, 0, S732)</f>
        <v>0</v>
      </c>
      <c r="E732" s="110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4352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20704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17">
        <f>SUMIF('V3回目-総接種回数'!$A:$A, 'Conv-vaccine'!$E732, 'V3回目-総接種回数'!D:D)</f>
        <v>6627</v>
      </c>
    </row>
    <row r="733" spans="1:19" ht="17.7">
      <c r="A733" s="49">
        <v>44540</v>
      </c>
      <c r="B733" s="109">
        <f>IF(COUNTIF($A$7:$A733, $A733)&gt;1, 0, IF($E733="","",G733+H733+K733+L733+O733-Q733))</f>
        <v>7852</v>
      </c>
      <c r="C733" s="109">
        <f>IF(COUNTIF($A$7:$A733, $A733)&gt;1, 0, IF($E733="", "", I733+J733+M733+N733+P733-R733))</f>
        <v>42221</v>
      </c>
      <c r="D733" s="109">
        <f>IF(COUNTIF($A$7:$A733, $A733)&gt;1, 0, S733)</f>
        <v>8830</v>
      </c>
      <c r="E733" s="110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7118</v>
      </c>
      <c r="L733" s="92">
        <f>IFERROR(VLOOKUP($E733, V一般接種!$A:$G, L$4, FALSE), 0)</f>
        <v>734</v>
      </c>
      <c r="M733" s="92">
        <f>IFERROR(VLOOKUP($E733, V一般接種!$A:$G, M$4, FALSE), 0)</f>
        <v>3</v>
      </c>
      <c r="N733" s="93">
        <f>IFERROR(VLOOKUP($E733, V一般接種!$A:$G, N$4, FALSE), 0)</f>
        <v>42218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17">
        <f>SUMIF('V3回目-総接種回数'!$A:$A, 'Conv-vaccine'!$E733, 'V3回目-総接種回数'!D:D)</f>
        <v>8830</v>
      </c>
    </row>
    <row r="734" spans="1:19" ht="17.7">
      <c r="A734" s="49">
        <v>44540</v>
      </c>
      <c r="B734" s="109">
        <f>IF(COUNTIF($A$7:$A734, $A734)&gt;1, 0, IF($E734="","",G734+H734+K734+L734+O734-Q734))</f>
        <v>0</v>
      </c>
      <c r="C734" s="109">
        <f>IF(COUNTIF($A$7:$A734, $A734)&gt;1, 0, IF($E734="", "", I734+J734+M734+N734+P734-R734))</f>
        <v>0</v>
      </c>
      <c r="D734" s="109">
        <f>IF(COUNTIF($A$7:$A734, $A734)&gt;1, 0, S734)</f>
        <v>0</v>
      </c>
      <c r="E734" s="110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7118</v>
      </c>
      <c r="L734" s="92">
        <f>IFERROR(VLOOKUP($E734, V一般接種!$A:$G, L$4, FALSE), 0)</f>
        <v>734</v>
      </c>
      <c r="M734" s="92">
        <f>IFERROR(VLOOKUP($E734, V一般接種!$A:$G, M$4, FALSE), 0)</f>
        <v>3</v>
      </c>
      <c r="N734" s="93">
        <f>IFERROR(VLOOKUP($E734, V一般接種!$A:$G, N$4, FALSE), 0)</f>
        <v>42218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17">
        <f>SUMIF('V3回目-総接種回数'!$A:$A, 'Conv-vaccine'!$E734, 'V3回目-総接種回数'!D:D)</f>
        <v>8830</v>
      </c>
    </row>
    <row r="735" spans="1:19" ht="17.7">
      <c r="A735" s="49">
        <v>44540</v>
      </c>
      <c r="B735" s="109">
        <f>IF(COUNTIF($A$7:$A735, $A735)&gt;1, 0, IF($E735="","",G735+H735+K735+L735+O735-Q735))</f>
        <v>0</v>
      </c>
      <c r="C735" s="109">
        <f>IF(COUNTIF($A$7:$A735, $A735)&gt;1, 0, IF($E735="", "", I735+J735+M735+N735+P735-R735))</f>
        <v>0</v>
      </c>
      <c r="D735" s="109">
        <f>IF(COUNTIF($A$7:$A735, $A735)&gt;1, 0, S735)</f>
        <v>0</v>
      </c>
      <c r="E735" s="110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7118</v>
      </c>
      <c r="L735" s="92">
        <f>IFERROR(VLOOKUP($E735, V一般接種!$A:$G, L$4, FALSE), 0)</f>
        <v>734</v>
      </c>
      <c r="M735" s="92">
        <f>IFERROR(VLOOKUP($E735, V一般接種!$A:$G, M$4, FALSE), 0)</f>
        <v>3</v>
      </c>
      <c r="N735" s="93">
        <f>IFERROR(VLOOKUP($E735, V一般接種!$A:$G, N$4, FALSE), 0)</f>
        <v>42218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17">
        <f>SUMIF('V3回目-総接種回数'!$A:$A, 'Conv-vaccine'!$E735, 'V3回目-総接種回数'!D:D)</f>
        <v>8830</v>
      </c>
    </row>
    <row r="736" spans="1:19" ht="17.7">
      <c r="A736" s="49">
        <v>44541</v>
      </c>
      <c r="B736" s="109">
        <f>IF(COUNTIF($A$7:$A736, $A736)&gt;1, 0, IF($E736="","",G736+H736+K736+L736+O736-Q736))</f>
        <v>10936</v>
      </c>
      <c r="C736" s="109">
        <f>IF(COUNTIF($A$7:$A736, $A736)&gt;1, 0, IF($E736="", "", I736+J736+M736+N736+P736-R736))</f>
        <v>59577</v>
      </c>
      <c r="D736" s="109">
        <f>IF(COUNTIF($A$7:$A736, $A736)&gt;1, 0, S736)</f>
        <v>0</v>
      </c>
      <c r="E736" s="110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10345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59573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17">
        <f>SUMIF('V3回目-総接種回数'!$A:$A, 'Conv-vaccine'!$E736, 'V3回目-総接種回数'!D:D)</f>
        <v>0</v>
      </c>
    </row>
    <row r="737" spans="1:19" ht="17.7">
      <c r="A737" s="49">
        <v>44541</v>
      </c>
      <c r="B737" s="109">
        <f>IF(COUNTIF($A$7:$A737, $A737)&gt;1, 0, IF($E737="","",G737+H737+K737+L737+O737-Q737))</f>
        <v>0</v>
      </c>
      <c r="C737" s="109">
        <f>IF(COUNTIF($A$7:$A737, $A737)&gt;1, 0, IF($E737="", "", I737+J737+M737+N737+P737-R737))</f>
        <v>0</v>
      </c>
      <c r="D737" s="109">
        <f>IF(COUNTIF($A$7:$A737, $A737)&gt;1, 0, S737)</f>
        <v>0</v>
      </c>
      <c r="E737" s="110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10345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59573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17">
        <f>SUMIF('V3回目-総接種回数'!$A:$A, 'Conv-vaccine'!$E737, 'V3回目-総接種回数'!D:D)</f>
        <v>0</v>
      </c>
    </row>
    <row r="738" spans="1:19" ht="17.7">
      <c r="A738" s="49">
        <v>44541</v>
      </c>
      <c r="B738" s="109">
        <f>IF(COUNTIF($A$7:$A738, $A738)&gt;1, 0, IF($E738="","",G738+H738+K738+L738+O738-Q738))</f>
        <v>0</v>
      </c>
      <c r="C738" s="109">
        <f>IF(COUNTIF($A$7:$A738, $A738)&gt;1, 0, IF($E738="", "", I738+J738+M738+N738+P738-R738))</f>
        <v>0</v>
      </c>
      <c r="D738" s="109">
        <f>IF(COUNTIF($A$7:$A738, $A738)&gt;1, 0, S738)</f>
        <v>0</v>
      </c>
      <c r="E738" s="110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10345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59573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17">
        <f>SUMIF('V3回目-総接種回数'!$A:$A, 'Conv-vaccine'!$E738, 'V3回目-総接種回数'!D:D)</f>
        <v>0</v>
      </c>
    </row>
    <row r="739" spans="1:19" ht="17.7">
      <c r="A739" s="49">
        <v>44542</v>
      </c>
      <c r="B739" s="109">
        <f>IF(COUNTIF($A$7:$A739, $A739)&gt;1, 0, IF($E739="","",G739+H739+K739+L739+O739-Q739))</f>
        <v>407047</v>
      </c>
      <c r="C739" s="109">
        <f>IF(COUNTIF($A$7:$A739, $A739)&gt;1, 0, IF($E739="", "", I739+J739+M739+N739+P739-R739))</f>
        <v>245450</v>
      </c>
      <c r="D739" s="109">
        <f>IF(COUNTIF($A$7:$A739, $A739)&gt;1, 0, S739)</f>
        <v>0</v>
      </c>
      <c r="E739" s="110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4143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23615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17">
        <f>SUMIF('V3回目-総接種回数'!$A:$A, 'Conv-vaccine'!$E739, 'V3回目-総接種回数'!D:D)</f>
        <v>0</v>
      </c>
    </row>
    <row r="740" spans="1:19" ht="17.7">
      <c r="A740" s="49">
        <v>44542</v>
      </c>
      <c r="B740" s="109">
        <f>IF(COUNTIF($A$7:$A740, $A740)&gt;1, 0, IF($E740="","",G740+H740+K740+L740+O740-Q740))</f>
        <v>0</v>
      </c>
      <c r="C740" s="109">
        <f>IF(COUNTIF($A$7:$A740, $A740)&gt;1, 0, IF($E740="", "", I740+J740+M740+N740+P740-R740))</f>
        <v>0</v>
      </c>
      <c r="D740" s="109">
        <f>IF(COUNTIF($A$7:$A740, $A740)&gt;1, 0, S740)</f>
        <v>0</v>
      </c>
      <c r="E740" s="110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4143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23615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17">
        <f>SUMIF('V3回目-総接種回数'!$A:$A, 'Conv-vaccine'!$E740, 'V3回目-総接種回数'!D:D)</f>
        <v>0</v>
      </c>
    </row>
    <row r="741" spans="1:19" ht="17.7">
      <c r="A741" s="49">
        <v>44542</v>
      </c>
      <c r="B741" s="109">
        <f>IF(COUNTIF($A$7:$A741, $A741)&gt;1, 0, IF($E741="","",G741+H741+K741+L741+O741-Q741))</f>
        <v>0</v>
      </c>
      <c r="C741" s="109">
        <f>IF(COUNTIF($A$7:$A741, $A741)&gt;1, 0, IF($E741="", "", I741+J741+M741+N741+P741-R741))</f>
        <v>0</v>
      </c>
      <c r="D741" s="109">
        <f>IF(COUNTIF($A$7:$A741, $A741)&gt;1, 0, S741)</f>
        <v>0</v>
      </c>
      <c r="E741" s="110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4143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23615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17">
        <f>SUMIF('V3回目-総接種回数'!$A:$A, 'Conv-vaccine'!$E741, 'V3回目-総接種回数'!D:D)</f>
        <v>0</v>
      </c>
    </row>
    <row r="742" spans="1:19" ht="17.7">
      <c r="A742" s="49">
        <v>44543</v>
      </c>
      <c r="B742" s="109">
        <f>IF(COUNTIF($A$7:$A742, $A742)&gt;1, 0, IF($E742="","",G742+H742+K742+L742+O742-Q742))</f>
        <v>4621</v>
      </c>
      <c r="C742" s="109">
        <f>IF(COUNTIF($A$7:$A742, $A742)&gt;1, 0, IF($E742="", "", I742+J742+M742+N742+P742-R742))</f>
        <v>20921</v>
      </c>
      <c r="D742" s="109">
        <f>IF(COUNTIF($A$7:$A742, $A742)&gt;1, 0, S742)</f>
        <v>16287</v>
      </c>
      <c r="E742" s="110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4427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20921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17">
        <f>SUMIF('V3回目-総接種回数'!$A:$A, 'Conv-vaccine'!$E742, 'V3回目-総接種回数'!D:D)</f>
        <v>16287</v>
      </c>
    </row>
    <row r="743" spans="1:19" ht="17.7">
      <c r="A743" s="49">
        <v>44543</v>
      </c>
      <c r="B743" s="109">
        <f>IF(COUNTIF($A$7:$A743, $A743)&gt;1, 0, IF($E743="","",G743+H743+K743+L743+O743-Q743))</f>
        <v>0</v>
      </c>
      <c r="C743" s="109">
        <f>IF(COUNTIF($A$7:$A743, $A743)&gt;1, 0, IF($E743="", "", I743+J743+M743+N743+P743-R743))</f>
        <v>0</v>
      </c>
      <c r="D743" s="109">
        <f>IF(COUNTIF($A$7:$A743, $A743)&gt;1, 0, S743)</f>
        <v>0</v>
      </c>
      <c r="E743" s="110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4427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20921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17">
        <f>SUMIF('V3回目-総接種回数'!$A:$A, 'Conv-vaccine'!$E743, 'V3回目-総接種回数'!D:D)</f>
        <v>16287</v>
      </c>
    </row>
    <row r="744" spans="1:19" ht="17.7">
      <c r="A744" s="49">
        <v>44543</v>
      </c>
      <c r="B744" s="109">
        <f>IF(COUNTIF($A$7:$A744, $A744)&gt;1, 0, IF($E744="","",G744+H744+K744+L744+O744-Q744))</f>
        <v>0</v>
      </c>
      <c r="C744" s="109">
        <f>IF(COUNTIF($A$7:$A744, $A744)&gt;1, 0, IF($E744="", "", I744+J744+M744+N744+P744-R744))</f>
        <v>0</v>
      </c>
      <c r="D744" s="109">
        <f>IF(COUNTIF($A$7:$A744, $A744)&gt;1, 0, S744)</f>
        <v>0</v>
      </c>
      <c r="E744" s="110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4427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20921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17">
        <f>SUMIF('V3回目-総接種回数'!$A:$A, 'Conv-vaccine'!$E744, 'V3回目-総接種回数'!D:D)</f>
        <v>16287</v>
      </c>
    </row>
    <row r="745" spans="1:19" ht="17.7">
      <c r="A745" s="49">
        <v>44544</v>
      </c>
      <c r="B745" s="109">
        <f>IF(COUNTIF($A$7:$A745, $A745)&gt;1, 0, IF($E745="","",G745+H745+K745+L745+O745-Q745))</f>
        <v>7235</v>
      </c>
      <c r="C745" s="109">
        <f>IF(COUNTIF($A$7:$A745, $A745)&gt;1, 0, IF($E745="", "", I745+J745+M745+N745+P745-R745))</f>
        <v>7041</v>
      </c>
      <c r="D745" s="109">
        <f>IF(COUNTIF($A$7:$A745, $A745)&gt;1, 0, S745)</f>
        <v>17988</v>
      </c>
      <c r="E745" s="110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6976</v>
      </c>
      <c r="L745" s="92">
        <f>IFERROR(VLOOKUP($E745, V一般接種!$A:$G, L$4, FALSE), 0)</f>
        <v>259</v>
      </c>
      <c r="M745" s="92">
        <f>IFERROR(VLOOKUP($E745, V一般接種!$A:$G, M$4, FALSE), 0)</f>
        <v>15</v>
      </c>
      <c r="N745" s="93">
        <f>IFERROR(VLOOKUP($E745, V一般接種!$A:$G, N$4, FALSE), 0)</f>
        <v>7026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17">
        <f>SUMIF('V3回目-総接種回数'!$A:$A, 'Conv-vaccine'!$E745, 'V3回目-総接種回数'!D:D)</f>
        <v>17988</v>
      </c>
    </row>
    <row r="746" spans="1:19" ht="17.7">
      <c r="A746" s="49">
        <v>44544</v>
      </c>
      <c r="B746" s="109">
        <f>IF(COUNTIF($A$7:$A746, $A746)&gt;1, 0, IF($E746="","",G746+H746+K746+L746+O746-Q746))</f>
        <v>0</v>
      </c>
      <c r="C746" s="109">
        <f>IF(COUNTIF($A$7:$A746, $A746)&gt;1, 0, IF($E746="", "", I746+J746+M746+N746+P746-R746))</f>
        <v>0</v>
      </c>
      <c r="D746" s="109">
        <f>IF(COUNTIF($A$7:$A746, $A746)&gt;1, 0, S746)</f>
        <v>0</v>
      </c>
      <c r="E746" s="110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6976</v>
      </c>
      <c r="L746" s="92">
        <f>IFERROR(VLOOKUP($E746, V一般接種!$A:$G, L$4, FALSE), 0)</f>
        <v>259</v>
      </c>
      <c r="M746" s="92">
        <f>IFERROR(VLOOKUP($E746, V一般接種!$A:$G, M$4, FALSE), 0)</f>
        <v>15</v>
      </c>
      <c r="N746" s="93">
        <f>IFERROR(VLOOKUP($E746, V一般接種!$A:$G, N$4, FALSE), 0)</f>
        <v>7026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17">
        <f>SUMIF('V3回目-総接種回数'!$A:$A, 'Conv-vaccine'!$E746, 'V3回目-総接種回数'!D:D)</f>
        <v>17988</v>
      </c>
    </row>
    <row r="747" spans="1:19" ht="17.7">
      <c r="A747" s="49">
        <v>44544</v>
      </c>
      <c r="B747" s="109">
        <f>IF(COUNTIF($A$7:$A747, $A747)&gt;1, 0, IF($E747="","",G747+H747+K747+L747+O747-Q747))</f>
        <v>0</v>
      </c>
      <c r="C747" s="109">
        <f>IF(COUNTIF($A$7:$A747, $A747)&gt;1, 0, IF($E747="", "", I747+J747+M747+N747+P747-R747))</f>
        <v>0</v>
      </c>
      <c r="D747" s="109">
        <f>IF(COUNTIF($A$7:$A747, $A747)&gt;1, 0, S747)</f>
        <v>0</v>
      </c>
      <c r="E747" s="110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6976</v>
      </c>
      <c r="L747" s="92">
        <f>IFERROR(VLOOKUP($E747, V一般接種!$A:$G, L$4, FALSE), 0)</f>
        <v>259</v>
      </c>
      <c r="M747" s="92">
        <f>IFERROR(VLOOKUP($E747, V一般接種!$A:$G, M$4, FALSE), 0)</f>
        <v>15</v>
      </c>
      <c r="N747" s="93">
        <f>IFERROR(VLOOKUP($E747, V一般接種!$A:$G, N$4, FALSE), 0)</f>
        <v>7026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17">
        <f>SUMIF('V3回目-総接種回数'!$A:$A, 'Conv-vaccine'!$E747, 'V3回目-総接種回数'!D:D)</f>
        <v>17988</v>
      </c>
    </row>
    <row r="748" spans="1:19" ht="17.7">
      <c r="A748" s="49">
        <v>44545</v>
      </c>
      <c r="B748" s="109">
        <f>IF(COUNTIF($A$7:$A748, $A748)&gt;1, 0, IF($E748="","",G748+H748+K748+L748+O748-Q748))</f>
        <v>9528</v>
      </c>
      <c r="C748" s="109">
        <f>IF(COUNTIF($A$7:$A748, $A748)&gt;1, 0, IF($E748="", "", I748+J748+M748+N748+P748-R748))</f>
        <v>21215</v>
      </c>
      <c r="D748" s="109">
        <f>IF(COUNTIF($A$7:$A748, $A748)&gt;1, 0, S748)</f>
        <v>22477</v>
      </c>
      <c r="E748" s="110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8926</v>
      </c>
      <c r="L748" s="92">
        <f>IFERROR(VLOOKUP($E748, V一般接種!$A:$G, L$4, FALSE), 0)</f>
        <v>602</v>
      </c>
      <c r="M748" s="92">
        <f>IFERROR(VLOOKUP($E748, V一般接種!$A:$G, M$4, FALSE), 0)</f>
        <v>18</v>
      </c>
      <c r="N748" s="93">
        <f>IFERROR(VLOOKUP($E748, V一般接種!$A:$G, N$4, FALSE), 0)</f>
        <v>21197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17">
        <f>SUMIF('V3回目-総接種回数'!$A:$A, 'Conv-vaccine'!$E748, 'V3回目-総接種回数'!D:D)</f>
        <v>22477</v>
      </c>
    </row>
    <row r="749" spans="1:19" ht="17.7">
      <c r="A749" s="49">
        <v>44545</v>
      </c>
      <c r="B749" s="109">
        <f>IF(COUNTIF($A$7:$A749, $A749)&gt;1, 0, IF($E749="","",G749+H749+K749+L749+O749-Q749))</f>
        <v>0</v>
      </c>
      <c r="C749" s="109">
        <f>IF(COUNTIF($A$7:$A749, $A749)&gt;1, 0, IF($E749="", "", I749+J749+M749+N749+P749-R749))</f>
        <v>0</v>
      </c>
      <c r="D749" s="109">
        <f>IF(COUNTIF($A$7:$A749, $A749)&gt;1, 0, S749)</f>
        <v>0</v>
      </c>
      <c r="E749" s="110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8926</v>
      </c>
      <c r="L749" s="92">
        <f>IFERROR(VLOOKUP($E749, V一般接種!$A:$G, L$4, FALSE), 0)</f>
        <v>602</v>
      </c>
      <c r="M749" s="92">
        <f>IFERROR(VLOOKUP($E749, V一般接種!$A:$G, M$4, FALSE), 0)</f>
        <v>18</v>
      </c>
      <c r="N749" s="93">
        <f>IFERROR(VLOOKUP($E749, V一般接種!$A:$G, N$4, FALSE), 0)</f>
        <v>21197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17">
        <f>SUMIF('V3回目-総接種回数'!$A:$A, 'Conv-vaccine'!$E749, 'V3回目-総接種回数'!D:D)</f>
        <v>22477</v>
      </c>
    </row>
    <row r="750" spans="1:19" ht="17.7">
      <c r="A750" s="49">
        <v>44545</v>
      </c>
      <c r="B750" s="109">
        <f>IF(COUNTIF($A$7:$A750, $A750)&gt;1, 0, IF($E750="","",G750+H750+K750+L750+O750-Q750))</f>
        <v>0</v>
      </c>
      <c r="C750" s="109">
        <f>IF(COUNTIF($A$7:$A750, $A750)&gt;1, 0, IF($E750="", "", I750+J750+M750+N750+P750-R750))</f>
        <v>0</v>
      </c>
      <c r="D750" s="109">
        <f>IF(COUNTIF($A$7:$A750, $A750)&gt;1, 0, S750)</f>
        <v>0</v>
      </c>
      <c r="E750" s="110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8926</v>
      </c>
      <c r="L750" s="92">
        <f>IFERROR(VLOOKUP($E750, V一般接種!$A:$G, L$4, FALSE), 0)</f>
        <v>602</v>
      </c>
      <c r="M750" s="92">
        <f>IFERROR(VLOOKUP($E750, V一般接種!$A:$G, M$4, FALSE), 0)</f>
        <v>18</v>
      </c>
      <c r="N750" s="93">
        <f>IFERROR(VLOOKUP($E750, V一般接種!$A:$G, N$4, FALSE), 0)</f>
        <v>21197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17">
        <f>SUMIF('V3回目-総接種回数'!$A:$A, 'Conv-vaccine'!$E750, 'V3回目-総接種回数'!D:D)</f>
        <v>22477</v>
      </c>
    </row>
    <row r="751" spans="1:19" ht="17.7">
      <c r="A751" s="49">
        <v>44546</v>
      </c>
      <c r="B751" s="109">
        <f>IF(COUNTIF($A$7:$A751, $A751)&gt;1, 0, IF($E751="","",G751+H751+K751+L751+O751-Q751))</f>
        <v>10060</v>
      </c>
      <c r="C751" s="109">
        <f>IF(COUNTIF($A$7:$A751, $A751)&gt;1, 0, IF($E751="", "", I751+J751+M751+N751+P751-R751))</f>
        <v>19276</v>
      </c>
      <c r="D751" s="109">
        <f>IF(COUNTIF($A$7:$A751, $A751)&gt;1, 0, S751)</f>
        <v>24533</v>
      </c>
      <c r="E751" s="110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9396</v>
      </c>
      <c r="L751" s="92">
        <f>IFERROR(VLOOKUP($E751, V一般接種!$A:$G, L$4, FALSE), 0)</f>
        <v>664</v>
      </c>
      <c r="M751" s="92">
        <f>IFERROR(VLOOKUP($E751, V一般接種!$A:$G, M$4, FALSE), 0)</f>
        <v>6</v>
      </c>
      <c r="N751" s="93">
        <f>IFERROR(VLOOKUP($E751, V一般接種!$A:$G, N$4, FALSE), 0)</f>
        <v>19270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17">
        <f>SUMIF('V3回目-総接種回数'!$A:$A, 'Conv-vaccine'!$E751, 'V3回目-総接種回数'!D:D)</f>
        <v>24533</v>
      </c>
    </row>
    <row r="752" spans="1:19" ht="17.7">
      <c r="A752" s="49">
        <v>44546</v>
      </c>
      <c r="B752" s="109">
        <f>IF(COUNTIF($A$7:$A752, $A752)&gt;1, 0, IF($E752="","",G752+H752+K752+L752+O752-Q752))</f>
        <v>0</v>
      </c>
      <c r="C752" s="109">
        <f>IF(COUNTIF($A$7:$A752, $A752)&gt;1, 0, IF($E752="", "", I752+J752+M752+N752+P752-R752))</f>
        <v>0</v>
      </c>
      <c r="D752" s="109">
        <f>IF(COUNTIF($A$7:$A752, $A752)&gt;1, 0, S752)</f>
        <v>0</v>
      </c>
      <c r="E752" s="110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9396</v>
      </c>
      <c r="L752" s="92">
        <f>IFERROR(VLOOKUP($E752, V一般接種!$A:$G, L$4, FALSE), 0)</f>
        <v>664</v>
      </c>
      <c r="M752" s="92">
        <f>IFERROR(VLOOKUP($E752, V一般接種!$A:$G, M$4, FALSE), 0)</f>
        <v>6</v>
      </c>
      <c r="N752" s="93">
        <f>IFERROR(VLOOKUP($E752, V一般接種!$A:$G, N$4, FALSE), 0)</f>
        <v>19270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17">
        <f>SUMIF('V3回目-総接種回数'!$A:$A, 'Conv-vaccine'!$E752, 'V3回目-総接種回数'!D:D)</f>
        <v>24533</v>
      </c>
    </row>
    <row r="753" spans="1:19" ht="17.7">
      <c r="A753" s="49">
        <v>44546</v>
      </c>
      <c r="B753" s="109">
        <f>IF(COUNTIF($A$7:$A753, $A753)&gt;1, 0, IF($E753="","",G753+H753+K753+L753+O753-Q753))</f>
        <v>0</v>
      </c>
      <c r="C753" s="109">
        <f>IF(COUNTIF($A$7:$A753, $A753)&gt;1, 0, IF($E753="", "", I753+J753+M753+N753+P753-R753))</f>
        <v>0</v>
      </c>
      <c r="D753" s="109">
        <f>IF(COUNTIF($A$7:$A753, $A753)&gt;1, 0, S753)</f>
        <v>0</v>
      </c>
      <c r="E753" s="110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9396</v>
      </c>
      <c r="L753" s="92">
        <f>IFERROR(VLOOKUP($E753, V一般接種!$A:$G, L$4, FALSE), 0)</f>
        <v>664</v>
      </c>
      <c r="M753" s="92">
        <f>IFERROR(VLOOKUP($E753, V一般接種!$A:$G, M$4, FALSE), 0)</f>
        <v>6</v>
      </c>
      <c r="N753" s="93">
        <f>IFERROR(VLOOKUP($E753, V一般接種!$A:$G, N$4, FALSE), 0)</f>
        <v>19270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17">
        <f>SUMIF('V3回目-総接種回数'!$A:$A, 'Conv-vaccine'!$E753, 'V3回目-総接種回数'!D:D)</f>
        <v>24533</v>
      </c>
    </row>
    <row r="754" spans="1:19" ht="17.7">
      <c r="A754" s="49">
        <v>44547</v>
      </c>
      <c r="B754" s="109">
        <f>IF(COUNTIF($A$7:$A754, $A754)&gt;1, 0, IF($E754="","",G754+H754+K754+L754+O754-Q754))</f>
        <v>22729</v>
      </c>
      <c r="C754" s="109">
        <f>IF(COUNTIF($A$7:$A754, $A754)&gt;1, 0, IF($E754="", "", I754+J754+M754+N754+P754-R754))</f>
        <v>38927</v>
      </c>
      <c r="D754" s="109">
        <f>IF(COUNTIF($A$7:$A754, $A754)&gt;1, 0, S754)</f>
        <v>32149</v>
      </c>
      <c r="E754" s="110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21718</v>
      </c>
      <c r="L754" s="92">
        <f>IFERROR(VLOOKUP($E754, V一般接種!$A:$G, L$4, FALSE), 0)</f>
        <v>1011</v>
      </c>
      <c r="M754" s="92">
        <f>IFERROR(VLOOKUP($E754, V一般接種!$A:$G, M$4, FALSE), 0)</f>
        <v>2</v>
      </c>
      <c r="N754" s="93">
        <f>IFERROR(VLOOKUP($E754, V一般接種!$A:$G, N$4, FALSE), 0)</f>
        <v>38925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17">
        <f>SUMIF('V3回目-総接種回数'!$A:$A, 'Conv-vaccine'!$E754, 'V3回目-総接種回数'!D:D)</f>
        <v>32149</v>
      </c>
    </row>
    <row r="755" spans="1:19" ht="17.7">
      <c r="A755" s="49">
        <v>44547</v>
      </c>
      <c r="B755" s="109">
        <f>IF(COUNTIF($A$7:$A755, $A755)&gt;1, 0, IF($E755="","",G755+H755+K755+L755+O755-Q755))</f>
        <v>0</v>
      </c>
      <c r="C755" s="109">
        <f>IF(COUNTIF($A$7:$A755, $A755)&gt;1, 0, IF($E755="", "", I755+J755+M755+N755+P755-R755))</f>
        <v>0</v>
      </c>
      <c r="D755" s="109">
        <f>IF(COUNTIF($A$7:$A755, $A755)&gt;1, 0, S755)</f>
        <v>0</v>
      </c>
      <c r="E755" s="110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21718</v>
      </c>
      <c r="L755" s="92">
        <f>IFERROR(VLOOKUP($E755, V一般接種!$A:$G, L$4, FALSE), 0)</f>
        <v>1011</v>
      </c>
      <c r="M755" s="92">
        <f>IFERROR(VLOOKUP($E755, V一般接種!$A:$G, M$4, FALSE), 0)</f>
        <v>2</v>
      </c>
      <c r="N755" s="93">
        <f>IFERROR(VLOOKUP($E755, V一般接種!$A:$G, N$4, FALSE), 0)</f>
        <v>38925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17">
        <f>SUMIF('V3回目-総接種回数'!$A:$A, 'Conv-vaccine'!$E755, 'V3回目-総接種回数'!D:D)</f>
        <v>32149</v>
      </c>
    </row>
    <row r="756" spans="1:19" ht="17.7">
      <c r="A756" s="49">
        <v>44547</v>
      </c>
      <c r="B756" s="109">
        <f>IF(COUNTIF($A$7:$A756, $A756)&gt;1, 0, IF($E756="","",G756+H756+K756+L756+O756-Q756))</f>
        <v>0</v>
      </c>
      <c r="C756" s="109">
        <f>IF(COUNTIF($A$7:$A756, $A756)&gt;1, 0, IF($E756="", "", I756+J756+M756+N756+P756-R756))</f>
        <v>0</v>
      </c>
      <c r="D756" s="109">
        <f>IF(COUNTIF($A$7:$A756, $A756)&gt;1, 0, S756)</f>
        <v>0</v>
      </c>
      <c r="E756" s="110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21718</v>
      </c>
      <c r="L756" s="92">
        <f>IFERROR(VLOOKUP($E756, V一般接種!$A:$G, L$4, FALSE), 0)</f>
        <v>1011</v>
      </c>
      <c r="M756" s="92">
        <f>IFERROR(VLOOKUP($E756, V一般接種!$A:$G, M$4, FALSE), 0)</f>
        <v>2</v>
      </c>
      <c r="N756" s="93">
        <f>IFERROR(VLOOKUP($E756, V一般接種!$A:$G, N$4, FALSE), 0)</f>
        <v>38925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17">
        <f>SUMIF('V3回目-総接種回数'!$A:$A, 'Conv-vaccine'!$E756, 'V3回目-総接種回数'!D:D)</f>
        <v>32149</v>
      </c>
    </row>
    <row r="757" spans="1:19" ht="17.7">
      <c r="A757" s="49">
        <v>44548</v>
      </c>
      <c r="B757" s="109">
        <f>IF(COUNTIF($A$7:$A757, $A757)&gt;1, 0, IF($E757="","",G757+H757+K757+L757+O757-Q757))</f>
        <v>35088</v>
      </c>
      <c r="C757" s="109">
        <f>IF(COUNTIF($A$7:$A757, $A757)&gt;1, 0, IF($E757="", "", I757+J757+M757+N757+P757-R757))</f>
        <v>56860</v>
      </c>
      <c r="D757" s="109">
        <f>IF(COUNTIF($A$7:$A757, $A757)&gt;1, 0, S757)</f>
        <v>0</v>
      </c>
      <c r="E757" s="110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34415</v>
      </c>
      <c r="L757" s="92">
        <f>IFERROR(VLOOKUP($E757, V一般接種!$A:$G, L$4, FALSE), 0)</f>
        <v>673</v>
      </c>
      <c r="M757" s="92">
        <f>IFERROR(VLOOKUP($E757, V一般接種!$A:$G, M$4, FALSE), 0)</f>
        <v>3</v>
      </c>
      <c r="N757" s="93">
        <f>IFERROR(VLOOKUP($E757, V一般接種!$A:$G, N$4, FALSE), 0)</f>
        <v>56857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17">
        <f>SUMIF('V3回目-総接種回数'!$A:$A, 'Conv-vaccine'!$E757, 'V3回目-総接種回数'!D:D)</f>
        <v>0</v>
      </c>
    </row>
    <row r="758" spans="1:19" ht="17.7">
      <c r="A758" s="49">
        <v>44548</v>
      </c>
      <c r="B758" s="109">
        <f>IF(COUNTIF($A$7:$A758, $A758)&gt;1, 0, IF($E758="","",G758+H758+K758+L758+O758-Q758))</f>
        <v>0</v>
      </c>
      <c r="C758" s="109">
        <f>IF(COUNTIF($A$7:$A758, $A758)&gt;1, 0, IF($E758="", "", I758+J758+M758+N758+P758-R758))</f>
        <v>0</v>
      </c>
      <c r="D758" s="109">
        <f>IF(COUNTIF($A$7:$A758, $A758)&gt;1, 0, S758)</f>
        <v>0</v>
      </c>
      <c r="E758" s="110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34415</v>
      </c>
      <c r="L758" s="92">
        <f>IFERROR(VLOOKUP($E758, V一般接種!$A:$G, L$4, FALSE), 0)</f>
        <v>673</v>
      </c>
      <c r="M758" s="92">
        <f>IFERROR(VLOOKUP($E758, V一般接種!$A:$G, M$4, FALSE), 0)</f>
        <v>3</v>
      </c>
      <c r="N758" s="93">
        <f>IFERROR(VLOOKUP($E758, V一般接種!$A:$G, N$4, FALSE), 0)</f>
        <v>56857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17">
        <f>SUMIF('V3回目-総接種回数'!$A:$A, 'Conv-vaccine'!$E758, 'V3回目-総接種回数'!D:D)</f>
        <v>0</v>
      </c>
    </row>
    <row r="759" spans="1:19" ht="17.7">
      <c r="A759" s="49">
        <v>44548</v>
      </c>
      <c r="B759" s="109">
        <f>IF(COUNTIF($A$7:$A759, $A759)&gt;1, 0, IF($E759="","",G759+H759+K759+L759+O759-Q759))</f>
        <v>0</v>
      </c>
      <c r="C759" s="109">
        <f>IF(COUNTIF($A$7:$A759, $A759)&gt;1, 0, IF($E759="", "", I759+J759+M759+N759+P759-R759))</f>
        <v>0</v>
      </c>
      <c r="D759" s="109">
        <f>IF(COUNTIF($A$7:$A759, $A759)&gt;1, 0, S759)</f>
        <v>0</v>
      </c>
      <c r="E759" s="110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34415</v>
      </c>
      <c r="L759" s="92">
        <f>IFERROR(VLOOKUP($E759, V一般接種!$A:$G, L$4, FALSE), 0)</f>
        <v>673</v>
      </c>
      <c r="M759" s="92">
        <f>IFERROR(VLOOKUP($E759, V一般接種!$A:$G, M$4, FALSE), 0)</f>
        <v>3</v>
      </c>
      <c r="N759" s="93">
        <f>IFERROR(VLOOKUP($E759, V一般接種!$A:$G, N$4, FALSE), 0)</f>
        <v>56857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17">
        <f>SUMIF('V3回目-総接種回数'!$A:$A, 'Conv-vaccine'!$E759, 'V3回目-総接種回数'!D:D)</f>
        <v>0</v>
      </c>
    </row>
    <row r="760" spans="1:19" ht="17.7">
      <c r="A760" s="49">
        <v>44549</v>
      </c>
      <c r="B760" s="109">
        <f>IF(COUNTIF($A$7:$A760, $A760)&gt;1, 0, IF($E760="","",G760+H760+K760+L760+O760-Q760))</f>
        <v>402563</v>
      </c>
      <c r="C760" s="109">
        <f>IF(COUNTIF($A$7:$A760, $A760)&gt;1, 0, IF($E760="", "", I760+J760+M760+N760+P760-R760))</f>
        <v>232777</v>
      </c>
      <c r="D760" s="109">
        <f>IF(COUNTIF($A$7:$A760, $A760)&gt;1, 0, S760)</f>
        <v>0</v>
      </c>
      <c r="E760" s="110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13121</v>
      </c>
      <c r="L760" s="92">
        <f>IFERROR(VLOOKUP($E760, V一般接種!$A:$G, L$4, FALSE), 0)</f>
        <v>1243</v>
      </c>
      <c r="M760" s="92">
        <f>IFERROR(VLOOKUP($E760, V一般接種!$A:$G, M$4, FALSE), 0)</f>
        <v>9</v>
      </c>
      <c r="N760" s="93">
        <f>IFERROR(VLOOKUP($E760, V一般接種!$A:$G, N$4, FALSE), 0)</f>
        <v>20903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17">
        <f>SUMIF('V3回目-総接種回数'!$A:$A, 'Conv-vaccine'!$E760, 'V3回目-総接種回数'!D:D)</f>
        <v>0</v>
      </c>
    </row>
    <row r="761" spans="1:19" ht="17.7">
      <c r="A761" s="49">
        <v>44549</v>
      </c>
      <c r="B761" s="109">
        <f>IF(COUNTIF($A$7:$A761, $A761)&gt;1, 0, IF($E761="","",G761+H761+K761+L761+O761-Q761))</f>
        <v>0</v>
      </c>
      <c r="C761" s="109">
        <f>IF(COUNTIF($A$7:$A761, $A761)&gt;1, 0, IF($E761="", "", I761+J761+M761+N761+P761-R761))</f>
        <v>0</v>
      </c>
      <c r="D761" s="109">
        <f>IF(COUNTIF($A$7:$A761, $A761)&gt;1, 0, S761)</f>
        <v>0</v>
      </c>
      <c r="E761" s="110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13121</v>
      </c>
      <c r="L761" s="92">
        <f>IFERROR(VLOOKUP($E761, V一般接種!$A:$G, L$4, FALSE), 0)</f>
        <v>1243</v>
      </c>
      <c r="M761" s="92">
        <f>IFERROR(VLOOKUP($E761, V一般接種!$A:$G, M$4, FALSE), 0)</f>
        <v>9</v>
      </c>
      <c r="N761" s="93">
        <f>IFERROR(VLOOKUP($E761, V一般接種!$A:$G, N$4, FALSE), 0)</f>
        <v>20903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17">
        <f>SUMIF('V3回目-総接種回数'!$A:$A, 'Conv-vaccine'!$E761, 'V3回目-総接種回数'!D:D)</f>
        <v>0</v>
      </c>
    </row>
    <row r="762" spans="1:19" ht="17.7">
      <c r="A762" s="49">
        <v>44549</v>
      </c>
      <c r="B762" s="109">
        <f>IF(COUNTIF($A$7:$A762, $A762)&gt;1, 0, IF($E762="","",G762+H762+K762+L762+O762-Q762))</f>
        <v>0</v>
      </c>
      <c r="C762" s="109">
        <f>IF(COUNTIF($A$7:$A762, $A762)&gt;1, 0, IF($E762="", "", I762+J762+M762+N762+P762-R762))</f>
        <v>0</v>
      </c>
      <c r="D762" s="109">
        <f>IF(COUNTIF($A$7:$A762, $A762)&gt;1, 0, S762)</f>
        <v>0</v>
      </c>
      <c r="E762" s="110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13121</v>
      </c>
      <c r="L762" s="92">
        <f>IFERROR(VLOOKUP($E762, V一般接種!$A:$G, L$4, FALSE), 0)</f>
        <v>1243</v>
      </c>
      <c r="M762" s="92">
        <f>IFERROR(VLOOKUP($E762, V一般接種!$A:$G, M$4, FALSE), 0)</f>
        <v>9</v>
      </c>
      <c r="N762" s="93">
        <f>IFERROR(VLOOKUP($E762, V一般接種!$A:$G, N$4, FALSE), 0)</f>
        <v>20903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17">
        <f>SUMIF('V3回目-総接種回数'!$A:$A, 'Conv-vaccine'!$E762, 'V3回目-総接種回数'!D:D)</f>
        <v>0</v>
      </c>
    </row>
    <row r="763" spans="1:19" ht="17.7">
      <c r="A763" s="49">
        <v>44550</v>
      </c>
      <c r="B763" s="109">
        <f>IF(COUNTIF($A$7:$A763, $A763)&gt;1, 0, IF($E763="","",G763+H763+K763+L763+O763-Q763))</f>
        <v>6381</v>
      </c>
      <c r="C763" s="109">
        <f>IF(COUNTIF($A$7:$A763, $A763)&gt;1, 0, IF($E763="", "", I763+J763+M763+N763+P763-R763))</f>
        <v>18290</v>
      </c>
      <c r="D763" s="109">
        <f>IF(COUNTIF($A$7:$A763, $A763)&gt;1, 0, S763)</f>
        <v>53618</v>
      </c>
      <c r="E763" s="110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6002</v>
      </c>
      <c r="L763" s="92">
        <f>IFERROR(VLOOKUP($E763, V一般接種!$A:$G, L$4, FALSE), 0)</f>
        <v>379</v>
      </c>
      <c r="M763" s="92">
        <f>IFERROR(VLOOKUP($E763, V一般接種!$A:$G, M$4, FALSE), 0)</f>
        <v>2</v>
      </c>
      <c r="N763" s="93">
        <f>IFERROR(VLOOKUP($E763, V一般接種!$A:$G, N$4, FALSE), 0)</f>
        <v>18288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17">
        <f>SUMIF('V3回目-総接種回数'!$A:$A, 'Conv-vaccine'!$E763, 'V3回目-総接種回数'!D:D)</f>
        <v>53618</v>
      </c>
    </row>
    <row r="764" spans="1:19" ht="17.7">
      <c r="A764" s="49">
        <v>44550</v>
      </c>
      <c r="B764" s="109">
        <f>IF(COUNTIF($A$7:$A764, $A764)&gt;1, 0, IF($E764="","",G764+H764+K764+L764+O764-Q764))</f>
        <v>0</v>
      </c>
      <c r="C764" s="109">
        <f>IF(COUNTIF($A$7:$A764, $A764)&gt;1, 0, IF($E764="", "", I764+J764+M764+N764+P764-R764))</f>
        <v>0</v>
      </c>
      <c r="D764" s="109">
        <f>IF(COUNTIF($A$7:$A764, $A764)&gt;1, 0, S764)</f>
        <v>0</v>
      </c>
      <c r="E764" s="110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6002</v>
      </c>
      <c r="L764" s="92">
        <f>IFERROR(VLOOKUP($E764, V一般接種!$A:$G, L$4, FALSE), 0)</f>
        <v>379</v>
      </c>
      <c r="M764" s="92">
        <f>IFERROR(VLOOKUP($E764, V一般接種!$A:$G, M$4, FALSE), 0)</f>
        <v>2</v>
      </c>
      <c r="N764" s="93">
        <f>IFERROR(VLOOKUP($E764, V一般接種!$A:$G, N$4, FALSE), 0)</f>
        <v>18288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17">
        <f>SUMIF('V3回目-総接種回数'!$A:$A, 'Conv-vaccine'!$E764, 'V3回目-総接種回数'!D:D)</f>
        <v>53618</v>
      </c>
    </row>
    <row r="765" spans="1:19" ht="17.7">
      <c r="A765" s="49">
        <v>44550</v>
      </c>
      <c r="B765" s="109">
        <f>IF(COUNTIF($A$7:$A765, $A765)&gt;1, 0, IF($E765="","",G765+H765+K765+L765+O765-Q765))</f>
        <v>0</v>
      </c>
      <c r="C765" s="109">
        <f>IF(COUNTIF($A$7:$A765, $A765)&gt;1, 0, IF($E765="", "", I765+J765+M765+N765+P765-R765))</f>
        <v>0</v>
      </c>
      <c r="D765" s="109">
        <f>IF(COUNTIF($A$7:$A765, $A765)&gt;1, 0, S765)</f>
        <v>0</v>
      </c>
      <c r="E765" s="110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6002</v>
      </c>
      <c r="L765" s="92">
        <f>IFERROR(VLOOKUP($E765, V一般接種!$A:$G, L$4, FALSE), 0)</f>
        <v>379</v>
      </c>
      <c r="M765" s="92">
        <f>IFERROR(VLOOKUP($E765, V一般接種!$A:$G, M$4, FALSE), 0)</f>
        <v>2</v>
      </c>
      <c r="N765" s="93">
        <f>IFERROR(VLOOKUP($E765, V一般接種!$A:$G, N$4, FALSE), 0)</f>
        <v>18288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17">
        <f>SUMIF('V3回目-総接種回数'!$A:$A, 'Conv-vaccine'!$E765, 'V3回目-総接種回数'!D:D)</f>
        <v>53618</v>
      </c>
    </row>
    <row r="766" spans="1:19" ht="17.7">
      <c r="A766" s="49">
        <v>44551</v>
      </c>
      <c r="B766" s="109">
        <f>IF(COUNTIF($A$7:$A766, $A766)&gt;1, 0, IF($E766="","",G766+H766+K766+L766+O766-Q766))</f>
        <v>12332</v>
      </c>
      <c r="C766" s="109">
        <f>IF(COUNTIF($A$7:$A766, $A766)&gt;1, 0, IF($E766="", "", I766+J766+M766+N766+P766-R766))</f>
        <v>18272</v>
      </c>
      <c r="D766" s="109">
        <f>IF(COUNTIF($A$7:$A766, $A766)&gt;1, 0, S766)</f>
        <v>42491</v>
      </c>
      <c r="E766" s="110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12168</v>
      </c>
      <c r="L766" s="92">
        <f>IFERROR(VLOOKUP($E766, V一般接種!$A:$G, L$4, FALSE), 0)</f>
        <v>164</v>
      </c>
      <c r="M766" s="92">
        <f>IFERROR(VLOOKUP($E766, V一般接種!$A:$G, M$4, FALSE), 0)</f>
        <v>15</v>
      </c>
      <c r="N766" s="93">
        <f>IFERROR(VLOOKUP($E766, V一般接種!$A:$G, N$4, FALSE), 0)</f>
        <v>18257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17">
        <f>SUMIF('V3回目-総接種回数'!$A:$A, 'Conv-vaccine'!$E766, 'V3回目-総接種回数'!D:D)</f>
        <v>42491</v>
      </c>
    </row>
    <row r="767" spans="1:19" ht="17.7">
      <c r="A767" s="49">
        <v>44551</v>
      </c>
      <c r="B767" s="109">
        <f>IF(COUNTIF($A$7:$A767, $A767)&gt;1, 0, IF($E767="","",G767+H767+K767+L767+O767-Q767))</f>
        <v>0</v>
      </c>
      <c r="C767" s="109">
        <f>IF(COUNTIF($A$7:$A767, $A767)&gt;1, 0, IF($E767="", "", I767+J767+M767+N767+P767-R767))</f>
        <v>0</v>
      </c>
      <c r="D767" s="109">
        <f>IF(COUNTIF($A$7:$A767, $A767)&gt;1, 0, S767)</f>
        <v>0</v>
      </c>
      <c r="E767" s="110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12168</v>
      </c>
      <c r="L767" s="92">
        <f>IFERROR(VLOOKUP($E767, V一般接種!$A:$G, L$4, FALSE), 0)</f>
        <v>164</v>
      </c>
      <c r="M767" s="92">
        <f>IFERROR(VLOOKUP($E767, V一般接種!$A:$G, M$4, FALSE), 0)</f>
        <v>15</v>
      </c>
      <c r="N767" s="93">
        <f>IFERROR(VLOOKUP($E767, V一般接種!$A:$G, N$4, FALSE), 0)</f>
        <v>18257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17">
        <f>SUMIF('V3回目-総接種回数'!$A:$A, 'Conv-vaccine'!$E767, 'V3回目-総接種回数'!D:D)</f>
        <v>42491</v>
      </c>
    </row>
    <row r="768" spans="1:19" ht="17.7">
      <c r="A768" s="49">
        <v>44551</v>
      </c>
      <c r="B768" s="109">
        <f>IF(COUNTIF($A$7:$A768, $A768)&gt;1, 0, IF($E768="","",G768+H768+K768+L768+O768-Q768))</f>
        <v>0</v>
      </c>
      <c r="C768" s="109">
        <f>IF(COUNTIF($A$7:$A768, $A768)&gt;1, 0, IF($E768="", "", I768+J768+M768+N768+P768-R768))</f>
        <v>0</v>
      </c>
      <c r="D768" s="109">
        <f>IF(COUNTIF($A$7:$A768, $A768)&gt;1, 0, S768)</f>
        <v>0</v>
      </c>
      <c r="E768" s="110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12168</v>
      </c>
      <c r="L768" s="92">
        <f>IFERROR(VLOOKUP($E768, V一般接種!$A:$G, L$4, FALSE), 0)</f>
        <v>164</v>
      </c>
      <c r="M768" s="92">
        <f>IFERROR(VLOOKUP($E768, V一般接種!$A:$G, M$4, FALSE), 0)</f>
        <v>15</v>
      </c>
      <c r="N768" s="93">
        <f>IFERROR(VLOOKUP($E768, V一般接種!$A:$G, N$4, FALSE), 0)</f>
        <v>18257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17">
        <f>SUMIF('V3回目-総接種回数'!$A:$A, 'Conv-vaccine'!$E768, 'V3回目-総接種回数'!D:D)</f>
        <v>42491</v>
      </c>
    </row>
    <row r="769" spans="1:19" ht="17.7">
      <c r="A769" s="49">
        <v>44552</v>
      </c>
      <c r="B769" s="109">
        <f>IF(COUNTIF($A$7:$A769, $A769)&gt;1, 0, IF($E769="","",G769+H769+K769+L769+O769-Q769))</f>
        <v>12603</v>
      </c>
      <c r="C769" s="109">
        <f>IF(COUNTIF($A$7:$A769, $A769)&gt;1, 0, IF($E769="", "", I769+J769+M769+N769+P769-R769))</f>
        <v>17708</v>
      </c>
      <c r="D769" s="109">
        <f>IF(COUNTIF($A$7:$A769, $A769)&gt;1, 0, S769)</f>
        <v>45324</v>
      </c>
      <c r="E769" s="110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12054</v>
      </c>
      <c r="L769" s="92">
        <f>IFERROR(VLOOKUP($E769, V一般接種!$A:$G, L$4, FALSE), 0)</f>
        <v>549</v>
      </c>
      <c r="M769" s="92">
        <f>IFERROR(VLOOKUP($E769, V一般接種!$A:$G, M$4, FALSE), 0)</f>
        <v>6</v>
      </c>
      <c r="N769" s="93">
        <f>IFERROR(VLOOKUP($E769, V一般接種!$A:$G, N$4, FALSE), 0)</f>
        <v>17702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17">
        <f>SUMIF('V3回目-総接種回数'!$A:$A, 'Conv-vaccine'!$E769, 'V3回目-総接種回数'!D:D)</f>
        <v>45324</v>
      </c>
    </row>
    <row r="770" spans="1:19" ht="17.7">
      <c r="A770" s="49">
        <v>44552</v>
      </c>
      <c r="B770" s="109">
        <f>IF(COUNTIF($A$7:$A770, $A770)&gt;1, 0, IF($E770="","",G770+H770+K770+L770+O770-Q770))</f>
        <v>0</v>
      </c>
      <c r="C770" s="109">
        <f>IF(COUNTIF($A$7:$A770, $A770)&gt;1, 0, IF($E770="", "", I770+J770+M770+N770+P770-R770))</f>
        <v>0</v>
      </c>
      <c r="D770" s="109">
        <f>IF(COUNTIF($A$7:$A770, $A770)&gt;1, 0, S770)</f>
        <v>0</v>
      </c>
      <c r="E770" s="110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12054</v>
      </c>
      <c r="L770" s="92">
        <f>IFERROR(VLOOKUP($E770, V一般接種!$A:$G, L$4, FALSE), 0)</f>
        <v>549</v>
      </c>
      <c r="M770" s="92">
        <f>IFERROR(VLOOKUP($E770, V一般接種!$A:$G, M$4, FALSE), 0)</f>
        <v>6</v>
      </c>
      <c r="N770" s="93">
        <f>IFERROR(VLOOKUP($E770, V一般接種!$A:$G, N$4, FALSE), 0)</f>
        <v>17702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17">
        <f>SUMIF('V3回目-総接種回数'!$A:$A, 'Conv-vaccine'!$E770, 'V3回目-総接種回数'!D:D)</f>
        <v>45324</v>
      </c>
    </row>
    <row r="771" spans="1:19" ht="17.7">
      <c r="A771" s="49">
        <v>44552</v>
      </c>
      <c r="B771" s="109">
        <f>IF(COUNTIF($A$7:$A771, $A771)&gt;1, 0, IF($E771="","",G771+H771+K771+L771+O771-Q771))</f>
        <v>0</v>
      </c>
      <c r="C771" s="109">
        <f>IF(COUNTIF($A$7:$A771, $A771)&gt;1, 0, IF($E771="", "", I771+J771+M771+N771+P771-R771))</f>
        <v>0</v>
      </c>
      <c r="D771" s="109">
        <f>IF(COUNTIF($A$7:$A771, $A771)&gt;1, 0, S771)</f>
        <v>0</v>
      </c>
      <c r="E771" s="110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12054</v>
      </c>
      <c r="L771" s="92">
        <f>IFERROR(VLOOKUP($E771, V一般接種!$A:$G, L$4, FALSE), 0)</f>
        <v>549</v>
      </c>
      <c r="M771" s="92">
        <f>IFERROR(VLOOKUP($E771, V一般接種!$A:$G, M$4, FALSE), 0)</f>
        <v>6</v>
      </c>
      <c r="N771" s="93">
        <f>IFERROR(VLOOKUP($E771, V一般接種!$A:$G, N$4, FALSE), 0)</f>
        <v>17702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17">
        <f>SUMIF('V3回目-総接種回数'!$A:$A, 'Conv-vaccine'!$E771, 'V3回目-総接種回数'!D:D)</f>
        <v>45324</v>
      </c>
    </row>
    <row r="772" spans="1:19" ht="17.7">
      <c r="A772" s="49">
        <v>44553</v>
      </c>
      <c r="B772" s="109">
        <f>IF(COUNTIF($A$7:$A772, $A772)&gt;1, 0, IF($E772="","",G772+H772+K772+L772+O772-Q772))</f>
        <v>10326</v>
      </c>
      <c r="C772" s="109">
        <f>IF(COUNTIF($A$7:$A772, $A772)&gt;1, 0, IF($E772="", "", I772+J772+M772+N772+P772-R772))</f>
        <v>15704</v>
      </c>
      <c r="D772" s="109">
        <f>IF(COUNTIF($A$7:$A772, $A772)&gt;1, 0, S772)</f>
        <v>46653</v>
      </c>
      <c r="E772" s="110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9888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15700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17">
        <f>SUMIF('V3回目-総接種回数'!$A:$A, 'Conv-vaccine'!$E772, 'V3回目-総接種回数'!D:D)</f>
        <v>46653</v>
      </c>
    </row>
    <row r="773" spans="1:19" ht="17.7">
      <c r="A773" s="49">
        <v>44553</v>
      </c>
      <c r="B773" s="109">
        <f>IF(COUNTIF($A$7:$A773, $A773)&gt;1, 0, IF($E773="","",G773+H773+K773+L773+O773-Q773))</f>
        <v>0</v>
      </c>
      <c r="C773" s="109">
        <f>IF(COUNTIF($A$7:$A773, $A773)&gt;1, 0, IF($E773="", "", I773+J773+M773+N773+P773-R773))</f>
        <v>0</v>
      </c>
      <c r="D773" s="109">
        <f>IF(COUNTIF($A$7:$A773, $A773)&gt;1, 0, S773)</f>
        <v>0</v>
      </c>
      <c r="E773" s="110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9888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15700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17">
        <f>SUMIF('V3回目-総接種回数'!$A:$A, 'Conv-vaccine'!$E773, 'V3回目-総接種回数'!D:D)</f>
        <v>46653</v>
      </c>
    </row>
    <row r="774" spans="1:19" ht="17.7">
      <c r="A774" s="49">
        <v>44553</v>
      </c>
      <c r="B774" s="109">
        <f>IF(COUNTIF($A$7:$A774, $A774)&gt;1, 0, IF($E774="","",G774+H774+K774+L774+O774-Q774))</f>
        <v>0</v>
      </c>
      <c r="C774" s="109">
        <f>IF(COUNTIF($A$7:$A774, $A774)&gt;1, 0, IF($E774="", "", I774+J774+M774+N774+P774-R774))</f>
        <v>0</v>
      </c>
      <c r="D774" s="109">
        <f>IF(COUNTIF($A$7:$A774, $A774)&gt;1, 0, S774)</f>
        <v>0</v>
      </c>
      <c r="E774" s="110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9888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15700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17">
        <f>SUMIF('V3回目-総接種回数'!$A:$A, 'Conv-vaccine'!$E774, 'V3回目-総接種回数'!D:D)</f>
        <v>46653</v>
      </c>
    </row>
    <row r="775" spans="1:19" ht="17.7">
      <c r="A775" s="49">
        <v>44554</v>
      </c>
      <c r="B775" s="109">
        <f>IF(COUNTIF($A$7:$A775, $A775)&gt;1, 0, IF($E775="","",G775+H775+K775+L775+O775-Q775))</f>
        <v>18274</v>
      </c>
      <c r="C775" s="109">
        <f>IF(COUNTIF($A$7:$A775, $A775)&gt;1, 0, IF($E775="", "", I775+J775+M775+N775+P775-R775))</f>
        <v>30367</v>
      </c>
      <c r="D775" s="109">
        <f>IF(COUNTIF($A$7:$A775, $A775)&gt;1, 0, S775)</f>
        <v>47239</v>
      </c>
      <c r="E775" s="110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17610</v>
      </c>
      <c r="L775" s="92">
        <f>IFERROR(VLOOKUP($E775, V一般接種!$A:$G, L$4, FALSE), 0)</f>
        <v>664</v>
      </c>
      <c r="M775" s="92">
        <f>IFERROR(VLOOKUP($E775, V一般接種!$A:$G, M$4, FALSE), 0)</f>
        <v>4</v>
      </c>
      <c r="N775" s="93">
        <f>IFERROR(VLOOKUP($E775, V一般接種!$A:$G, N$4, FALSE), 0)</f>
        <v>30363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17">
        <f>SUMIF('V3回目-総接種回数'!$A:$A, 'Conv-vaccine'!$E775, 'V3回目-総接種回数'!D:D)</f>
        <v>47239</v>
      </c>
    </row>
    <row r="776" spans="1:19" ht="17.7">
      <c r="A776" s="49">
        <v>44554</v>
      </c>
      <c r="B776" s="109">
        <f>IF(COUNTIF($A$7:$A776, $A776)&gt;1, 0, IF($E776="","",G776+H776+K776+L776+O776-Q776))</f>
        <v>0</v>
      </c>
      <c r="C776" s="109">
        <f>IF(COUNTIF($A$7:$A776, $A776)&gt;1, 0, IF($E776="", "", I776+J776+M776+N776+P776-R776))</f>
        <v>0</v>
      </c>
      <c r="D776" s="109">
        <f>IF(COUNTIF($A$7:$A776, $A776)&gt;1, 0, S776)</f>
        <v>0</v>
      </c>
      <c r="E776" s="110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17610</v>
      </c>
      <c r="L776" s="92">
        <f>IFERROR(VLOOKUP($E776, V一般接種!$A:$G, L$4, FALSE), 0)</f>
        <v>664</v>
      </c>
      <c r="M776" s="92">
        <f>IFERROR(VLOOKUP($E776, V一般接種!$A:$G, M$4, FALSE), 0)</f>
        <v>4</v>
      </c>
      <c r="N776" s="93">
        <f>IFERROR(VLOOKUP($E776, V一般接種!$A:$G, N$4, FALSE), 0)</f>
        <v>30363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17">
        <f>SUMIF('V3回目-総接種回数'!$A:$A, 'Conv-vaccine'!$E776, 'V3回目-総接種回数'!D:D)</f>
        <v>47239</v>
      </c>
    </row>
    <row r="777" spans="1:19" ht="17.7">
      <c r="A777" s="49">
        <v>44554</v>
      </c>
      <c r="B777" s="109">
        <f>IF(COUNTIF($A$7:$A777, $A777)&gt;1, 0, IF($E777="","",G777+H777+K777+L777+O777-Q777))</f>
        <v>0</v>
      </c>
      <c r="C777" s="109">
        <f>IF(COUNTIF($A$7:$A777, $A777)&gt;1, 0, IF($E777="", "", I777+J777+M777+N777+P777-R777))</f>
        <v>0</v>
      </c>
      <c r="D777" s="109">
        <f>IF(COUNTIF($A$7:$A777, $A777)&gt;1, 0, S777)</f>
        <v>0</v>
      </c>
      <c r="E777" s="110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17610</v>
      </c>
      <c r="L777" s="92">
        <f>IFERROR(VLOOKUP($E777, V一般接種!$A:$G, L$4, FALSE), 0)</f>
        <v>664</v>
      </c>
      <c r="M777" s="92">
        <f>IFERROR(VLOOKUP($E777, V一般接種!$A:$G, M$4, FALSE), 0)</f>
        <v>4</v>
      </c>
      <c r="N777" s="93">
        <f>IFERROR(VLOOKUP($E777, V一般接種!$A:$G, N$4, FALSE), 0)</f>
        <v>30363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17">
        <f>SUMIF('V3回目-総接種回数'!$A:$A, 'Conv-vaccine'!$E777, 'V3回目-総接種回数'!D:D)</f>
        <v>47239</v>
      </c>
    </row>
    <row r="778" spans="1:19" ht="17.7">
      <c r="A778" s="49">
        <v>44555</v>
      </c>
      <c r="B778" s="109">
        <f>IF(COUNTIF($A$7:$A778, $A778)&gt;1, 0, IF($E778="","",G778+H778+K778+L778+O778-Q778))</f>
        <v>27683</v>
      </c>
      <c r="C778" s="109">
        <f>IF(COUNTIF($A$7:$A778, $A778)&gt;1, 0, IF($E778="", "", I778+J778+M778+N778+P778-R778))</f>
        <v>50086</v>
      </c>
      <c r="D778" s="109">
        <f>IF(COUNTIF($A$7:$A778, $A778)&gt;1, 0, S778)</f>
        <v>0</v>
      </c>
      <c r="E778" s="110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26953</v>
      </c>
      <c r="L778" s="92">
        <f>IFERROR(VLOOKUP($E778, V一般接種!$A:$G, L$4, FALSE), 0)</f>
        <v>730</v>
      </c>
      <c r="M778" s="92">
        <f>IFERROR(VLOOKUP($E778, V一般接種!$A:$G, M$4, FALSE), 0)</f>
        <v>43</v>
      </c>
      <c r="N778" s="93">
        <f>IFERROR(VLOOKUP($E778, V一般接種!$A:$G, N$4, FALSE), 0)</f>
        <v>50043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17">
        <f>SUMIF('V3回目-総接種回数'!$A:$A, 'Conv-vaccine'!$E778, 'V3回目-総接種回数'!D:D)</f>
        <v>0</v>
      </c>
    </row>
    <row r="779" spans="1:19" ht="17.7">
      <c r="A779" s="49">
        <v>44555</v>
      </c>
      <c r="B779" s="109">
        <f>IF(COUNTIF($A$7:$A779, $A779)&gt;1, 0, IF($E779="","",G779+H779+K779+L779+O779-Q779))</f>
        <v>0</v>
      </c>
      <c r="C779" s="109">
        <f>IF(COUNTIF($A$7:$A779, $A779)&gt;1, 0, IF($E779="", "", I779+J779+M779+N779+P779-R779))</f>
        <v>0</v>
      </c>
      <c r="D779" s="109">
        <f>IF(COUNTIF($A$7:$A779, $A779)&gt;1, 0, S779)</f>
        <v>0</v>
      </c>
      <c r="E779" s="110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26953</v>
      </c>
      <c r="L779" s="92">
        <f>IFERROR(VLOOKUP($E779, V一般接種!$A:$G, L$4, FALSE), 0)</f>
        <v>730</v>
      </c>
      <c r="M779" s="92">
        <f>IFERROR(VLOOKUP($E779, V一般接種!$A:$G, M$4, FALSE), 0)</f>
        <v>43</v>
      </c>
      <c r="N779" s="93">
        <f>IFERROR(VLOOKUP($E779, V一般接種!$A:$G, N$4, FALSE), 0)</f>
        <v>50043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17">
        <f>SUMIF('V3回目-総接種回数'!$A:$A, 'Conv-vaccine'!$E779, 'V3回目-総接種回数'!D:D)</f>
        <v>0</v>
      </c>
    </row>
    <row r="780" spans="1:19" ht="17.7">
      <c r="A780" s="49">
        <v>44555</v>
      </c>
      <c r="B780" s="109">
        <f>IF(COUNTIF($A$7:$A780, $A780)&gt;1, 0, IF($E780="","",G780+H780+K780+L780+O780-Q780))</f>
        <v>0</v>
      </c>
      <c r="C780" s="109">
        <f>IF(COUNTIF($A$7:$A780, $A780)&gt;1, 0, IF($E780="", "", I780+J780+M780+N780+P780-R780))</f>
        <v>0</v>
      </c>
      <c r="D780" s="109">
        <f>IF(COUNTIF($A$7:$A780, $A780)&gt;1, 0, S780)</f>
        <v>0</v>
      </c>
      <c r="E780" s="110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26953</v>
      </c>
      <c r="L780" s="92">
        <f>IFERROR(VLOOKUP($E780, V一般接種!$A:$G, L$4, FALSE), 0)</f>
        <v>730</v>
      </c>
      <c r="M780" s="92">
        <f>IFERROR(VLOOKUP($E780, V一般接種!$A:$G, M$4, FALSE), 0)</f>
        <v>43</v>
      </c>
      <c r="N780" s="93">
        <f>IFERROR(VLOOKUP($E780, V一般接種!$A:$G, N$4, FALSE), 0)</f>
        <v>50043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17">
        <f>SUMIF('V3回目-総接種回数'!$A:$A, 'Conv-vaccine'!$E780, 'V3回目-総接種回数'!D:D)</f>
        <v>0</v>
      </c>
    </row>
    <row r="781" spans="1:19" ht="17.7">
      <c r="A781" s="49">
        <v>44556</v>
      </c>
      <c r="B781" s="109">
        <f>IF(COUNTIF($A$7:$A781, $A781)&gt;1, 0, IF($E781="","",G781+H781+K781+L781+O781-Q781))</f>
        <v>261179</v>
      </c>
      <c r="C781" s="109">
        <f>IF(COUNTIF($A$7:$A781, $A781)&gt;1, 0, IF($E781="", "", I781+J781+M781+N781+P781-R781))</f>
        <v>102507</v>
      </c>
      <c r="D781" s="109">
        <f>IF(COUNTIF($A$7:$A781, $A781)&gt;1, 0, S781)</f>
        <v>0</v>
      </c>
      <c r="E781" s="110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11169</v>
      </c>
      <c r="L781" s="92">
        <f>IFERROR(VLOOKUP($E781, V一般接種!$A:$G, L$4, FALSE), 0)</f>
        <v>205</v>
      </c>
      <c r="M781" s="92">
        <f>IFERROR(VLOOKUP($E781, V一般接種!$A:$G, M$4, FALSE), 0)</f>
        <v>3</v>
      </c>
      <c r="N781" s="93">
        <f>IFERROR(VLOOKUP($E781, V一般接種!$A:$G, N$4, FALSE), 0)</f>
        <v>20656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17">
        <f>SUMIF('V3回目-総接種回数'!$A:$A, 'Conv-vaccine'!$E781, 'V3回目-総接種回数'!D:D)</f>
        <v>0</v>
      </c>
    </row>
    <row r="782" spans="1:19" ht="17.7">
      <c r="A782" s="49">
        <v>44556</v>
      </c>
      <c r="B782" s="109">
        <f>IF(COUNTIF($A$7:$A782, $A782)&gt;1, 0, IF($E782="","",G782+H782+K782+L782+O782-Q782))</f>
        <v>0</v>
      </c>
      <c r="C782" s="109">
        <f>IF(COUNTIF($A$7:$A782, $A782)&gt;1, 0, IF($E782="", "", I782+J782+M782+N782+P782-R782))</f>
        <v>0</v>
      </c>
      <c r="D782" s="109">
        <f>IF(COUNTIF($A$7:$A782, $A782)&gt;1, 0, S782)</f>
        <v>0</v>
      </c>
      <c r="E782" s="110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11169</v>
      </c>
      <c r="L782" s="92">
        <f>IFERROR(VLOOKUP($E782, V一般接種!$A:$G, L$4, FALSE), 0)</f>
        <v>205</v>
      </c>
      <c r="M782" s="92">
        <f>IFERROR(VLOOKUP($E782, V一般接種!$A:$G, M$4, FALSE), 0)</f>
        <v>3</v>
      </c>
      <c r="N782" s="93">
        <f>IFERROR(VLOOKUP($E782, V一般接種!$A:$G, N$4, FALSE), 0)</f>
        <v>20656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17">
        <f>SUMIF('V3回目-総接種回数'!$A:$A, 'Conv-vaccine'!$E782, 'V3回目-総接種回数'!D:D)</f>
        <v>0</v>
      </c>
    </row>
    <row r="783" spans="1:19" ht="17.7">
      <c r="A783" s="49">
        <v>44556</v>
      </c>
      <c r="B783" s="109">
        <f>IF(COUNTIF($A$7:$A783, $A783)&gt;1, 0, IF($E783="","",G783+H783+K783+L783+O783-Q783))</f>
        <v>0</v>
      </c>
      <c r="C783" s="109">
        <f>IF(COUNTIF($A$7:$A783, $A783)&gt;1, 0, IF($E783="", "", I783+J783+M783+N783+P783-R783))</f>
        <v>0</v>
      </c>
      <c r="D783" s="109">
        <f>IF(COUNTIF($A$7:$A783, $A783)&gt;1, 0, S783)</f>
        <v>0</v>
      </c>
      <c r="E783" s="110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11169</v>
      </c>
      <c r="L783" s="92">
        <f>IFERROR(VLOOKUP($E783, V一般接種!$A:$G, L$4, FALSE), 0)</f>
        <v>205</v>
      </c>
      <c r="M783" s="92">
        <f>IFERROR(VLOOKUP($E783, V一般接種!$A:$G, M$4, FALSE), 0)</f>
        <v>3</v>
      </c>
      <c r="N783" s="93">
        <f>IFERROR(VLOOKUP($E783, V一般接種!$A:$G, N$4, FALSE), 0)</f>
        <v>20656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17">
        <f>SUMIF('V3回目-総接種回数'!$A:$A, 'Conv-vaccine'!$E783, 'V3回目-総接種回数'!D:D)</f>
        <v>0</v>
      </c>
    </row>
    <row r="784" spans="1:19" ht="17.7">
      <c r="A784" s="49">
        <v>44557</v>
      </c>
      <c r="B784" s="109">
        <f>IF(COUNTIF($A$7:$A784, $A784)&gt;1, 0, IF($E784="","",G784+H784+K784+L784+O784-Q784))</f>
        <v>8827</v>
      </c>
      <c r="C784" s="109">
        <f>IF(COUNTIF($A$7:$A784, $A784)&gt;1, 0, IF($E784="", "", I784+J784+M784+N784+P784-R784))</f>
        <v>15564</v>
      </c>
      <c r="D784" s="109">
        <f>IF(COUNTIF($A$7:$A784, $A784)&gt;1, 0, S784)</f>
        <v>83328</v>
      </c>
      <c r="E784" s="110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8593</v>
      </c>
      <c r="L784" s="92">
        <f>IFERROR(VLOOKUP($E784, V一般接種!$A:$G, L$4, FALSE), 0)</f>
        <v>234</v>
      </c>
      <c r="M784" s="92">
        <f>IFERROR(VLOOKUP($E784, V一般接種!$A:$G, M$4, FALSE), 0)</f>
        <v>1</v>
      </c>
      <c r="N784" s="93">
        <f>IFERROR(VLOOKUP($E784, V一般接種!$A:$G, N$4, FALSE), 0)</f>
        <v>15563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17">
        <f>SUMIF('V3回目-総接種回数'!$A:$A, 'Conv-vaccine'!$E784, 'V3回目-総接種回数'!D:D)</f>
        <v>83328</v>
      </c>
    </row>
    <row r="785" spans="1:19" ht="17.7">
      <c r="A785" s="49">
        <v>44557</v>
      </c>
      <c r="B785" s="109">
        <f>IF(COUNTIF($A$7:$A785, $A785)&gt;1, 0, IF($E785="","",G785+H785+K785+L785+O785-Q785))</f>
        <v>0</v>
      </c>
      <c r="C785" s="109">
        <f>IF(COUNTIF($A$7:$A785, $A785)&gt;1, 0, IF($E785="", "", I785+J785+M785+N785+P785-R785))</f>
        <v>0</v>
      </c>
      <c r="D785" s="109">
        <f>IF(COUNTIF($A$7:$A785, $A785)&gt;1, 0, S785)</f>
        <v>0</v>
      </c>
      <c r="E785" s="110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8593</v>
      </c>
      <c r="L785" s="92">
        <f>IFERROR(VLOOKUP($E785, V一般接種!$A:$G, L$4, FALSE), 0)</f>
        <v>234</v>
      </c>
      <c r="M785" s="92">
        <f>IFERROR(VLOOKUP($E785, V一般接種!$A:$G, M$4, FALSE), 0)</f>
        <v>1</v>
      </c>
      <c r="N785" s="93">
        <f>IFERROR(VLOOKUP($E785, V一般接種!$A:$G, N$4, FALSE), 0)</f>
        <v>15563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17">
        <f>SUMIF('V3回目-総接種回数'!$A:$A, 'Conv-vaccine'!$E785, 'V3回目-総接種回数'!D:D)</f>
        <v>83328</v>
      </c>
    </row>
    <row r="786" spans="1:19" ht="17.7">
      <c r="A786" s="49">
        <v>44557</v>
      </c>
      <c r="B786" s="109">
        <f>IF(COUNTIF($A$7:$A786, $A786)&gt;1, 0, IF($E786="","",G786+H786+K786+L786+O786-Q786))</f>
        <v>0</v>
      </c>
      <c r="C786" s="109">
        <f>IF(COUNTIF($A$7:$A786, $A786)&gt;1, 0, IF($E786="", "", I786+J786+M786+N786+P786-R786))</f>
        <v>0</v>
      </c>
      <c r="D786" s="109">
        <f>IF(COUNTIF($A$7:$A786, $A786)&gt;1, 0, S786)</f>
        <v>0</v>
      </c>
      <c r="E786" s="110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8593</v>
      </c>
      <c r="L786" s="92">
        <f>IFERROR(VLOOKUP($E786, V一般接種!$A:$G, L$4, FALSE), 0)</f>
        <v>234</v>
      </c>
      <c r="M786" s="92">
        <f>IFERROR(VLOOKUP($E786, V一般接種!$A:$G, M$4, FALSE), 0)</f>
        <v>1</v>
      </c>
      <c r="N786" s="93">
        <f>IFERROR(VLOOKUP($E786, V一般接種!$A:$G, N$4, FALSE), 0)</f>
        <v>15563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17">
        <f>SUMIF('V3回目-総接種回数'!$A:$A, 'Conv-vaccine'!$E786, 'V3回目-総接種回数'!D:D)</f>
        <v>83328</v>
      </c>
    </row>
    <row r="787" spans="1:19" ht="17.7">
      <c r="A787" s="49">
        <v>44558</v>
      </c>
      <c r="B787" s="109">
        <f>IF(COUNTIF($A$7:$A787, $A787)&gt;1, 0, IF($E787="","",G787+H787+K787+L787+O787-Q787))</f>
        <v>7062</v>
      </c>
      <c r="C787" s="109">
        <f>IF(COUNTIF($A$7:$A787, $A787)&gt;1, 0, IF($E787="", "", I787+J787+M787+N787+P787-R787))</f>
        <v>12177</v>
      </c>
      <c r="D787" s="109">
        <f>IF(COUNTIF($A$7:$A787, $A787)&gt;1, 0, S787)</f>
        <v>62759</v>
      </c>
      <c r="E787" s="110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6806</v>
      </c>
      <c r="L787" s="92">
        <f>IFERROR(VLOOKUP($E787, V一般接種!$A:$G, L$4, FALSE), 0)</f>
        <v>256</v>
      </c>
      <c r="M787" s="92">
        <f>IFERROR(VLOOKUP($E787, V一般接種!$A:$G, M$4, FALSE), 0)</f>
        <v>3</v>
      </c>
      <c r="N787" s="93">
        <f>IFERROR(VLOOKUP($E787, V一般接種!$A:$G, N$4, FALSE), 0)</f>
        <v>12174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17">
        <f>SUMIF('V3回目-総接種回数'!$A:$A, 'Conv-vaccine'!$E787, 'V3回目-総接種回数'!D:D)</f>
        <v>62759</v>
      </c>
    </row>
    <row r="788" spans="1:19" ht="17.7">
      <c r="A788" s="49">
        <v>44558</v>
      </c>
      <c r="B788" s="109">
        <f>IF(COUNTIF($A$7:$A788, $A788)&gt;1, 0, IF($E788="","",G788+H788+K788+L788+O788-Q788))</f>
        <v>0</v>
      </c>
      <c r="C788" s="109">
        <f>IF(COUNTIF($A$7:$A788, $A788)&gt;1, 0, IF($E788="", "", I788+J788+M788+N788+P788-R788))</f>
        <v>0</v>
      </c>
      <c r="D788" s="109">
        <f>IF(COUNTIF($A$7:$A788, $A788)&gt;1, 0, S788)</f>
        <v>0</v>
      </c>
      <c r="E788" s="110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6806</v>
      </c>
      <c r="L788" s="92">
        <f>IFERROR(VLOOKUP($E788, V一般接種!$A:$G, L$4, FALSE), 0)</f>
        <v>256</v>
      </c>
      <c r="M788" s="92">
        <f>IFERROR(VLOOKUP($E788, V一般接種!$A:$G, M$4, FALSE), 0)</f>
        <v>3</v>
      </c>
      <c r="N788" s="93">
        <f>IFERROR(VLOOKUP($E788, V一般接種!$A:$G, N$4, FALSE), 0)</f>
        <v>12174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17">
        <f>SUMIF('V3回目-総接種回数'!$A:$A, 'Conv-vaccine'!$E788, 'V3回目-総接種回数'!D:D)</f>
        <v>62759</v>
      </c>
    </row>
    <row r="789" spans="1:19" ht="17.7">
      <c r="A789" s="49">
        <v>44558</v>
      </c>
      <c r="B789" s="109">
        <f>IF(COUNTIF($A$7:$A789, $A789)&gt;1, 0, IF($E789="","",G789+H789+K789+L789+O789-Q789))</f>
        <v>0</v>
      </c>
      <c r="C789" s="109">
        <f>IF(COUNTIF($A$7:$A789, $A789)&gt;1, 0, IF($E789="", "", I789+J789+M789+N789+P789-R789))</f>
        <v>0</v>
      </c>
      <c r="D789" s="109">
        <f>IF(COUNTIF($A$7:$A789, $A789)&gt;1, 0, S789)</f>
        <v>0</v>
      </c>
      <c r="E789" s="110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6806</v>
      </c>
      <c r="L789" s="92">
        <f>IFERROR(VLOOKUP($E789, V一般接種!$A:$G, L$4, FALSE), 0)</f>
        <v>256</v>
      </c>
      <c r="M789" s="92">
        <f>IFERROR(VLOOKUP($E789, V一般接種!$A:$G, M$4, FALSE), 0)</f>
        <v>3</v>
      </c>
      <c r="N789" s="93">
        <f>IFERROR(VLOOKUP($E789, V一般接種!$A:$G, N$4, FALSE), 0)</f>
        <v>12174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17">
        <f>SUMIF('V3回目-総接種回数'!$A:$A, 'Conv-vaccine'!$E789, 'V3回目-総接種回数'!D:D)</f>
        <v>62759</v>
      </c>
    </row>
    <row r="790" spans="1:19" ht="17.7">
      <c r="A790" s="49">
        <v>44559</v>
      </c>
      <c r="B790" s="109">
        <f>IF(COUNTIF($A$7:$A790, $A790)&gt;1, 0, IF($E790="","",G790+H790+K790+L790+O790-Q790))</f>
        <v>2881</v>
      </c>
      <c r="C790" s="109">
        <f>IF(COUNTIF($A$7:$A790, $A790)&gt;1, 0, IF($E790="", "", I790+J790+M790+N790+P790-R790))</f>
        <v>4405</v>
      </c>
      <c r="D790" s="109">
        <f>IF(COUNTIF($A$7:$A790, $A790)&gt;1, 0, S790)</f>
        <v>0</v>
      </c>
      <c r="E790" s="110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2864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4405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17">
        <f>SUMIF('V3回目-総接種回数'!$A:$A, 'Conv-vaccine'!$E790, 'V3回目-総接種回数'!D:D)</f>
        <v>0</v>
      </c>
    </row>
    <row r="791" spans="1:19" ht="17.7">
      <c r="A791" s="49">
        <v>44559</v>
      </c>
      <c r="B791" s="109">
        <f>IF(COUNTIF($A$7:$A791, $A791)&gt;1, 0, IF($E791="","",G791+H791+K791+L791+O791-Q791))</f>
        <v>0</v>
      </c>
      <c r="C791" s="109">
        <f>IF(COUNTIF($A$7:$A791, $A791)&gt;1, 0, IF($E791="", "", I791+J791+M791+N791+P791-R791))</f>
        <v>0</v>
      </c>
      <c r="D791" s="109">
        <f>IF(COUNTIF($A$7:$A791, $A791)&gt;1, 0, S791)</f>
        <v>0</v>
      </c>
      <c r="E791" s="110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2864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4405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17">
        <f>SUMIF('V3回目-総接種回数'!$A:$A, 'Conv-vaccine'!$E791, 'V3回目-総接種回数'!D:D)</f>
        <v>0</v>
      </c>
    </row>
    <row r="792" spans="1:19" ht="17.7">
      <c r="A792" s="49">
        <v>44559</v>
      </c>
      <c r="B792" s="109">
        <f>IF(COUNTIF($A$7:$A792, $A792)&gt;1, 0, IF($E792="","",G792+H792+K792+L792+O792-Q792))</f>
        <v>0</v>
      </c>
      <c r="C792" s="109">
        <f>IF(COUNTIF($A$7:$A792, $A792)&gt;1, 0, IF($E792="", "", I792+J792+M792+N792+P792-R792))</f>
        <v>0</v>
      </c>
      <c r="D792" s="109">
        <f>IF(COUNTIF($A$7:$A792, $A792)&gt;1, 0, S792)</f>
        <v>0</v>
      </c>
      <c r="E792" s="110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2864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4405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17">
        <f>SUMIF('V3回目-総接種回数'!$A:$A, 'Conv-vaccine'!$E792, 'V3回目-総接種回数'!D:D)</f>
        <v>0</v>
      </c>
    </row>
    <row r="793" spans="1:19" ht="17.7">
      <c r="A793" s="49">
        <v>44560</v>
      </c>
      <c r="B793" s="109">
        <f>IF(COUNTIF($A$7:$A793, $A793)&gt;1, 0, IF($E793="","",G793+H793+K793+L793+O793-Q793))</f>
        <v>906</v>
      </c>
      <c r="C793" s="109">
        <f>IF(COUNTIF($A$7:$A793, $A793)&gt;1, 0, IF($E793="", "", I793+J793+M793+N793+P793-R793))</f>
        <v>1104</v>
      </c>
      <c r="D793" s="109">
        <f>IF(COUNTIF($A$7:$A793, $A793)&gt;1, 0, S793)</f>
        <v>0</v>
      </c>
      <c r="E793" s="110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892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1104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17">
        <f>SUMIF('V3回目-総接種回数'!$A:$A, 'Conv-vaccine'!$E793, 'V3回目-総接種回数'!D:D)</f>
        <v>0</v>
      </c>
    </row>
    <row r="794" spans="1:19" ht="17.7">
      <c r="A794" s="49">
        <v>44560</v>
      </c>
      <c r="B794" s="109">
        <f>IF(COUNTIF($A$7:$A794, $A794)&gt;1, 0, IF($E794="","",G794+H794+K794+L794+O794-Q794))</f>
        <v>0</v>
      </c>
      <c r="C794" s="109">
        <f>IF(COUNTIF($A$7:$A794, $A794)&gt;1, 0, IF($E794="", "", I794+J794+M794+N794+P794-R794))</f>
        <v>0</v>
      </c>
      <c r="D794" s="109">
        <f>IF(COUNTIF($A$7:$A794, $A794)&gt;1, 0, S794)</f>
        <v>0</v>
      </c>
      <c r="E794" s="110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892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1104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17">
        <f>SUMIF('V3回目-総接種回数'!$A:$A, 'Conv-vaccine'!$E794, 'V3回目-総接種回数'!D:D)</f>
        <v>0</v>
      </c>
    </row>
    <row r="795" spans="1:19" ht="17.7">
      <c r="A795" s="49">
        <v>44560</v>
      </c>
      <c r="B795" s="109">
        <f>IF(COUNTIF($A$7:$A795, $A795)&gt;1, 0, IF($E795="","",G795+H795+K795+L795+O795-Q795))</f>
        <v>0</v>
      </c>
      <c r="C795" s="109">
        <f>IF(COUNTIF($A$7:$A795, $A795)&gt;1, 0, IF($E795="", "", I795+J795+M795+N795+P795-R795))</f>
        <v>0</v>
      </c>
      <c r="D795" s="109">
        <f>IF(COUNTIF($A$7:$A795, $A795)&gt;1, 0, S795)</f>
        <v>0</v>
      </c>
      <c r="E795" s="110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892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1104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17">
        <f>SUMIF('V3回目-総接種回数'!$A:$A, 'Conv-vaccine'!$E795, 'V3回目-総接種回数'!D:D)</f>
        <v>0</v>
      </c>
    </row>
    <row r="796" spans="1:19" ht="17.7">
      <c r="A796" s="49">
        <v>44561</v>
      </c>
      <c r="B796" s="109">
        <f>IF(COUNTIF($A$7:$A796, $A796)&gt;1, 0, IF($E796="","",G796+H796+K796+L796+O796-Q796))</f>
        <v>198</v>
      </c>
      <c r="C796" s="109">
        <f>IF(COUNTIF($A$7:$A796, $A796)&gt;1, 0, IF($E796="", "", I796+J796+M796+N796+P796-R796))</f>
        <v>130</v>
      </c>
      <c r="D796" s="109">
        <f>IF(COUNTIF($A$7:$A796, $A796)&gt;1, 0, S796)</f>
        <v>0</v>
      </c>
      <c r="E796" s="110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180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129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17">
        <f>SUMIF('V3回目-総接種回数'!$A:$A, 'Conv-vaccine'!$E796, 'V3回目-総接種回数'!D:D)</f>
        <v>0</v>
      </c>
    </row>
    <row r="797" spans="1:19" ht="17.7">
      <c r="A797" s="49">
        <v>44561</v>
      </c>
      <c r="B797" s="109">
        <f>IF(COUNTIF($A$7:$A797, $A797)&gt;1, 0, IF($E797="","",G797+H797+K797+L797+O797-Q797))</f>
        <v>0</v>
      </c>
      <c r="C797" s="109">
        <f>IF(COUNTIF($A$7:$A797, $A797)&gt;1, 0, IF($E797="", "", I797+J797+M797+N797+P797-R797))</f>
        <v>0</v>
      </c>
      <c r="D797" s="109">
        <f>IF(COUNTIF($A$7:$A797, $A797)&gt;1, 0, S797)</f>
        <v>0</v>
      </c>
      <c r="E797" s="110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180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129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17">
        <f>SUMIF('V3回目-総接種回数'!$A:$A, 'Conv-vaccine'!$E797, 'V3回目-総接種回数'!D:D)</f>
        <v>0</v>
      </c>
    </row>
    <row r="798" spans="1:19" ht="17.7">
      <c r="A798" s="49">
        <v>44561</v>
      </c>
      <c r="B798" s="109">
        <f>IF(COUNTIF($A$7:$A798, $A798)&gt;1, 0, IF($E798="","",G798+H798+K798+L798+O798-Q798))</f>
        <v>0</v>
      </c>
      <c r="C798" s="109">
        <f>IF(COUNTIF($A$7:$A798, $A798)&gt;1, 0, IF($E798="", "", I798+J798+M798+N798+P798-R798))</f>
        <v>0</v>
      </c>
      <c r="D798" s="109">
        <f>IF(COUNTIF($A$7:$A798, $A798)&gt;1, 0, S798)</f>
        <v>0</v>
      </c>
      <c r="E798" s="110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180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129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17">
        <f>SUMIF('V3回目-総接種回数'!$A:$A, 'Conv-vaccine'!$E798, 'V3回目-総接種回数'!D:D)</f>
        <v>0</v>
      </c>
    </row>
    <row r="799" spans="1:19" ht="17.7">
      <c r="A799" s="49">
        <v>44562</v>
      </c>
      <c r="B799" s="109">
        <f>IF(COUNTIF($A$7:$A799, $A799)&gt;1, 0, IF($E799="","",G799+H799+K799+L799+O799-Q799))</f>
        <v>14</v>
      </c>
      <c r="C799" s="109">
        <f>IF(COUNTIF($A$7:$A799, $A799)&gt;1, 0, IF($E799="", "", I799+J799+M799+N799+P799-R799))</f>
        <v>26</v>
      </c>
      <c r="D799" s="109">
        <f>IF(COUNTIF($A$7:$A799, $A799)&gt;1, 0, S799)</f>
        <v>0</v>
      </c>
      <c r="E799" s="110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14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26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17">
        <f>SUMIF('V3回目-総接種回数'!$A:$A, 'Conv-vaccine'!$E799, 'V3回目-総接種回数'!D:D)</f>
        <v>0</v>
      </c>
    </row>
    <row r="800" spans="1:19" ht="17.7">
      <c r="A800" s="49">
        <v>44562</v>
      </c>
      <c r="B800" s="109">
        <f>IF(COUNTIF($A$7:$A800, $A800)&gt;1, 0, IF($E800="","",G800+H800+K800+L800+O800-Q800))</f>
        <v>0</v>
      </c>
      <c r="C800" s="109">
        <f>IF(COUNTIF($A$7:$A800, $A800)&gt;1, 0, IF($E800="", "", I800+J800+M800+N800+P800-R800))</f>
        <v>0</v>
      </c>
      <c r="D800" s="109">
        <f>IF(COUNTIF($A$7:$A800, $A800)&gt;1, 0, S800)</f>
        <v>0</v>
      </c>
      <c r="E800" s="110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14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26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17">
        <f>SUMIF('V3回目-総接種回数'!$A:$A, 'Conv-vaccine'!$E800, 'V3回目-総接種回数'!D:D)</f>
        <v>0</v>
      </c>
    </row>
    <row r="801" spans="1:19" ht="17.7">
      <c r="A801" s="49">
        <v>44562</v>
      </c>
      <c r="B801" s="109">
        <f>IF(COUNTIF($A$7:$A801, $A801)&gt;1, 0, IF($E801="","",G801+H801+K801+L801+O801-Q801))</f>
        <v>0</v>
      </c>
      <c r="C801" s="109">
        <f>IF(COUNTIF($A$7:$A801, $A801)&gt;1, 0, IF($E801="", "", I801+J801+M801+N801+P801-R801))</f>
        <v>0</v>
      </c>
      <c r="D801" s="109">
        <f>IF(COUNTIF($A$7:$A801, $A801)&gt;1, 0, S801)</f>
        <v>0</v>
      </c>
      <c r="E801" s="110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14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26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17">
        <f>SUMIF('V3回目-総接種回数'!$A:$A, 'Conv-vaccine'!$E801, 'V3回目-総接種回数'!D:D)</f>
        <v>0</v>
      </c>
    </row>
    <row r="802" spans="1:19" ht="17.7">
      <c r="A802" s="49">
        <v>44563</v>
      </c>
      <c r="B802" s="109">
        <f>IF(COUNTIF($A$7:$A802, $A802)&gt;1, 0, IF($E802="","",G802+H802+K802+L802+O802-Q802))</f>
        <v>242610</v>
      </c>
      <c r="C802" s="109">
        <f>IF(COUNTIF($A$7:$A802, $A802)&gt;1, 0, IF($E802="", "", I802+J802+M802+N802+P802-R802))</f>
        <v>82416</v>
      </c>
      <c r="D802" s="109">
        <f>IF(COUNTIF($A$7:$A802, $A802)&gt;1, 0, S802)</f>
        <v>0</v>
      </c>
      <c r="E802" s="110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115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59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17">
        <f>SUMIF('V3回目-総接種回数'!$A:$A, 'Conv-vaccine'!$E802, 'V3回目-総接種回数'!D:D)</f>
        <v>0</v>
      </c>
    </row>
    <row r="803" spans="1:19" ht="17.7">
      <c r="A803" s="49">
        <v>44563</v>
      </c>
      <c r="B803" s="109">
        <f>IF(COUNTIF($A$7:$A803, $A803)&gt;1, 0, IF($E803="","",G803+H803+K803+L803+O803-Q803))</f>
        <v>0</v>
      </c>
      <c r="C803" s="109">
        <f>IF(COUNTIF($A$7:$A803, $A803)&gt;1, 0, IF($E803="", "", I803+J803+M803+N803+P803-R803))</f>
        <v>0</v>
      </c>
      <c r="D803" s="109">
        <f>IF(COUNTIF($A$7:$A803, $A803)&gt;1, 0, S803)</f>
        <v>0</v>
      </c>
      <c r="E803" s="110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115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59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17">
        <f>SUMIF('V3回目-総接種回数'!$A:$A, 'Conv-vaccine'!$E803, 'V3回目-総接種回数'!D:D)</f>
        <v>0</v>
      </c>
    </row>
    <row r="804" spans="1:19" ht="17.7">
      <c r="A804" s="49">
        <v>44563</v>
      </c>
      <c r="B804" s="109">
        <f>IF(COUNTIF($A$7:$A804, $A804)&gt;1, 0, IF($E804="","",G804+H804+K804+L804+O804-Q804))</f>
        <v>0</v>
      </c>
      <c r="C804" s="109">
        <f>IF(COUNTIF($A$7:$A804, $A804)&gt;1, 0, IF($E804="", "", I804+J804+M804+N804+P804-R804))</f>
        <v>0</v>
      </c>
      <c r="D804" s="109">
        <f>IF(COUNTIF($A$7:$A804, $A804)&gt;1, 0, S804)</f>
        <v>0</v>
      </c>
      <c r="E804" s="110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115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59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17">
        <f>SUMIF('V3回目-総接種回数'!$A:$A, 'Conv-vaccine'!$E804, 'V3回目-総接種回数'!D:D)</f>
        <v>0</v>
      </c>
    </row>
    <row r="805" spans="1:19" ht="17.7">
      <c r="A805" s="49">
        <v>44564</v>
      </c>
      <c r="B805" s="109">
        <f>IF(COUNTIF($A$7:$A805, $A805)&gt;1, 0, IF($E805="","",G805+H805+K805+L805+O805-Q805))</f>
        <v>113</v>
      </c>
      <c r="C805" s="109">
        <f>IF(COUNTIF($A$7:$A805, $A805)&gt;1, 0, IF($E805="", "", I805+J805+M805+N805+P805-R805))</f>
        <v>153</v>
      </c>
      <c r="D805" s="109">
        <f>IF(COUNTIF($A$7:$A805, $A805)&gt;1, 0, S805)</f>
        <v>0</v>
      </c>
      <c r="E805" s="110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101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153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17">
        <f>SUMIF('V3回目-総接種回数'!$A:$A, 'Conv-vaccine'!$E805, 'V3回目-総接種回数'!D:D)</f>
        <v>0</v>
      </c>
    </row>
    <row r="806" spans="1:19" ht="17.7">
      <c r="A806" s="49">
        <v>44564</v>
      </c>
      <c r="B806" s="109">
        <f>IF(COUNTIF($A$7:$A806, $A806)&gt;1, 0, IF($E806="","",G806+H806+K806+L806+O806-Q806))</f>
        <v>0</v>
      </c>
      <c r="C806" s="109">
        <f>IF(COUNTIF($A$7:$A806, $A806)&gt;1, 0, IF($E806="", "", I806+J806+M806+N806+P806-R806))</f>
        <v>0</v>
      </c>
      <c r="D806" s="109">
        <f>IF(COUNTIF($A$7:$A806, $A806)&gt;1, 0, S806)</f>
        <v>0</v>
      </c>
      <c r="E806" s="110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101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153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17">
        <f>SUMIF('V3回目-総接種回数'!$A:$A, 'Conv-vaccine'!$E806, 'V3回目-総接種回数'!D:D)</f>
        <v>0</v>
      </c>
    </row>
    <row r="807" spans="1:19" ht="17.7">
      <c r="A807" s="49">
        <v>44564</v>
      </c>
      <c r="B807" s="109">
        <f>IF(COUNTIF($A$7:$A807, $A807)&gt;1, 0, IF($E807="","",G807+H807+K807+L807+O807-Q807))</f>
        <v>0</v>
      </c>
      <c r="C807" s="109">
        <f>IF(COUNTIF($A$7:$A807, $A807)&gt;1, 0, IF($E807="", "", I807+J807+M807+N807+P807-R807))</f>
        <v>0</v>
      </c>
      <c r="D807" s="109">
        <f>IF(COUNTIF($A$7:$A807, $A807)&gt;1, 0, S807)</f>
        <v>0</v>
      </c>
      <c r="E807" s="110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101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153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17">
        <f>SUMIF('V3回目-総接種回数'!$A:$A, 'Conv-vaccine'!$E807, 'V3回目-総接種回数'!D:D)</f>
        <v>0</v>
      </c>
    </row>
    <row r="808" spans="1:19" ht="17.7">
      <c r="A808" s="49">
        <v>44565</v>
      </c>
      <c r="B808" s="109">
        <f>IF(COUNTIF($A$7:$A808, $A808)&gt;1, 0, IF($E808="","",G808+H808+K808+L808+O808-Q808))</f>
        <v>3233</v>
      </c>
      <c r="C808" s="109">
        <f>IF(COUNTIF($A$7:$A808, $A808)&gt;1, 0, IF($E808="", "", I808+J808+M808+N808+P808-R808))</f>
        <v>6292</v>
      </c>
      <c r="D808" s="109">
        <f>IF(COUNTIF($A$7:$A808, $A808)&gt;1, 0, S808)</f>
        <v>104946</v>
      </c>
      <c r="E808" s="110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3195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6291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17">
        <f>SUMIF('V3回目-総接種回数'!$A:$A, 'Conv-vaccine'!$E808, 'V3回目-総接種回数'!D:D)</f>
        <v>104946</v>
      </c>
    </row>
    <row r="809" spans="1:19" ht="17.7">
      <c r="A809" s="49">
        <v>44565</v>
      </c>
      <c r="B809" s="109">
        <f>IF(COUNTIF($A$7:$A809, $A809)&gt;1, 0, IF($E809="","",G809+H809+K809+L809+O809-Q809))</f>
        <v>0</v>
      </c>
      <c r="C809" s="109">
        <f>IF(COUNTIF($A$7:$A809, $A809)&gt;1, 0, IF($E809="", "", I809+J809+M809+N809+P809-R809))</f>
        <v>0</v>
      </c>
      <c r="D809" s="109">
        <f>IF(COUNTIF($A$7:$A809, $A809)&gt;1, 0, S809)</f>
        <v>0</v>
      </c>
      <c r="E809" s="110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3195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6291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17">
        <f>SUMIF('V3回目-総接種回数'!$A:$A, 'Conv-vaccine'!$E809, 'V3回目-総接種回数'!D:D)</f>
        <v>104946</v>
      </c>
    </row>
    <row r="810" spans="1:19" ht="17.7">
      <c r="A810" s="49">
        <v>44565</v>
      </c>
      <c r="B810" s="109">
        <f>IF(COUNTIF($A$7:$A810, $A810)&gt;1, 0, IF($E810="","",G810+H810+K810+L810+O810-Q810))</f>
        <v>0</v>
      </c>
      <c r="C810" s="109">
        <f>IF(COUNTIF($A$7:$A810, $A810)&gt;1, 0, IF($E810="", "", I810+J810+M810+N810+P810-R810))</f>
        <v>0</v>
      </c>
      <c r="D810" s="109">
        <f>IF(COUNTIF($A$7:$A810, $A810)&gt;1, 0, S810)</f>
        <v>0</v>
      </c>
      <c r="E810" s="110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3195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6291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17">
        <f>SUMIF('V3回目-総接種回数'!$A:$A, 'Conv-vaccine'!$E810, 'V3回目-総接種回数'!D:D)</f>
        <v>104946</v>
      </c>
    </row>
    <row r="811" spans="1:19" ht="17.7">
      <c r="A811" s="49">
        <v>44566</v>
      </c>
      <c r="B811" s="109">
        <f>IF(COUNTIF($A$7:$A811, $A811)&gt;1, 0, IF($E811="","",G811+H811+K811+L811+O811-Q811))</f>
        <v>5919</v>
      </c>
      <c r="C811" s="109">
        <f>IF(COUNTIF($A$7:$A811, $A811)&gt;1, 0, IF($E811="", "", I811+J811+M811+N811+P811-R811))</f>
        <v>9839</v>
      </c>
      <c r="D811" s="109">
        <f>IF(COUNTIF($A$7:$A811, $A811)&gt;1, 0, S811)</f>
        <v>33369</v>
      </c>
      <c r="E811" s="110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5758</v>
      </c>
      <c r="L811" s="92">
        <f>IFERROR(VLOOKUP($E811, V一般接種!$A:$G, L$4, FALSE), 0)</f>
        <v>161</v>
      </c>
      <c r="M811" s="92">
        <f>IFERROR(VLOOKUP($E811, V一般接種!$A:$G, M$4, FALSE), 0)</f>
        <v>5</v>
      </c>
      <c r="N811" s="93">
        <f>IFERROR(VLOOKUP($E811, V一般接種!$A:$G, N$4, FALSE), 0)</f>
        <v>9834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17">
        <f>SUMIF('V3回目-総接種回数'!$A:$A, 'Conv-vaccine'!$E811, 'V3回目-総接種回数'!D:D)</f>
        <v>33369</v>
      </c>
    </row>
    <row r="812" spans="1:19" ht="17.7">
      <c r="A812" s="49">
        <v>44566</v>
      </c>
      <c r="B812" s="109">
        <f>IF(COUNTIF($A$7:$A812, $A812)&gt;1, 0, IF($E812="","",G812+H812+K812+L812+O812-Q812))</f>
        <v>0</v>
      </c>
      <c r="C812" s="109">
        <f>IF(COUNTIF($A$7:$A812, $A812)&gt;1, 0, IF($E812="", "", I812+J812+M812+N812+P812-R812))</f>
        <v>0</v>
      </c>
      <c r="D812" s="109">
        <f>IF(COUNTIF($A$7:$A812, $A812)&gt;1, 0, S812)</f>
        <v>0</v>
      </c>
      <c r="E812" s="110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5758</v>
      </c>
      <c r="L812" s="92">
        <f>IFERROR(VLOOKUP($E812, V一般接種!$A:$G, L$4, FALSE), 0)</f>
        <v>161</v>
      </c>
      <c r="M812" s="92">
        <f>IFERROR(VLOOKUP($E812, V一般接種!$A:$G, M$4, FALSE), 0)</f>
        <v>5</v>
      </c>
      <c r="N812" s="93">
        <f>IFERROR(VLOOKUP($E812, V一般接種!$A:$G, N$4, FALSE), 0)</f>
        <v>9834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17">
        <f>SUMIF('V3回目-総接種回数'!$A:$A, 'Conv-vaccine'!$E812, 'V3回目-総接種回数'!D:D)</f>
        <v>33369</v>
      </c>
    </row>
    <row r="813" spans="1:19" ht="17.7">
      <c r="A813" s="49">
        <v>44566</v>
      </c>
      <c r="B813" s="109">
        <f>IF(COUNTIF($A$7:$A813, $A813)&gt;1, 0, IF($E813="","",G813+H813+K813+L813+O813-Q813))</f>
        <v>0</v>
      </c>
      <c r="C813" s="109">
        <f>IF(COUNTIF($A$7:$A813, $A813)&gt;1, 0, IF($E813="", "", I813+J813+M813+N813+P813-R813))</f>
        <v>0</v>
      </c>
      <c r="D813" s="109">
        <f>IF(COUNTIF($A$7:$A813, $A813)&gt;1, 0, S813)</f>
        <v>0</v>
      </c>
      <c r="E813" s="110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5758</v>
      </c>
      <c r="L813" s="92">
        <f>IFERROR(VLOOKUP($E813, V一般接種!$A:$G, L$4, FALSE), 0)</f>
        <v>161</v>
      </c>
      <c r="M813" s="92">
        <f>IFERROR(VLOOKUP($E813, V一般接種!$A:$G, M$4, FALSE), 0)</f>
        <v>5</v>
      </c>
      <c r="N813" s="93">
        <f>IFERROR(VLOOKUP($E813, V一般接種!$A:$G, N$4, FALSE), 0)</f>
        <v>9834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17">
        <f>SUMIF('V3回目-総接種回数'!$A:$A, 'Conv-vaccine'!$E813, 'V3回目-総接種回数'!D:D)</f>
        <v>33369</v>
      </c>
    </row>
    <row r="814" spans="1:19" ht="17.7">
      <c r="A814" s="49">
        <v>44567</v>
      </c>
      <c r="B814" s="109">
        <f>IF(COUNTIF($A$7:$A814, $A814)&gt;1, 0, IF($E814="","",G814+H814+K814+L814+O814-Q814))</f>
        <v>6581</v>
      </c>
      <c r="C814" s="109">
        <f>IF(COUNTIF($A$7:$A814, $A814)&gt;1, 0, IF($E814="", "", I814+J814+M814+N814+P814-R814))</f>
        <v>10123</v>
      </c>
      <c r="D814" s="109">
        <f>IF(COUNTIF($A$7:$A814, $A814)&gt;1, 0, S814)</f>
        <v>39489</v>
      </c>
      <c r="E814" s="110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6380</v>
      </c>
      <c r="L814" s="92">
        <f>IFERROR(VLOOKUP($E814, V一般接種!$A:$G, L$4, FALSE), 0)</f>
        <v>201</v>
      </c>
      <c r="M814" s="92">
        <f>IFERROR(VLOOKUP($E814, V一般接種!$A:$G, M$4, FALSE), 0)</f>
        <v>4</v>
      </c>
      <c r="N814" s="93">
        <f>IFERROR(VLOOKUP($E814, V一般接種!$A:$G, N$4, FALSE), 0)</f>
        <v>10119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17">
        <f>SUMIF('V3回目-総接種回数'!$A:$A, 'Conv-vaccine'!$E814, 'V3回目-総接種回数'!D:D)</f>
        <v>39489</v>
      </c>
    </row>
    <row r="815" spans="1:19" ht="17.7">
      <c r="A815" s="49">
        <v>44567</v>
      </c>
      <c r="B815" s="109">
        <f>IF(COUNTIF($A$7:$A815, $A815)&gt;1, 0, IF($E815="","",G815+H815+K815+L815+O815-Q815))</f>
        <v>0</v>
      </c>
      <c r="C815" s="109">
        <f>IF(COUNTIF($A$7:$A815, $A815)&gt;1, 0, IF($E815="", "", I815+J815+M815+N815+P815-R815))</f>
        <v>0</v>
      </c>
      <c r="D815" s="109">
        <f>IF(COUNTIF($A$7:$A815, $A815)&gt;1, 0, S815)</f>
        <v>0</v>
      </c>
      <c r="E815" s="110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6380</v>
      </c>
      <c r="L815" s="92">
        <f>IFERROR(VLOOKUP($E815, V一般接種!$A:$G, L$4, FALSE), 0)</f>
        <v>201</v>
      </c>
      <c r="M815" s="92">
        <f>IFERROR(VLOOKUP($E815, V一般接種!$A:$G, M$4, FALSE), 0)</f>
        <v>4</v>
      </c>
      <c r="N815" s="93">
        <f>IFERROR(VLOOKUP($E815, V一般接種!$A:$G, N$4, FALSE), 0)</f>
        <v>10119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17">
        <f>SUMIF('V3回目-総接種回数'!$A:$A, 'Conv-vaccine'!$E815, 'V3回目-総接種回数'!D:D)</f>
        <v>39489</v>
      </c>
    </row>
    <row r="816" spans="1:19" ht="17.7">
      <c r="A816" s="49">
        <v>44567</v>
      </c>
      <c r="B816" s="109">
        <f>IF(COUNTIF($A$7:$A816, $A816)&gt;1, 0, IF($E816="","",G816+H816+K816+L816+O816-Q816))</f>
        <v>0</v>
      </c>
      <c r="C816" s="109">
        <f>IF(COUNTIF($A$7:$A816, $A816)&gt;1, 0, IF($E816="", "", I816+J816+M816+N816+P816-R816))</f>
        <v>0</v>
      </c>
      <c r="D816" s="109">
        <f>IF(COUNTIF($A$7:$A816, $A816)&gt;1, 0, S816)</f>
        <v>0</v>
      </c>
      <c r="E816" s="110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6380</v>
      </c>
      <c r="L816" s="92">
        <f>IFERROR(VLOOKUP($E816, V一般接種!$A:$G, L$4, FALSE), 0)</f>
        <v>201</v>
      </c>
      <c r="M816" s="92">
        <f>IFERROR(VLOOKUP($E816, V一般接種!$A:$G, M$4, FALSE), 0)</f>
        <v>4</v>
      </c>
      <c r="N816" s="93">
        <f>IFERROR(VLOOKUP($E816, V一般接種!$A:$G, N$4, FALSE), 0)</f>
        <v>10119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17">
        <f>SUMIF('V3回目-総接種回数'!$A:$A, 'Conv-vaccine'!$E816, 'V3回目-総接種回数'!D:D)</f>
        <v>39489</v>
      </c>
    </row>
    <row r="817" spans="1:19" ht="17.7">
      <c r="A817" s="49">
        <v>44568</v>
      </c>
      <c r="B817" s="109">
        <f>IF(COUNTIF($A$7:$A817, $A817)&gt;1, 0, IF($E817="","",G817+H817+K817+L817+O817-Q817))</f>
        <v>16173</v>
      </c>
      <c r="C817" s="109">
        <f>IF(COUNTIF($A$7:$A817, $A817)&gt;1, 0, IF($E817="", "", I817+J817+M817+N817+P817-R817))</f>
        <v>24201</v>
      </c>
      <c r="D817" s="109">
        <f>IF(COUNTIF($A$7:$A817, $A817)&gt;1, 0, S817)</f>
        <v>43699</v>
      </c>
      <c r="E817" s="110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15837</v>
      </c>
      <c r="L817" s="92">
        <f>IFERROR(VLOOKUP($E817, V一般接種!$A:$G, L$4, FALSE), 0)</f>
        <v>336</v>
      </c>
      <c r="M817" s="92">
        <f>IFERROR(VLOOKUP($E817, V一般接種!$A:$G, M$4, FALSE), 0)</f>
        <v>4</v>
      </c>
      <c r="N817" s="93">
        <f>IFERROR(VLOOKUP($E817, V一般接種!$A:$G, N$4, FALSE), 0)</f>
        <v>24197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17">
        <f>SUMIF('V3回目-総接種回数'!$A:$A, 'Conv-vaccine'!$E817, 'V3回目-総接種回数'!D:D)</f>
        <v>43699</v>
      </c>
    </row>
    <row r="818" spans="1:19" ht="17.7">
      <c r="A818" s="49">
        <v>44568</v>
      </c>
      <c r="B818" s="109">
        <f>IF(COUNTIF($A$7:$A818, $A818)&gt;1, 0, IF($E818="","",G818+H818+K818+L818+O818-Q818))</f>
        <v>0</v>
      </c>
      <c r="C818" s="109">
        <f>IF(COUNTIF($A$7:$A818, $A818)&gt;1, 0, IF($E818="", "", I818+J818+M818+N818+P818-R818))</f>
        <v>0</v>
      </c>
      <c r="D818" s="109">
        <f>IF(COUNTIF($A$7:$A818, $A818)&gt;1, 0, S818)</f>
        <v>0</v>
      </c>
      <c r="E818" s="110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15837</v>
      </c>
      <c r="L818" s="92">
        <f>IFERROR(VLOOKUP($E818, V一般接種!$A:$G, L$4, FALSE), 0)</f>
        <v>336</v>
      </c>
      <c r="M818" s="92">
        <f>IFERROR(VLOOKUP($E818, V一般接種!$A:$G, M$4, FALSE), 0)</f>
        <v>4</v>
      </c>
      <c r="N818" s="93">
        <f>IFERROR(VLOOKUP($E818, V一般接種!$A:$G, N$4, FALSE), 0)</f>
        <v>24197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17">
        <f>SUMIF('V3回目-総接種回数'!$A:$A, 'Conv-vaccine'!$E818, 'V3回目-総接種回数'!D:D)</f>
        <v>43699</v>
      </c>
    </row>
    <row r="819" spans="1:19" ht="17.7">
      <c r="A819" s="49">
        <v>44568</v>
      </c>
      <c r="B819" s="109">
        <f>IF(COUNTIF($A$7:$A819, $A819)&gt;1, 0, IF($E819="","",G819+H819+K819+L819+O819-Q819))</f>
        <v>0</v>
      </c>
      <c r="C819" s="109">
        <f>IF(COUNTIF($A$7:$A819, $A819)&gt;1, 0, IF($E819="", "", I819+J819+M819+N819+P819-R819))</f>
        <v>0</v>
      </c>
      <c r="D819" s="109">
        <f>IF(COUNTIF($A$7:$A819, $A819)&gt;1, 0, S819)</f>
        <v>0</v>
      </c>
      <c r="E819" s="110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15837</v>
      </c>
      <c r="L819" s="92">
        <f>IFERROR(VLOOKUP($E819, V一般接種!$A:$G, L$4, FALSE), 0)</f>
        <v>336</v>
      </c>
      <c r="M819" s="92">
        <f>IFERROR(VLOOKUP($E819, V一般接種!$A:$G, M$4, FALSE), 0)</f>
        <v>4</v>
      </c>
      <c r="N819" s="93">
        <f>IFERROR(VLOOKUP($E819, V一般接種!$A:$G, N$4, FALSE), 0)</f>
        <v>24197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17">
        <f>SUMIF('V3回目-総接種回数'!$A:$A, 'Conv-vaccine'!$E819, 'V3回目-総接種回数'!D:D)</f>
        <v>43699</v>
      </c>
    </row>
    <row r="820" spans="1:19" ht="17.7">
      <c r="A820" s="49">
        <v>44569</v>
      </c>
      <c r="B820" s="109">
        <f>IF(COUNTIF($A$7:$A820, $A820)&gt;1, 0, IF($E820="","",G820+H820+K820+L820+O820-Q820))</f>
        <v>26928</v>
      </c>
      <c r="C820" s="109">
        <f>IF(COUNTIF($A$7:$A820, $A820)&gt;1, 0, IF($E820="", "", I820+J820+M820+N820+P820-R820))</f>
        <v>39060</v>
      </c>
      <c r="D820" s="109">
        <f>IF(COUNTIF($A$7:$A820, $A820)&gt;1, 0, S820)</f>
        <v>0</v>
      </c>
      <c r="E820" s="110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26582</v>
      </c>
      <c r="L820" s="92">
        <f>IFERROR(VLOOKUP($E820, V一般接種!$A:$G, L$4, FALSE), 0)</f>
        <v>346</v>
      </c>
      <c r="M820" s="92">
        <f>IFERROR(VLOOKUP($E820, V一般接種!$A:$G, M$4, FALSE), 0)</f>
        <v>3</v>
      </c>
      <c r="N820" s="93">
        <f>IFERROR(VLOOKUP($E820, V一般接種!$A:$G, N$4, FALSE), 0)</f>
        <v>39057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17">
        <f>SUMIF('V3回目-総接種回数'!$A:$A, 'Conv-vaccine'!$E820, 'V3回目-総接種回数'!D:D)</f>
        <v>0</v>
      </c>
    </row>
    <row r="821" spans="1:19" ht="17.7">
      <c r="A821" s="49">
        <v>44569</v>
      </c>
      <c r="B821" s="109">
        <f>IF(COUNTIF($A$7:$A821, $A821)&gt;1, 0, IF($E821="","",G821+H821+K821+L821+O821-Q821))</f>
        <v>0</v>
      </c>
      <c r="C821" s="109">
        <f>IF(COUNTIF($A$7:$A821, $A821)&gt;1, 0, IF($E821="", "", I821+J821+M821+N821+P821-R821))</f>
        <v>0</v>
      </c>
      <c r="D821" s="109">
        <f>IF(COUNTIF($A$7:$A821, $A821)&gt;1, 0, S821)</f>
        <v>0</v>
      </c>
      <c r="E821" s="110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26582</v>
      </c>
      <c r="L821" s="92">
        <f>IFERROR(VLOOKUP($E821, V一般接種!$A:$G, L$4, FALSE), 0)</f>
        <v>346</v>
      </c>
      <c r="M821" s="92">
        <f>IFERROR(VLOOKUP($E821, V一般接種!$A:$G, M$4, FALSE), 0)</f>
        <v>3</v>
      </c>
      <c r="N821" s="93">
        <f>IFERROR(VLOOKUP($E821, V一般接種!$A:$G, N$4, FALSE), 0)</f>
        <v>39057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17">
        <f>SUMIF('V3回目-総接種回数'!$A:$A, 'Conv-vaccine'!$E821, 'V3回目-総接種回数'!D:D)</f>
        <v>0</v>
      </c>
    </row>
    <row r="822" spans="1:19" ht="17.7">
      <c r="A822" s="49">
        <v>44569</v>
      </c>
      <c r="B822" s="109">
        <f>IF(COUNTIF($A$7:$A822, $A822)&gt;1, 0, IF($E822="","",G822+H822+K822+L822+O822-Q822))</f>
        <v>0</v>
      </c>
      <c r="C822" s="109">
        <f>IF(COUNTIF($A$7:$A822, $A822)&gt;1, 0, IF($E822="", "", I822+J822+M822+N822+P822-R822))</f>
        <v>0</v>
      </c>
      <c r="D822" s="109">
        <f>IF(COUNTIF($A$7:$A822, $A822)&gt;1, 0, S822)</f>
        <v>0</v>
      </c>
      <c r="E822" s="110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26582</v>
      </c>
      <c r="L822" s="92">
        <f>IFERROR(VLOOKUP($E822, V一般接種!$A:$G, L$4, FALSE), 0)</f>
        <v>346</v>
      </c>
      <c r="M822" s="92">
        <f>IFERROR(VLOOKUP($E822, V一般接種!$A:$G, M$4, FALSE), 0)</f>
        <v>3</v>
      </c>
      <c r="N822" s="93">
        <f>IFERROR(VLOOKUP($E822, V一般接種!$A:$G, N$4, FALSE), 0)</f>
        <v>39057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17">
        <f>SUMIF('V3回目-総接種回数'!$A:$A, 'Conv-vaccine'!$E822, 'V3回目-総接種回数'!D:D)</f>
        <v>0</v>
      </c>
    </row>
    <row r="823" spans="1:19" ht="17.7">
      <c r="A823" s="49">
        <v>44570</v>
      </c>
      <c r="B823" s="109">
        <f>IF(COUNTIF($A$7:$A823, $A823)&gt;1, 0, IF($E823="","",G823+H823+K823+L823+O823-Q823))</f>
        <v>224130</v>
      </c>
      <c r="C823" s="109">
        <f>IF(COUNTIF($A$7:$A823, $A823)&gt;1, 0, IF($E823="", "", I823+J823+M823+N823+P823-R823))</f>
        <v>80664</v>
      </c>
      <c r="D823" s="109">
        <f>IF(COUNTIF($A$7:$A823, $A823)&gt;1, 0, S823)</f>
        <v>0</v>
      </c>
      <c r="E823" s="110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10211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13859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17">
        <f>SUMIF('V3回目-総接種回数'!$A:$A, 'Conv-vaccine'!$E823, 'V3回目-総接種回数'!D:D)</f>
        <v>0</v>
      </c>
    </row>
    <row r="824" spans="1:19" ht="17.7">
      <c r="A824" s="49">
        <v>44570</v>
      </c>
      <c r="B824" s="109">
        <f>IF(COUNTIF($A$7:$A824, $A824)&gt;1, 0, IF($E824="","",G824+H824+K824+L824+O824-Q824))</f>
        <v>0</v>
      </c>
      <c r="C824" s="109">
        <f>IF(COUNTIF($A$7:$A824, $A824)&gt;1, 0, IF($E824="", "", I824+J824+M824+N824+P824-R824))</f>
        <v>0</v>
      </c>
      <c r="D824" s="109">
        <f>IF(COUNTIF($A$7:$A824, $A824)&gt;1, 0, S824)</f>
        <v>0</v>
      </c>
      <c r="E824" s="110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10211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13859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17">
        <f>SUMIF('V3回目-総接種回数'!$A:$A, 'Conv-vaccine'!$E824, 'V3回目-総接種回数'!D:D)</f>
        <v>0</v>
      </c>
    </row>
    <row r="825" spans="1:19" ht="17.7">
      <c r="A825" s="49">
        <v>44570</v>
      </c>
      <c r="B825" s="109">
        <f>IF(COUNTIF($A$7:$A825, $A825)&gt;1, 0, IF($E825="","",G825+H825+K825+L825+O825-Q825))</f>
        <v>0</v>
      </c>
      <c r="C825" s="109">
        <f>IF(COUNTIF($A$7:$A825, $A825)&gt;1, 0, IF($E825="", "", I825+J825+M825+N825+P825-R825))</f>
        <v>0</v>
      </c>
      <c r="D825" s="109">
        <f>IF(COUNTIF($A$7:$A825, $A825)&gt;1, 0, S825)</f>
        <v>0</v>
      </c>
      <c r="E825" s="110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10211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13859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17">
        <f>SUMIF('V3回目-総接種回数'!$A:$A, 'Conv-vaccine'!$E825, 'V3回目-総接種回数'!D:D)</f>
        <v>0</v>
      </c>
    </row>
    <row r="826" spans="1:19" ht="17.7">
      <c r="A826" s="49">
        <v>44571</v>
      </c>
      <c r="B826" s="109">
        <f>IF(COUNTIF($A$7:$A826, $A826)&gt;1, 0, IF($E826="","",G826+H826+K826+L826+O826-Q826))</f>
        <v>1307</v>
      </c>
      <c r="C826" s="109">
        <f>IF(COUNTIF($A$7:$A826, $A826)&gt;1, 0, IF($E826="", "", I826+J826+M826+N826+P826-R826))</f>
        <v>2170</v>
      </c>
      <c r="D826" s="109">
        <f>IF(COUNTIF($A$7:$A826, $A826)&gt;1, 0, S826)</f>
        <v>0</v>
      </c>
      <c r="E826" s="110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1217</v>
      </c>
      <c r="L826" s="92">
        <f>IFERROR(VLOOKUP($E826, V一般接種!$A:$G, L$4, FALSE), 0)</f>
        <v>90</v>
      </c>
      <c r="M826" s="92">
        <f>IFERROR(VLOOKUP($E826, V一般接種!$A:$G, M$4, FALSE), 0)</f>
        <v>0</v>
      </c>
      <c r="N826" s="93">
        <f>IFERROR(VLOOKUP($E826, V一般接種!$A:$G, N$4, FALSE), 0)</f>
        <v>2170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17">
        <f>SUMIF('V3回目-総接種回数'!$A:$A, 'Conv-vaccine'!$E826, 'V3回目-総接種回数'!D:D)</f>
        <v>0</v>
      </c>
    </row>
    <row r="827" spans="1:19" ht="17.7">
      <c r="A827" s="49">
        <v>44571</v>
      </c>
      <c r="B827" s="109">
        <f>IF(COUNTIF($A$7:$A827, $A827)&gt;1, 0, IF($E827="","",G827+H827+K827+L827+O827-Q827))</f>
        <v>0</v>
      </c>
      <c r="C827" s="109">
        <f>IF(COUNTIF($A$7:$A827, $A827)&gt;1, 0, IF($E827="", "", I827+J827+M827+N827+P827-R827))</f>
        <v>0</v>
      </c>
      <c r="D827" s="109">
        <f>IF(COUNTIF($A$7:$A827, $A827)&gt;1, 0, S827)</f>
        <v>0</v>
      </c>
      <c r="E827" s="110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1217</v>
      </c>
      <c r="L827" s="92">
        <f>IFERROR(VLOOKUP($E827, V一般接種!$A:$G, L$4, FALSE), 0)</f>
        <v>90</v>
      </c>
      <c r="M827" s="92">
        <f>IFERROR(VLOOKUP($E827, V一般接種!$A:$G, M$4, FALSE), 0)</f>
        <v>0</v>
      </c>
      <c r="N827" s="93">
        <f>IFERROR(VLOOKUP($E827, V一般接種!$A:$G, N$4, FALSE), 0)</f>
        <v>2170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17">
        <f>SUMIF('V3回目-総接種回数'!$A:$A, 'Conv-vaccine'!$E827, 'V3回目-総接種回数'!D:D)</f>
        <v>0</v>
      </c>
    </row>
    <row r="828" spans="1:19" ht="17.7">
      <c r="A828" s="49">
        <v>44571</v>
      </c>
      <c r="B828" s="109">
        <f>IF(COUNTIF($A$7:$A828, $A828)&gt;1, 0, IF($E828="","",G828+H828+K828+L828+O828-Q828))</f>
        <v>0</v>
      </c>
      <c r="C828" s="109">
        <f>IF(COUNTIF($A$7:$A828, $A828)&gt;1, 0, IF($E828="", "", I828+J828+M828+N828+P828-R828))</f>
        <v>0</v>
      </c>
      <c r="D828" s="109">
        <f>IF(COUNTIF($A$7:$A828, $A828)&gt;1, 0, S828)</f>
        <v>0</v>
      </c>
      <c r="E828" s="110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1217</v>
      </c>
      <c r="L828" s="92">
        <f>IFERROR(VLOOKUP($E828, V一般接種!$A:$G, L$4, FALSE), 0)</f>
        <v>90</v>
      </c>
      <c r="M828" s="92">
        <f>IFERROR(VLOOKUP($E828, V一般接種!$A:$G, M$4, FALSE), 0)</f>
        <v>0</v>
      </c>
      <c r="N828" s="93">
        <f>IFERROR(VLOOKUP($E828, V一般接種!$A:$G, N$4, FALSE), 0)</f>
        <v>2170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17">
        <f>SUMIF('V3回目-総接種回数'!$A:$A, 'Conv-vaccine'!$E828, 'V3回目-総接種回数'!D:D)</f>
        <v>0</v>
      </c>
    </row>
    <row r="829" spans="1:19" ht="17.7">
      <c r="A829" s="49">
        <v>44572</v>
      </c>
      <c r="B829" s="109">
        <f>IF(COUNTIF($A$7:$A829, $A829)&gt;1, 0, IF($E829="","",G829+H829+K829+L829+O829-Q829))</f>
        <v>8855</v>
      </c>
      <c r="C829" s="109">
        <f>IF(COUNTIF($A$7:$A829, $A829)&gt;1, 0, IF($E829="", "", I829+J829+M829+N829+P829-R829))</f>
        <v>14681</v>
      </c>
      <c r="D829" s="109">
        <f>IF(COUNTIF($A$7:$A829, $A829)&gt;1, 0, S829)</f>
        <v>120611</v>
      </c>
      <c r="E829" s="110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8458</v>
      </c>
      <c r="L829" s="92">
        <f>IFERROR(VLOOKUP($E829, V一般接種!$A:$G, L$4, FALSE), 0)</f>
        <v>397</v>
      </c>
      <c r="M829" s="92">
        <f>IFERROR(VLOOKUP($E829, V一般接種!$A:$G, M$4, FALSE), 0)</f>
        <v>1</v>
      </c>
      <c r="N829" s="93">
        <f>IFERROR(VLOOKUP($E829, V一般接種!$A:$G, N$4, FALSE), 0)</f>
        <v>14680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17">
        <f>SUMIF('V3回目-総接種回数'!$A:$A, 'Conv-vaccine'!$E829, 'V3回目-総接種回数'!D:D)</f>
        <v>120611</v>
      </c>
    </row>
    <row r="830" spans="1:19" ht="17.7">
      <c r="A830" s="49">
        <v>44572</v>
      </c>
      <c r="B830" s="109">
        <f>IF(COUNTIF($A$7:$A830, $A830)&gt;1, 0, IF($E830="","",G830+H830+K830+L830+O830-Q830))</f>
        <v>0</v>
      </c>
      <c r="C830" s="109">
        <f>IF(COUNTIF($A$7:$A830, $A830)&gt;1, 0, IF($E830="", "", I830+J830+M830+N830+P830-R830))</f>
        <v>0</v>
      </c>
      <c r="D830" s="109">
        <f>IF(COUNTIF($A$7:$A830, $A830)&gt;1, 0, S830)</f>
        <v>0</v>
      </c>
      <c r="E830" s="110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8458</v>
      </c>
      <c r="L830" s="92">
        <f>IFERROR(VLOOKUP($E830, V一般接種!$A:$G, L$4, FALSE), 0)</f>
        <v>397</v>
      </c>
      <c r="M830" s="92">
        <f>IFERROR(VLOOKUP($E830, V一般接種!$A:$G, M$4, FALSE), 0)</f>
        <v>1</v>
      </c>
      <c r="N830" s="93">
        <f>IFERROR(VLOOKUP($E830, V一般接種!$A:$G, N$4, FALSE), 0)</f>
        <v>14680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17">
        <f>SUMIF('V3回目-総接種回数'!$A:$A, 'Conv-vaccine'!$E830, 'V3回目-総接種回数'!D:D)</f>
        <v>120611</v>
      </c>
    </row>
    <row r="831" spans="1:19" ht="17.7">
      <c r="A831" s="49">
        <v>44572</v>
      </c>
      <c r="B831" s="109">
        <f>IF(COUNTIF($A$7:$A831, $A831)&gt;1, 0, IF($E831="","",G831+H831+K831+L831+O831-Q831))</f>
        <v>0</v>
      </c>
      <c r="C831" s="109">
        <f>IF(COUNTIF($A$7:$A831, $A831)&gt;1, 0, IF($E831="", "", I831+J831+M831+N831+P831-R831))</f>
        <v>0</v>
      </c>
      <c r="D831" s="109">
        <f>IF(COUNTIF($A$7:$A831, $A831)&gt;1, 0, S831)</f>
        <v>0</v>
      </c>
      <c r="E831" s="110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8458</v>
      </c>
      <c r="L831" s="92">
        <f>IFERROR(VLOOKUP($E831, V一般接種!$A:$G, L$4, FALSE), 0)</f>
        <v>397</v>
      </c>
      <c r="M831" s="92">
        <f>IFERROR(VLOOKUP($E831, V一般接種!$A:$G, M$4, FALSE), 0)</f>
        <v>1</v>
      </c>
      <c r="N831" s="93">
        <f>IFERROR(VLOOKUP($E831, V一般接種!$A:$G, N$4, FALSE), 0)</f>
        <v>14680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17">
        <f>SUMIF('V3回目-総接種回数'!$A:$A, 'Conv-vaccine'!$E831, 'V3回目-総接種回数'!D:D)</f>
        <v>120611</v>
      </c>
    </row>
    <row r="832" spans="1:19" ht="17.7">
      <c r="A832" s="49">
        <v>44573</v>
      </c>
      <c r="B832" s="109">
        <f>IF(COUNTIF($A$7:$A832, $A832)&gt;1, 0, IF($E832="","",G832+H832+K832+L832+O832-Q832))</f>
        <v>8982</v>
      </c>
      <c r="C832" s="109">
        <f>IF(COUNTIF($A$7:$A832, $A832)&gt;1, 0, IF($E832="", "", I832+J832+M832+N832+P832-R832))</f>
        <v>13119</v>
      </c>
      <c r="D832" s="109">
        <f>IF(COUNTIF($A$7:$A832, $A832)&gt;1, 0, S832)</f>
        <v>77644</v>
      </c>
      <c r="E832" s="110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8557</v>
      </c>
      <c r="L832" s="92">
        <f>IFERROR(VLOOKUP($E832, V一般接種!$A:$G, L$4, FALSE), 0)</f>
        <v>425</v>
      </c>
      <c r="M832" s="92">
        <f>IFERROR(VLOOKUP($E832, V一般接種!$A:$G, M$4, FALSE), 0)</f>
        <v>0</v>
      </c>
      <c r="N832" s="93">
        <f>IFERROR(VLOOKUP($E832, V一般接種!$A:$G, N$4, FALSE), 0)</f>
        <v>13119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17">
        <f>SUMIF('V3回目-総接種回数'!$A:$A, 'Conv-vaccine'!$E832, 'V3回目-総接種回数'!D:D)</f>
        <v>77644</v>
      </c>
    </row>
    <row r="833" spans="1:19" ht="17.7">
      <c r="A833" s="49">
        <v>44573</v>
      </c>
      <c r="B833" s="109">
        <f>IF(COUNTIF($A$7:$A833, $A833)&gt;1, 0, IF($E833="","",G833+H833+K833+L833+O833-Q833))</f>
        <v>0</v>
      </c>
      <c r="C833" s="109">
        <f>IF(COUNTIF($A$7:$A833, $A833)&gt;1, 0, IF($E833="", "", I833+J833+M833+N833+P833-R833))</f>
        <v>0</v>
      </c>
      <c r="D833" s="109">
        <f>IF(COUNTIF($A$7:$A833, $A833)&gt;1, 0, S833)</f>
        <v>0</v>
      </c>
      <c r="E833" s="110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8557</v>
      </c>
      <c r="L833" s="92">
        <f>IFERROR(VLOOKUP($E833, V一般接種!$A:$G, L$4, FALSE), 0)</f>
        <v>425</v>
      </c>
      <c r="M833" s="92">
        <f>IFERROR(VLOOKUP($E833, V一般接種!$A:$G, M$4, FALSE), 0)</f>
        <v>0</v>
      </c>
      <c r="N833" s="93">
        <f>IFERROR(VLOOKUP($E833, V一般接種!$A:$G, N$4, FALSE), 0)</f>
        <v>13119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17">
        <f>SUMIF('V3回目-総接種回数'!$A:$A, 'Conv-vaccine'!$E833, 'V3回目-総接種回数'!D:D)</f>
        <v>77644</v>
      </c>
    </row>
    <row r="834" spans="1:19" ht="17.7">
      <c r="A834" s="49">
        <v>44573</v>
      </c>
      <c r="B834" s="109">
        <f>IF(COUNTIF($A$7:$A834, $A834)&gt;1, 0, IF($E834="","",G834+H834+K834+L834+O834-Q834))</f>
        <v>0</v>
      </c>
      <c r="C834" s="109">
        <f>IF(COUNTIF($A$7:$A834, $A834)&gt;1, 0, IF($E834="", "", I834+J834+M834+N834+P834-R834))</f>
        <v>0</v>
      </c>
      <c r="D834" s="109">
        <f>IF(COUNTIF($A$7:$A834, $A834)&gt;1, 0, S834)</f>
        <v>0</v>
      </c>
      <c r="E834" s="110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8557</v>
      </c>
      <c r="L834" s="92">
        <f>IFERROR(VLOOKUP($E834, V一般接種!$A:$G, L$4, FALSE), 0)</f>
        <v>425</v>
      </c>
      <c r="M834" s="92">
        <f>IFERROR(VLOOKUP($E834, V一般接種!$A:$G, M$4, FALSE), 0)</f>
        <v>0</v>
      </c>
      <c r="N834" s="93">
        <f>IFERROR(VLOOKUP($E834, V一般接種!$A:$G, N$4, FALSE), 0)</f>
        <v>13119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17">
        <f>SUMIF('V3回目-総接種回数'!$A:$A, 'Conv-vaccine'!$E834, 'V3回目-総接種回数'!D:D)</f>
        <v>77644</v>
      </c>
    </row>
    <row r="835" spans="1:19" ht="17.7">
      <c r="A835" s="49">
        <v>44574</v>
      </c>
      <c r="B835" s="109">
        <f>IF(COUNTIF($A$7:$A835, $A835)&gt;1, 0, IF($E835="","",G835+H835+K835+L835+O835-Q835))</f>
        <v>8099</v>
      </c>
      <c r="C835" s="109">
        <f>IF(COUNTIF($A$7:$A835, $A835)&gt;1, 0, IF($E835="", "", I835+J835+M835+N835+P835-R835))</f>
        <v>10388</v>
      </c>
      <c r="D835" s="109">
        <f>IF(COUNTIF($A$7:$A835, $A835)&gt;1, 0, S835)</f>
        <v>84911</v>
      </c>
      <c r="E835" s="110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7772</v>
      </c>
      <c r="L835" s="92">
        <f>IFERROR(VLOOKUP($E835, V一般接種!$A:$G, L$4, FALSE), 0)</f>
        <v>327</v>
      </c>
      <c r="M835" s="92">
        <f>IFERROR(VLOOKUP($E835, V一般接種!$A:$G, M$4, FALSE), 0)</f>
        <v>2</v>
      </c>
      <c r="N835" s="93">
        <f>IFERROR(VLOOKUP($E835, V一般接種!$A:$G, N$4, FALSE), 0)</f>
        <v>10386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17">
        <f>SUMIF('V3回目-総接種回数'!$A:$A, 'Conv-vaccine'!$E835, 'V3回目-総接種回数'!D:D)</f>
        <v>84911</v>
      </c>
    </row>
    <row r="836" spans="1:19" ht="17.7">
      <c r="A836" s="49">
        <v>44574</v>
      </c>
      <c r="B836" s="109">
        <f>IF(COUNTIF($A$7:$A836, $A836)&gt;1, 0, IF($E836="","",G836+H836+K836+L836+O836-Q836))</f>
        <v>0</v>
      </c>
      <c r="C836" s="109">
        <f>IF(COUNTIF($A$7:$A836, $A836)&gt;1, 0, IF($E836="", "", I836+J836+M836+N836+P836-R836))</f>
        <v>0</v>
      </c>
      <c r="D836" s="109">
        <f>IF(COUNTIF($A$7:$A836, $A836)&gt;1, 0, S836)</f>
        <v>0</v>
      </c>
      <c r="E836" s="110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7772</v>
      </c>
      <c r="L836" s="92">
        <f>IFERROR(VLOOKUP($E836, V一般接種!$A:$G, L$4, FALSE), 0)</f>
        <v>327</v>
      </c>
      <c r="M836" s="92">
        <f>IFERROR(VLOOKUP($E836, V一般接種!$A:$G, M$4, FALSE), 0)</f>
        <v>2</v>
      </c>
      <c r="N836" s="93">
        <f>IFERROR(VLOOKUP($E836, V一般接種!$A:$G, N$4, FALSE), 0)</f>
        <v>10386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17">
        <f>SUMIF('V3回目-総接種回数'!$A:$A, 'Conv-vaccine'!$E836, 'V3回目-総接種回数'!D:D)</f>
        <v>84911</v>
      </c>
    </row>
    <row r="837" spans="1:19" ht="17.7">
      <c r="A837" s="49">
        <v>44574</v>
      </c>
      <c r="B837" s="109">
        <f>IF(COUNTIF($A$7:$A837, $A837)&gt;1, 0, IF($E837="","",G837+H837+K837+L837+O837-Q837))</f>
        <v>0</v>
      </c>
      <c r="C837" s="109">
        <f>IF(COUNTIF($A$7:$A837, $A837)&gt;1, 0, IF($E837="", "", I837+J837+M837+N837+P837-R837))</f>
        <v>0</v>
      </c>
      <c r="D837" s="109">
        <f>IF(COUNTIF($A$7:$A837, $A837)&gt;1, 0, S837)</f>
        <v>0</v>
      </c>
      <c r="E837" s="110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7772</v>
      </c>
      <c r="L837" s="92">
        <f>IFERROR(VLOOKUP($E837, V一般接種!$A:$G, L$4, FALSE), 0)</f>
        <v>327</v>
      </c>
      <c r="M837" s="92">
        <f>IFERROR(VLOOKUP($E837, V一般接種!$A:$G, M$4, FALSE), 0)</f>
        <v>2</v>
      </c>
      <c r="N837" s="93">
        <f>IFERROR(VLOOKUP($E837, V一般接種!$A:$G, N$4, FALSE), 0)</f>
        <v>10386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17">
        <f>SUMIF('V3回目-総接種回数'!$A:$A, 'Conv-vaccine'!$E837, 'V3回目-総接種回数'!D:D)</f>
        <v>84911</v>
      </c>
    </row>
    <row r="838" spans="1:19" ht="17.7">
      <c r="A838" s="49">
        <v>44575</v>
      </c>
      <c r="B838" s="109">
        <f>IF(COUNTIF($A$7:$A838, $A838)&gt;1, 0, IF($E838="","",G838+H838+K838+L838+O838-Q838))</f>
        <v>17089</v>
      </c>
      <c r="C838" s="109">
        <f>IF(COUNTIF($A$7:$A838, $A838)&gt;1, 0, IF($E838="", "", I838+J838+M838+N838+P838-R838))</f>
        <v>19151</v>
      </c>
      <c r="D838" s="109">
        <f>IF(COUNTIF($A$7:$A838, $A838)&gt;1, 0, S838)</f>
        <v>83416</v>
      </c>
      <c r="E838" s="110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16525</v>
      </c>
      <c r="L838" s="92">
        <f>IFERROR(VLOOKUP($E838, V一般接種!$A:$G, L$4, FALSE), 0)</f>
        <v>564</v>
      </c>
      <c r="M838" s="92">
        <f>IFERROR(VLOOKUP($E838, V一般接種!$A:$G, M$4, FALSE), 0)</f>
        <v>5</v>
      </c>
      <c r="N838" s="93">
        <f>IFERROR(VLOOKUP($E838, V一般接種!$A:$G, N$4, FALSE), 0)</f>
        <v>19146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17">
        <f>SUMIF('V3回目-総接種回数'!$A:$A, 'Conv-vaccine'!$E838, 'V3回目-総接種回数'!D:D)</f>
        <v>83416</v>
      </c>
    </row>
    <row r="839" spans="1:19" ht="17.7">
      <c r="A839" s="49">
        <v>44575</v>
      </c>
      <c r="B839" s="109">
        <f>IF(COUNTIF($A$7:$A839, $A839)&gt;1, 0, IF($E839="","",G839+H839+K839+L839+O839-Q839))</f>
        <v>0</v>
      </c>
      <c r="C839" s="109">
        <f>IF(COUNTIF($A$7:$A839, $A839)&gt;1, 0, IF($E839="", "", I839+J839+M839+N839+P839-R839))</f>
        <v>0</v>
      </c>
      <c r="D839" s="109">
        <f>IF(COUNTIF($A$7:$A839, $A839)&gt;1, 0, S839)</f>
        <v>0</v>
      </c>
      <c r="E839" s="110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16525</v>
      </c>
      <c r="L839" s="92">
        <f>IFERROR(VLOOKUP($E839, V一般接種!$A:$G, L$4, FALSE), 0)</f>
        <v>564</v>
      </c>
      <c r="M839" s="92">
        <f>IFERROR(VLOOKUP($E839, V一般接種!$A:$G, M$4, FALSE), 0)</f>
        <v>5</v>
      </c>
      <c r="N839" s="93">
        <f>IFERROR(VLOOKUP($E839, V一般接種!$A:$G, N$4, FALSE), 0)</f>
        <v>19146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17">
        <f>SUMIF('V3回目-総接種回数'!$A:$A, 'Conv-vaccine'!$E839, 'V3回目-総接種回数'!D:D)</f>
        <v>83416</v>
      </c>
    </row>
    <row r="840" spans="1:19" ht="17.7">
      <c r="A840" s="49">
        <v>44575</v>
      </c>
      <c r="B840" s="109">
        <f>IF(COUNTIF($A$7:$A840, $A840)&gt;1, 0, IF($E840="","",G840+H840+K840+L840+O840-Q840))</f>
        <v>0</v>
      </c>
      <c r="C840" s="109">
        <f>IF(COUNTIF($A$7:$A840, $A840)&gt;1, 0, IF($E840="", "", I840+J840+M840+N840+P840-R840))</f>
        <v>0</v>
      </c>
      <c r="D840" s="109">
        <f>IF(COUNTIF($A$7:$A840, $A840)&gt;1, 0, S840)</f>
        <v>0</v>
      </c>
      <c r="E840" s="110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16525</v>
      </c>
      <c r="L840" s="92">
        <f>IFERROR(VLOOKUP($E840, V一般接種!$A:$G, L$4, FALSE), 0)</f>
        <v>564</v>
      </c>
      <c r="M840" s="92">
        <f>IFERROR(VLOOKUP($E840, V一般接種!$A:$G, M$4, FALSE), 0)</f>
        <v>5</v>
      </c>
      <c r="N840" s="93">
        <f>IFERROR(VLOOKUP($E840, V一般接種!$A:$G, N$4, FALSE), 0)</f>
        <v>19146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17">
        <f>SUMIF('V3回目-総接種回数'!$A:$A, 'Conv-vaccine'!$E840, 'V3回目-総接種回数'!D:D)</f>
        <v>83416</v>
      </c>
    </row>
    <row r="841" spans="1:19" ht="17.7">
      <c r="A841" s="49">
        <v>44576</v>
      </c>
      <c r="B841" s="109">
        <f>IF(COUNTIF($A$7:$A841, $A841)&gt;1, 0, IF($E841="","",G841+H841+K841+L841+O841-Q841))</f>
        <v>26790</v>
      </c>
      <c r="C841" s="109">
        <f>IF(COUNTIF($A$7:$A841, $A841)&gt;1, 0, IF($E841="", "", I841+J841+M841+N841+P841-R841))</f>
        <v>30726</v>
      </c>
      <c r="D841" s="109">
        <f>IF(COUNTIF($A$7:$A841, $A841)&gt;1, 0, S841)</f>
        <v>0</v>
      </c>
      <c r="E841" s="110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25782</v>
      </c>
      <c r="L841" s="92">
        <f>IFERROR(VLOOKUP($E841, V一般接種!$A:$G, L$4, FALSE), 0)</f>
        <v>1008</v>
      </c>
      <c r="M841" s="92">
        <f>IFERROR(VLOOKUP($E841, V一般接種!$A:$G, M$4, FALSE), 0)</f>
        <v>1</v>
      </c>
      <c r="N841" s="93">
        <f>IFERROR(VLOOKUP($E841, V一般接種!$A:$G, N$4, FALSE), 0)</f>
        <v>30725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17">
        <f>SUMIF('V3回目-総接種回数'!$A:$A, 'Conv-vaccine'!$E841, 'V3回目-総接種回数'!D:D)</f>
        <v>0</v>
      </c>
    </row>
    <row r="842" spans="1:19" ht="17.7">
      <c r="A842" s="49">
        <v>44576</v>
      </c>
      <c r="B842" s="109">
        <f>IF(COUNTIF($A$7:$A842, $A842)&gt;1, 0, IF($E842="","",G842+H842+K842+L842+O842-Q842))</f>
        <v>0</v>
      </c>
      <c r="C842" s="109">
        <f>IF(COUNTIF($A$7:$A842, $A842)&gt;1, 0, IF($E842="", "", I842+J842+M842+N842+P842-R842))</f>
        <v>0</v>
      </c>
      <c r="D842" s="109">
        <f>IF(COUNTIF($A$7:$A842, $A842)&gt;1, 0, S842)</f>
        <v>0</v>
      </c>
      <c r="E842" s="110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25782</v>
      </c>
      <c r="L842" s="92">
        <f>IFERROR(VLOOKUP($E842, V一般接種!$A:$G, L$4, FALSE), 0)</f>
        <v>1008</v>
      </c>
      <c r="M842" s="92">
        <f>IFERROR(VLOOKUP($E842, V一般接種!$A:$G, M$4, FALSE), 0)</f>
        <v>1</v>
      </c>
      <c r="N842" s="93">
        <f>IFERROR(VLOOKUP($E842, V一般接種!$A:$G, N$4, FALSE), 0)</f>
        <v>30725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17">
        <f>SUMIF('V3回目-総接種回数'!$A:$A, 'Conv-vaccine'!$E842, 'V3回目-総接種回数'!D:D)</f>
        <v>0</v>
      </c>
    </row>
    <row r="843" spans="1:19" ht="17.7">
      <c r="A843" s="49">
        <v>44576</v>
      </c>
      <c r="B843" s="109">
        <f>IF(COUNTIF($A$7:$A843, $A843)&gt;1, 0, IF($E843="","",G843+H843+K843+L843+O843-Q843))</f>
        <v>0</v>
      </c>
      <c r="C843" s="109">
        <f>IF(COUNTIF($A$7:$A843, $A843)&gt;1, 0, IF($E843="", "", I843+J843+M843+N843+P843-R843))</f>
        <v>0</v>
      </c>
      <c r="D843" s="109">
        <f>IF(COUNTIF($A$7:$A843, $A843)&gt;1, 0, S843)</f>
        <v>0</v>
      </c>
      <c r="E843" s="110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25782</v>
      </c>
      <c r="L843" s="92">
        <f>IFERROR(VLOOKUP($E843, V一般接種!$A:$G, L$4, FALSE), 0)</f>
        <v>1008</v>
      </c>
      <c r="M843" s="92">
        <f>IFERROR(VLOOKUP($E843, V一般接種!$A:$G, M$4, FALSE), 0)</f>
        <v>1</v>
      </c>
      <c r="N843" s="93">
        <f>IFERROR(VLOOKUP($E843, V一般接種!$A:$G, N$4, FALSE), 0)</f>
        <v>30725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17">
        <f>SUMIF('V3回目-総接種回数'!$A:$A, 'Conv-vaccine'!$E843, 'V3回目-総接種回数'!D:D)</f>
        <v>0</v>
      </c>
    </row>
    <row r="844" spans="1:19" ht="17.7">
      <c r="A844" s="49">
        <v>44577</v>
      </c>
      <c r="B844" s="109">
        <f>IF(COUNTIF($A$7:$A844, $A844)&gt;1, 0, IF($E844="","",G844+H844+K844+L844+O844-Q844))</f>
        <v>10672</v>
      </c>
      <c r="C844" s="109">
        <f>IF(COUNTIF($A$7:$A844, $A844)&gt;1, 0, IF($E844="", "", I844+J844+M844+N844+P844-R844))</f>
        <v>11777</v>
      </c>
      <c r="D844" s="109">
        <f>IF(COUNTIF($A$7:$A844, $A844)&gt;1, 0, S844)</f>
        <v>0</v>
      </c>
      <c r="E844" s="110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10012</v>
      </c>
      <c r="L844" s="92">
        <f>IFERROR(VLOOKUP($E844, V一般接種!$A:$G, L$4, FALSE), 0)</f>
        <v>660</v>
      </c>
      <c r="M844" s="92">
        <f>IFERROR(VLOOKUP($E844, V一般接種!$A:$G, M$4, FALSE), 0)</f>
        <v>1</v>
      </c>
      <c r="N844" s="93">
        <f>IFERROR(VLOOKUP($E844, V一般接種!$A:$G, N$4, FALSE), 0)</f>
        <v>11776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17">
        <f>SUMIF('V3回目-総接種回数'!$A:$A, 'Conv-vaccine'!$E844, 'V3回目-総接種回数'!D:D)</f>
        <v>0</v>
      </c>
    </row>
    <row r="845" spans="1:19" ht="17.7">
      <c r="A845" s="49">
        <v>44577</v>
      </c>
      <c r="B845" s="109">
        <f>IF(COUNTIF($A$7:$A845, $A845)&gt;1, 0, IF($E845="","",G845+H845+K845+L845+O845-Q845))</f>
        <v>0</v>
      </c>
      <c r="C845" s="109">
        <f>IF(COUNTIF($A$7:$A845, $A845)&gt;1, 0, IF($E845="", "", I845+J845+M845+N845+P845-R845))</f>
        <v>0</v>
      </c>
      <c r="D845" s="109">
        <f>IF(COUNTIF($A$7:$A845, $A845)&gt;1, 0, S845)</f>
        <v>0</v>
      </c>
      <c r="E845" s="110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10012</v>
      </c>
      <c r="L845" s="92">
        <f>IFERROR(VLOOKUP($E845, V一般接種!$A:$G, L$4, FALSE), 0)</f>
        <v>660</v>
      </c>
      <c r="M845" s="92">
        <f>IFERROR(VLOOKUP($E845, V一般接種!$A:$G, M$4, FALSE), 0)</f>
        <v>1</v>
      </c>
      <c r="N845" s="93">
        <f>IFERROR(VLOOKUP($E845, V一般接種!$A:$G, N$4, FALSE), 0)</f>
        <v>11776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17">
        <f>SUMIF('V3回目-総接種回数'!$A:$A, 'Conv-vaccine'!$E845, 'V3回目-総接種回数'!D:D)</f>
        <v>0</v>
      </c>
    </row>
    <row r="846" spans="1:19" ht="17.7">
      <c r="A846" s="49">
        <v>44577</v>
      </c>
      <c r="B846" s="109">
        <f>IF(COUNTIF($A$7:$A846, $A846)&gt;1, 0, IF($E846="","",G846+H846+K846+L846+O846-Q846))</f>
        <v>0</v>
      </c>
      <c r="C846" s="109">
        <f>IF(COUNTIF($A$7:$A846, $A846)&gt;1, 0, IF($E846="", "", I846+J846+M846+N846+P846-R846))</f>
        <v>0</v>
      </c>
      <c r="D846" s="109">
        <f>IF(COUNTIF($A$7:$A846, $A846)&gt;1, 0, S846)</f>
        <v>0</v>
      </c>
      <c r="E846" s="110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10012</v>
      </c>
      <c r="L846" s="92">
        <f>IFERROR(VLOOKUP($E846, V一般接種!$A:$G, L$4, FALSE), 0)</f>
        <v>660</v>
      </c>
      <c r="M846" s="92">
        <f>IFERROR(VLOOKUP($E846, V一般接種!$A:$G, M$4, FALSE), 0)</f>
        <v>1</v>
      </c>
      <c r="N846" s="93">
        <f>IFERROR(VLOOKUP($E846, V一般接種!$A:$G, N$4, FALSE), 0)</f>
        <v>11776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17">
        <f>SUMIF('V3回目-総接種回数'!$A:$A, 'Conv-vaccine'!$E846, 'V3回目-総接種回数'!D:D)</f>
        <v>0</v>
      </c>
    </row>
    <row r="847" spans="1:19" ht="17.7">
      <c r="A847" s="49">
        <v>44578</v>
      </c>
      <c r="B847" s="109">
        <f>IF(COUNTIF($A$7:$A847, $A847)&gt;1, 0, IF($E847="","",G847+H847+K847+L847+O847-Q847))</f>
        <v>10824</v>
      </c>
      <c r="C847" s="109">
        <f>IF(COUNTIF($A$7:$A847, $A847)&gt;1, 0, IF($E847="", "", I847+J847+M847+N847+P847-R847))</f>
        <v>9800</v>
      </c>
      <c r="D847" s="109">
        <f>IF(COUNTIF($A$7:$A847, $A847)&gt;1, 0, S847)</f>
        <v>225759</v>
      </c>
      <c r="E847" s="110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10518</v>
      </c>
      <c r="L847" s="92">
        <f>IFERROR(VLOOKUP($E847, V一般接種!$A:$G, L$4, FALSE), 0)</f>
        <v>306</v>
      </c>
      <c r="M847" s="92">
        <f>IFERROR(VLOOKUP($E847, V一般接種!$A:$G, M$4, FALSE), 0)</f>
        <v>1</v>
      </c>
      <c r="N847" s="93">
        <f>IFERROR(VLOOKUP($E847, V一般接種!$A:$G, N$4, FALSE), 0)</f>
        <v>9799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17">
        <f>SUMIF('V3回目-総接種回数'!$A:$A, 'Conv-vaccine'!$E847, 'V3回目-総接種回数'!D:D)</f>
        <v>225759</v>
      </c>
    </row>
    <row r="848" spans="1:19" ht="17.7">
      <c r="A848" s="49">
        <v>44578</v>
      </c>
      <c r="B848" s="109">
        <f>IF(COUNTIF($A$7:$A848, $A848)&gt;1, 0, IF($E848="","",G848+H848+K848+L848+O848-Q848))</f>
        <v>0</v>
      </c>
      <c r="C848" s="109">
        <f>IF(COUNTIF($A$7:$A848, $A848)&gt;1, 0, IF($E848="", "", I848+J848+M848+N848+P848-R848))</f>
        <v>0</v>
      </c>
      <c r="D848" s="109">
        <f>IF(COUNTIF($A$7:$A848, $A848)&gt;1, 0, S848)</f>
        <v>0</v>
      </c>
      <c r="E848" s="110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10518</v>
      </c>
      <c r="L848" s="92">
        <f>IFERROR(VLOOKUP($E848, V一般接種!$A:$G, L$4, FALSE), 0)</f>
        <v>306</v>
      </c>
      <c r="M848" s="92">
        <f>IFERROR(VLOOKUP($E848, V一般接種!$A:$G, M$4, FALSE), 0)</f>
        <v>1</v>
      </c>
      <c r="N848" s="93">
        <f>IFERROR(VLOOKUP($E848, V一般接種!$A:$G, N$4, FALSE), 0)</f>
        <v>9799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17">
        <f>SUMIF('V3回目-総接種回数'!$A:$A, 'Conv-vaccine'!$E848, 'V3回目-総接種回数'!D:D)</f>
        <v>225759</v>
      </c>
    </row>
    <row r="849" spans="1:19" ht="17.7">
      <c r="A849" s="49">
        <v>44578</v>
      </c>
      <c r="B849" s="109">
        <f>IF(COUNTIF($A$7:$A849, $A849)&gt;1, 0, IF($E849="","",G849+H849+K849+L849+O849-Q849))</f>
        <v>0</v>
      </c>
      <c r="C849" s="109">
        <f>IF(COUNTIF($A$7:$A849, $A849)&gt;1, 0, IF($E849="", "", I849+J849+M849+N849+P849-R849))</f>
        <v>0</v>
      </c>
      <c r="D849" s="109">
        <f>IF(COUNTIF($A$7:$A849, $A849)&gt;1, 0, S849)</f>
        <v>0</v>
      </c>
      <c r="E849" s="110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10518</v>
      </c>
      <c r="L849" s="92">
        <f>IFERROR(VLOOKUP($E849, V一般接種!$A:$G, L$4, FALSE), 0)</f>
        <v>306</v>
      </c>
      <c r="M849" s="92">
        <f>IFERROR(VLOOKUP($E849, V一般接種!$A:$G, M$4, FALSE), 0)</f>
        <v>1</v>
      </c>
      <c r="N849" s="93">
        <f>IFERROR(VLOOKUP($E849, V一般接種!$A:$G, N$4, FALSE), 0)</f>
        <v>9799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17">
        <f>SUMIF('V3回目-総接種回数'!$A:$A, 'Conv-vaccine'!$E849, 'V3回目-総接種回数'!D:D)</f>
        <v>225759</v>
      </c>
    </row>
    <row r="850" spans="1:19" ht="17.7">
      <c r="A850" s="49">
        <v>44579</v>
      </c>
      <c r="B850" s="109">
        <f>IF(COUNTIF($A$7:$A850, $A850)&gt;1, 0, IF($E850="","",G850+H850+K850+L850+O850-Q850))</f>
        <v>11159</v>
      </c>
      <c r="C850" s="109">
        <f>IF(COUNTIF($A$7:$A850, $A850)&gt;1, 0, IF($E850="", "", I850+J850+M850+N850+P850-R850))</f>
        <v>7225</v>
      </c>
      <c r="D850" s="109">
        <f>IF(COUNTIF($A$7:$A850, $A850)&gt;1, 0, S850)</f>
        <v>138396</v>
      </c>
      <c r="E850" s="110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10871</v>
      </c>
      <c r="L850" s="92">
        <f>IFERROR(VLOOKUP($E850, V一般接種!$A:$G, L$4, FALSE), 0)</f>
        <v>288</v>
      </c>
      <c r="M850" s="92">
        <f>IFERROR(VLOOKUP($E850, V一般接種!$A:$G, M$4, FALSE), 0)</f>
        <v>3</v>
      </c>
      <c r="N850" s="93">
        <f>IFERROR(VLOOKUP($E850, V一般接種!$A:$G, N$4, FALSE), 0)</f>
        <v>7222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17">
        <f>SUMIF('V3回目-総接種回数'!$A:$A, 'Conv-vaccine'!$E850, 'V3回目-総接種回数'!D:D)</f>
        <v>138396</v>
      </c>
    </row>
    <row r="851" spans="1:19" ht="17.7">
      <c r="A851" s="49">
        <v>44579</v>
      </c>
      <c r="B851" s="109">
        <f>IF(COUNTIF($A$7:$A851, $A851)&gt;1, 0, IF($E851="","",G851+H851+K851+L851+O851-Q851))</f>
        <v>0</v>
      </c>
      <c r="C851" s="109">
        <f>IF(COUNTIF($A$7:$A851, $A851)&gt;1, 0, IF($E851="", "", I851+J851+M851+N851+P851-R851))</f>
        <v>0</v>
      </c>
      <c r="D851" s="109">
        <f>IF(COUNTIF($A$7:$A851, $A851)&gt;1, 0, S851)</f>
        <v>0</v>
      </c>
      <c r="E851" s="110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10871</v>
      </c>
      <c r="L851" s="92">
        <f>IFERROR(VLOOKUP($E851, V一般接種!$A:$G, L$4, FALSE), 0)</f>
        <v>288</v>
      </c>
      <c r="M851" s="92">
        <f>IFERROR(VLOOKUP($E851, V一般接種!$A:$G, M$4, FALSE), 0)</f>
        <v>3</v>
      </c>
      <c r="N851" s="93">
        <f>IFERROR(VLOOKUP($E851, V一般接種!$A:$G, N$4, FALSE), 0)</f>
        <v>7222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17">
        <f>SUMIF('V3回目-総接種回数'!$A:$A, 'Conv-vaccine'!$E851, 'V3回目-総接種回数'!D:D)</f>
        <v>138396</v>
      </c>
    </row>
    <row r="852" spans="1:19" ht="17.7">
      <c r="A852" s="49">
        <v>44579</v>
      </c>
      <c r="B852" s="109">
        <f>IF(COUNTIF($A$7:$A852, $A852)&gt;1, 0, IF($E852="","",G852+H852+K852+L852+O852-Q852))</f>
        <v>0</v>
      </c>
      <c r="C852" s="109">
        <f>IF(COUNTIF($A$7:$A852, $A852)&gt;1, 0, IF($E852="", "", I852+J852+M852+N852+P852-R852))</f>
        <v>0</v>
      </c>
      <c r="D852" s="109">
        <f>IF(COUNTIF($A$7:$A852, $A852)&gt;1, 0, S852)</f>
        <v>0</v>
      </c>
      <c r="E852" s="110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10871</v>
      </c>
      <c r="L852" s="92">
        <f>IFERROR(VLOOKUP($E852, V一般接種!$A:$G, L$4, FALSE), 0)</f>
        <v>288</v>
      </c>
      <c r="M852" s="92">
        <f>IFERROR(VLOOKUP($E852, V一般接種!$A:$G, M$4, FALSE), 0)</f>
        <v>3</v>
      </c>
      <c r="N852" s="93">
        <f>IFERROR(VLOOKUP($E852, V一般接種!$A:$G, N$4, FALSE), 0)</f>
        <v>7222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17">
        <f>SUMIF('V3回目-総接種回数'!$A:$A, 'Conv-vaccine'!$E852, 'V3回目-総接種回数'!D:D)</f>
        <v>138396</v>
      </c>
    </row>
    <row r="853" spans="1:19" ht="17.7">
      <c r="A853" s="49">
        <v>44580</v>
      </c>
      <c r="B853" s="109">
        <f>IF(COUNTIF($A$7:$A853, $A853)&gt;1, 0, IF($E853="","",G853+H853+K853+L853+O853-Q853))</f>
        <v>10563</v>
      </c>
      <c r="C853" s="109">
        <f>IF(COUNTIF($A$7:$A853, $A853)&gt;1, 0, IF($E853="", "", I853+J853+M853+N853+P853-R853))</f>
        <v>4743</v>
      </c>
      <c r="D853" s="109">
        <f>IF(COUNTIF($A$7:$A853, $A853)&gt;1, 0, S853)</f>
        <v>145724</v>
      </c>
      <c r="E853" s="110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10075</v>
      </c>
      <c r="L853" s="92">
        <f>IFERROR(VLOOKUP($E853, V一般接種!$A:$G, L$4, FALSE), 0)</f>
        <v>488</v>
      </c>
      <c r="M853" s="92">
        <f>IFERROR(VLOOKUP($E853, V一般接種!$A:$G, M$4, FALSE), 0)</f>
        <v>2</v>
      </c>
      <c r="N853" s="93">
        <f>IFERROR(VLOOKUP($E853, V一般接種!$A:$G, N$4, FALSE), 0)</f>
        <v>4741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17">
        <f>SUMIF('V3回目-総接種回数'!$A:$A, 'Conv-vaccine'!$E853, 'V3回目-総接種回数'!D:D)</f>
        <v>145724</v>
      </c>
    </row>
    <row r="854" spans="1:19" ht="17.7">
      <c r="A854" s="49">
        <v>44580</v>
      </c>
      <c r="B854" s="109">
        <f>IF(COUNTIF($A$7:$A854, $A854)&gt;1, 0, IF($E854="","",G854+H854+K854+L854+O854-Q854))</f>
        <v>0</v>
      </c>
      <c r="C854" s="109">
        <f>IF(COUNTIF($A$7:$A854, $A854)&gt;1, 0, IF($E854="", "", I854+J854+M854+N854+P854-R854))</f>
        <v>0</v>
      </c>
      <c r="D854" s="109">
        <f>IF(COUNTIF($A$7:$A854, $A854)&gt;1, 0, S854)</f>
        <v>0</v>
      </c>
      <c r="E854" s="110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10075</v>
      </c>
      <c r="L854" s="92">
        <f>IFERROR(VLOOKUP($E854, V一般接種!$A:$G, L$4, FALSE), 0)</f>
        <v>488</v>
      </c>
      <c r="M854" s="92">
        <f>IFERROR(VLOOKUP($E854, V一般接種!$A:$G, M$4, FALSE), 0)</f>
        <v>2</v>
      </c>
      <c r="N854" s="93">
        <f>IFERROR(VLOOKUP($E854, V一般接種!$A:$G, N$4, FALSE), 0)</f>
        <v>4741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17">
        <f>SUMIF('V3回目-総接種回数'!$A:$A, 'Conv-vaccine'!$E854, 'V3回目-総接種回数'!D:D)</f>
        <v>145724</v>
      </c>
    </row>
    <row r="855" spans="1:19" ht="17.7">
      <c r="A855" s="49">
        <v>44580</v>
      </c>
      <c r="B855" s="109">
        <f>IF(COUNTIF($A$7:$A855, $A855)&gt;1, 0, IF($E855="","",G855+H855+K855+L855+O855-Q855))</f>
        <v>0</v>
      </c>
      <c r="C855" s="109">
        <f>IF(COUNTIF($A$7:$A855, $A855)&gt;1, 0, IF($E855="", "", I855+J855+M855+N855+P855-R855))</f>
        <v>0</v>
      </c>
      <c r="D855" s="109">
        <f>IF(COUNTIF($A$7:$A855, $A855)&gt;1, 0, S855)</f>
        <v>0</v>
      </c>
      <c r="E855" s="110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10075</v>
      </c>
      <c r="L855" s="92">
        <f>IFERROR(VLOOKUP($E855, V一般接種!$A:$G, L$4, FALSE), 0)</f>
        <v>488</v>
      </c>
      <c r="M855" s="92">
        <f>IFERROR(VLOOKUP($E855, V一般接種!$A:$G, M$4, FALSE), 0)</f>
        <v>2</v>
      </c>
      <c r="N855" s="93">
        <f>IFERROR(VLOOKUP($E855, V一般接種!$A:$G, N$4, FALSE), 0)</f>
        <v>4741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17">
        <f>SUMIF('V3回目-総接種回数'!$A:$A, 'Conv-vaccine'!$E855, 'V3回目-総接種回数'!D:D)</f>
        <v>145724</v>
      </c>
    </row>
    <row r="856" spans="1:19" ht="17.7">
      <c r="A856" s="49">
        <v>44581</v>
      </c>
      <c r="B856" s="109">
        <f>IF(COUNTIF($A$7:$A856, $A856)&gt;1, 0, IF($E856="","",G856+H856+K856+L856+O856-Q856))</f>
        <v>10060</v>
      </c>
      <c r="C856" s="109">
        <f>IF(COUNTIF($A$7:$A856, $A856)&gt;1, 0, IF($E856="", "", I856+J856+M856+N856+P856-R856))</f>
        <v>3118</v>
      </c>
      <c r="D856" s="109">
        <f>IF(COUNTIF($A$7:$A856, $A856)&gt;1, 0, S856)</f>
        <v>151279</v>
      </c>
      <c r="E856" s="110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9573</v>
      </c>
      <c r="L856" s="92">
        <f>IFERROR(VLOOKUP($E856, V一般接種!$A:$G, L$4, FALSE), 0)</f>
        <v>487</v>
      </c>
      <c r="M856" s="92">
        <f>IFERROR(VLOOKUP($E856, V一般接種!$A:$G, M$4, FALSE), 0)</f>
        <v>6</v>
      </c>
      <c r="N856" s="93">
        <f>IFERROR(VLOOKUP($E856, V一般接種!$A:$G, N$4, FALSE), 0)</f>
        <v>3112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17">
        <f>SUMIF('V3回目-総接種回数'!$A:$A, 'Conv-vaccine'!$E856, 'V3回目-総接種回数'!D:D)</f>
        <v>151279</v>
      </c>
    </row>
    <row r="857" spans="1:19" ht="17.7">
      <c r="A857" s="49">
        <v>44581</v>
      </c>
      <c r="B857" s="109">
        <f>IF(COUNTIF($A$7:$A857, $A857)&gt;1, 0, IF($E857="","",G857+H857+K857+L857+O857-Q857))</f>
        <v>0</v>
      </c>
      <c r="C857" s="109">
        <f>IF(COUNTIF($A$7:$A857, $A857)&gt;1, 0, IF($E857="", "", I857+J857+M857+N857+P857-R857))</f>
        <v>0</v>
      </c>
      <c r="D857" s="109">
        <f>IF(COUNTIF($A$7:$A857, $A857)&gt;1, 0, S857)</f>
        <v>0</v>
      </c>
      <c r="E857" s="110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9573</v>
      </c>
      <c r="L857" s="92">
        <f>IFERROR(VLOOKUP($E857, V一般接種!$A:$G, L$4, FALSE), 0)</f>
        <v>487</v>
      </c>
      <c r="M857" s="92">
        <f>IFERROR(VLOOKUP($E857, V一般接種!$A:$G, M$4, FALSE), 0)</f>
        <v>6</v>
      </c>
      <c r="N857" s="93">
        <f>IFERROR(VLOOKUP($E857, V一般接種!$A:$G, N$4, FALSE), 0)</f>
        <v>3112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17">
        <f>SUMIF('V3回目-総接種回数'!$A:$A, 'Conv-vaccine'!$E857, 'V3回目-総接種回数'!D:D)</f>
        <v>151279</v>
      </c>
    </row>
    <row r="858" spans="1:19" ht="17.7">
      <c r="A858" s="49">
        <v>44581</v>
      </c>
      <c r="B858" s="109">
        <f>IF(COUNTIF($A$7:$A858, $A858)&gt;1, 0, IF($E858="","",G858+H858+K858+L858+O858-Q858))</f>
        <v>0</v>
      </c>
      <c r="C858" s="109">
        <f>IF(COUNTIF($A$7:$A858, $A858)&gt;1, 0, IF($E858="", "", I858+J858+M858+N858+P858-R858))</f>
        <v>0</v>
      </c>
      <c r="D858" s="109">
        <f>IF(COUNTIF($A$7:$A858, $A858)&gt;1, 0, S858)</f>
        <v>0</v>
      </c>
      <c r="E858" s="110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9573</v>
      </c>
      <c r="L858" s="92">
        <f>IFERROR(VLOOKUP($E858, V一般接種!$A:$G, L$4, FALSE), 0)</f>
        <v>487</v>
      </c>
      <c r="M858" s="92">
        <f>IFERROR(VLOOKUP($E858, V一般接種!$A:$G, M$4, FALSE), 0)</f>
        <v>6</v>
      </c>
      <c r="N858" s="93">
        <f>IFERROR(VLOOKUP($E858, V一般接種!$A:$G, N$4, FALSE), 0)</f>
        <v>3112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17">
        <f>SUMIF('V3回目-総接種回数'!$A:$A, 'Conv-vaccine'!$E858, 'V3回目-総接種回数'!D:D)</f>
        <v>151279</v>
      </c>
    </row>
    <row r="859" spans="1:19" ht="17.7">
      <c r="A859" s="49">
        <v>44582</v>
      </c>
      <c r="B859" s="109">
        <f>IF(COUNTIF($A$7:$A859, $A859)&gt;1, 0, IF($E859="","",G859+H859+K859+L859+O859-Q859))</f>
        <v>11966</v>
      </c>
      <c r="C859" s="109">
        <f>IF(COUNTIF($A$7:$A859, $A859)&gt;1, 0, IF($E859="", "", I859+J859+M859+N859+P859-R859))</f>
        <v>5229</v>
      </c>
      <c r="D859" s="109">
        <f>IF(COUNTIF($A$7:$A859, $A859)&gt;1, 0, S859)</f>
        <v>163693</v>
      </c>
      <c r="E859" s="110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11082</v>
      </c>
      <c r="L859" s="92">
        <f>IFERROR(VLOOKUP($E859, V一般接種!$A:$G, L$4, FALSE), 0)</f>
        <v>884</v>
      </c>
      <c r="M859" s="92">
        <f>IFERROR(VLOOKUP($E859, V一般接種!$A:$G, M$4, FALSE), 0)</f>
        <v>3</v>
      </c>
      <c r="N859" s="93">
        <f>IFERROR(VLOOKUP($E859, V一般接種!$A:$G, N$4, FALSE), 0)</f>
        <v>5226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17">
        <f>SUMIF('V3回目-総接種回数'!$A:$A, 'Conv-vaccine'!$E859, 'V3回目-総接種回数'!D:D)</f>
        <v>163693</v>
      </c>
    </row>
    <row r="860" spans="1:19" ht="17.7">
      <c r="A860" s="49">
        <v>44582</v>
      </c>
      <c r="B860" s="109">
        <f>IF(COUNTIF($A$7:$A860, $A860)&gt;1, 0, IF($E860="","",G860+H860+K860+L860+O860-Q860))</f>
        <v>0</v>
      </c>
      <c r="C860" s="109">
        <f>IF(COUNTIF($A$7:$A860, $A860)&gt;1, 0, IF($E860="", "", I860+J860+M860+N860+P860-R860))</f>
        <v>0</v>
      </c>
      <c r="D860" s="109">
        <f>IF(COUNTIF($A$7:$A860, $A860)&gt;1, 0, S860)</f>
        <v>0</v>
      </c>
      <c r="E860" s="110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11082</v>
      </c>
      <c r="L860" s="92">
        <f>IFERROR(VLOOKUP($E860, V一般接種!$A:$G, L$4, FALSE), 0)</f>
        <v>884</v>
      </c>
      <c r="M860" s="92">
        <f>IFERROR(VLOOKUP($E860, V一般接種!$A:$G, M$4, FALSE), 0)</f>
        <v>3</v>
      </c>
      <c r="N860" s="93">
        <f>IFERROR(VLOOKUP($E860, V一般接種!$A:$G, N$4, FALSE), 0)</f>
        <v>5226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17">
        <f>SUMIF('V3回目-総接種回数'!$A:$A, 'Conv-vaccine'!$E860, 'V3回目-総接種回数'!D:D)</f>
        <v>163693</v>
      </c>
    </row>
    <row r="861" spans="1:19" ht="17.7">
      <c r="A861" s="49">
        <v>44582</v>
      </c>
      <c r="B861" s="109">
        <f>IF(COUNTIF($A$7:$A861, $A861)&gt;1, 0, IF($E861="","",G861+H861+K861+L861+O861-Q861))</f>
        <v>0</v>
      </c>
      <c r="C861" s="109">
        <f>IF(COUNTIF($A$7:$A861, $A861)&gt;1, 0, IF($E861="", "", I861+J861+M861+N861+P861-R861))</f>
        <v>0</v>
      </c>
      <c r="D861" s="109">
        <f>IF(COUNTIF($A$7:$A861, $A861)&gt;1, 0, S861)</f>
        <v>0</v>
      </c>
      <c r="E861" s="110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11082</v>
      </c>
      <c r="L861" s="92">
        <f>IFERROR(VLOOKUP($E861, V一般接種!$A:$G, L$4, FALSE), 0)</f>
        <v>884</v>
      </c>
      <c r="M861" s="92">
        <f>IFERROR(VLOOKUP($E861, V一般接種!$A:$G, M$4, FALSE), 0)</f>
        <v>3</v>
      </c>
      <c r="N861" s="93">
        <f>IFERROR(VLOOKUP($E861, V一般接種!$A:$G, N$4, FALSE), 0)</f>
        <v>5226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17">
        <f>SUMIF('V3回目-総接種回数'!$A:$A, 'Conv-vaccine'!$E861, 'V3回目-総接種回数'!D:D)</f>
        <v>163693</v>
      </c>
    </row>
    <row r="862" spans="1:19" ht="17.7">
      <c r="A862" s="49">
        <v>44583</v>
      </c>
      <c r="B862" s="109">
        <f>IF(COUNTIF($A$7:$A862, $A862)&gt;1, 0, IF($E862="","",G862+H862+K862+L862+O862-Q862))</f>
        <v>27291</v>
      </c>
      <c r="C862" s="109">
        <f>IF(COUNTIF($A$7:$A862, $A862)&gt;1, 0, IF($E862="", "", I862+J862+M862+N862+P862-R862))</f>
        <v>6009</v>
      </c>
      <c r="D862" s="109">
        <f>IF(COUNTIF($A$7:$A862, $A862)&gt;1, 0, S862)</f>
        <v>0</v>
      </c>
      <c r="E862" s="110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26404</v>
      </c>
      <c r="L862" s="92">
        <f>IFERROR(VLOOKUP($E862, V一般接種!$A:$G, L$4, FALSE), 0)</f>
        <v>887</v>
      </c>
      <c r="M862" s="92">
        <f>IFERROR(VLOOKUP($E862, V一般接種!$A:$G, M$4, FALSE), 0)</f>
        <v>2</v>
      </c>
      <c r="N862" s="93">
        <f>IFERROR(VLOOKUP($E862, V一般接種!$A:$G, N$4, FALSE), 0)</f>
        <v>6007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17">
        <f>SUMIF('V3回目-総接種回数'!$A:$A, 'Conv-vaccine'!$E862, 'V3回目-総接種回数'!D:D)</f>
        <v>0</v>
      </c>
    </row>
    <row r="863" spans="1:19" ht="17.7">
      <c r="A863" s="49">
        <v>44583</v>
      </c>
      <c r="B863" s="109">
        <f>IF(COUNTIF($A$7:$A863, $A863)&gt;1, 0, IF($E863="","",G863+H863+K863+L863+O863-Q863))</f>
        <v>0</v>
      </c>
      <c r="C863" s="109">
        <f>IF(COUNTIF($A$7:$A863, $A863)&gt;1, 0, IF($E863="", "", I863+J863+M863+N863+P863-R863))</f>
        <v>0</v>
      </c>
      <c r="D863" s="109">
        <f>IF(COUNTIF($A$7:$A863, $A863)&gt;1, 0, S863)</f>
        <v>0</v>
      </c>
      <c r="E863" s="110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26404</v>
      </c>
      <c r="L863" s="92">
        <f>IFERROR(VLOOKUP($E863, V一般接種!$A:$G, L$4, FALSE), 0)</f>
        <v>887</v>
      </c>
      <c r="M863" s="92">
        <f>IFERROR(VLOOKUP($E863, V一般接種!$A:$G, M$4, FALSE), 0)</f>
        <v>2</v>
      </c>
      <c r="N863" s="93">
        <f>IFERROR(VLOOKUP($E863, V一般接種!$A:$G, N$4, FALSE), 0)</f>
        <v>6007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17">
        <f>SUMIF('V3回目-総接種回数'!$A:$A, 'Conv-vaccine'!$E863, 'V3回目-総接種回数'!D:D)</f>
        <v>0</v>
      </c>
    </row>
    <row r="864" spans="1:19" ht="17.7">
      <c r="A864" s="49">
        <v>44583</v>
      </c>
      <c r="B864" s="109">
        <f>IF(COUNTIF($A$7:$A864, $A864)&gt;1, 0, IF($E864="","",G864+H864+K864+L864+O864-Q864))</f>
        <v>0</v>
      </c>
      <c r="C864" s="109">
        <f>IF(COUNTIF($A$7:$A864, $A864)&gt;1, 0, IF($E864="", "", I864+J864+M864+N864+P864-R864))</f>
        <v>0</v>
      </c>
      <c r="D864" s="109">
        <f>IF(COUNTIF($A$7:$A864, $A864)&gt;1, 0, S864)</f>
        <v>0</v>
      </c>
      <c r="E864" s="110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26404</v>
      </c>
      <c r="L864" s="92">
        <f>IFERROR(VLOOKUP($E864, V一般接種!$A:$G, L$4, FALSE), 0)</f>
        <v>887</v>
      </c>
      <c r="M864" s="92">
        <f>IFERROR(VLOOKUP($E864, V一般接種!$A:$G, M$4, FALSE), 0)</f>
        <v>2</v>
      </c>
      <c r="N864" s="93">
        <f>IFERROR(VLOOKUP($E864, V一般接種!$A:$G, N$4, FALSE), 0)</f>
        <v>6007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17">
        <f>SUMIF('V3回目-総接種回数'!$A:$A, 'Conv-vaccine'!$E864, 'V3回目-総接種回数'!D:D)</f>
        <v>0</v>
      </c>
    </row>
    <row r="865" spans="1:19" ht="17.7">
      <c r="A865" s="49">
        <v>44584</v>
      </c>
      <c r="B865" s="109">
        <f>IF(COUNTIF($A$7:$A865, $A865)&gt;1, 0, IF($E865="","",G865+H865+K865+L865+O865-Q865))</f>
        <v>9942</v>
      </c>
      <c r="C865" s="109">
        <f>IF(COUNTIF($A$7:$A865, $A865)&gt;1, 0, IF($E865="", "", I865+J865+M865+N865+P865-R865))</f>
        <v>2952</v>
      </c>
      <c r="D865" s="109">
        <f>IF(COUNTIF($A$7:$A865, $A865)&gt;1, 0, S865)</f>
        <v>0</v>
      </c>
      <c r="E865" s="110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9617</v>
      </c>
      <c r="L865" s="92">
        <f>IFERROR(VLOOKUP($E865, V一般接種!$A:$G, L$4, FALSE), 0)</f>
        <v>325</v>
      </c>
      <c r="M865" s="92">
        <f>IFERROR(VLOOKUP($E865, V一般接種!$A:$G, M$4, FALSE), 0)</f>
        <v>0</v>
      </c>
      <c r="N865" s="93">
        <f>IFERROR(VLOOKUP($E865, V一般接種!$A:$G, N$4, FALSE), 0)</f>
        <v>2952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17">
        <f>SUMIF('V3回目-総接種回数'!$A:$A, 'Conv-vaccine'!$E865, 'V3回目-総接種回数'!D:D)</f>
        <v>0</v>
      </c>
    </row>
    <row r="866" spans="1:19" ht="17.7">
      <c r="A866" s="49">
        <v>44584</v>
      </c>
      <c r="B866" s="109">
        <f>IF(COUNTIF($A$7:$A866, $A866)&gt;1, 0, IF($E866="","",G866+H866+K866+L866+O866-Q866))</f>
        <v>0</v>
      </c>
      <c r="C866" s="109">
        <f>IF(COUNTIF($A$7:$A866, $A866)&gt;1, 0, IF($E866="", "", I866+J866+M866+N866+P866-R866))</f>
        <v>0</v>
      </c>
      <c r="D866" s="109">
        <f>IF(COUNTIF($A$7:$A866, $A866)&gt;1, 0, S866)</f>
        <v>0</v>
      </c>
      <c r="E866" s="110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9617</v>
      </c>
      <c r="L866" s="92">
        <f>IFERROR(VLOOKUP($E866, V一般接種!$A:$G, L$4, FALSE), 0)</f>
        <v>325</v>
      </c>
      <c r="M866" s="92">
        <f>IFERROR(VLOOKUP($E866, V一般接種!$A:$G, M$4, FALSE), 0)</f>
        <v>0</v>
      </c>
      <c r="N866" s="93">
        <f>IFERROR(VLOOKUP($E866, V一般接種!$A:$G, N$4, FALSE), 0)</f>
        <v>2952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17">
        <f>SUMIF('V3回目-総接種回数'!$A:$A, 'Conv-vaccine'!$E866, 'V3回目-総接種回数'!D:D)</f>
        <v>0</v>
      </c>
    </row>
    <row r="867" spans="1:19" ht="17.7">
      <c r="A867" s="49">
        <v>44584</v>
      </c>
      <c r="B867" s="109">
        <f>IF(COUNTIF($A$7:$A867, $A867)&gt;1, 0, IF($E867="","",G867+H867+K867+L867+O867-Q867))</f>
        <v>0</v>
      </c>
      <c r="C867" s="109">
        <f>IF(COUNTIF($A$7:$A867, $A867)&gt;1, 0, IF($E867="", "", I867+J867+M867+N867+P867-R867))</f>
        <v>0</v>
      </c>
      <c r="D867" s="109">
        <f>IF(COUNTIF($A$7:$A867, $A867)&gt;1, 0, S867)</f>
        <v>0</v>
      </c>
      <c r="E867" s="110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9617</v>
      </c>
      <c r="L867" s="92">
        <f>IFERROR(VLOOKUP($E867, V一般接種!$A:$G, L$4, FALSE), 0)</f>
        <v>325</v>
      </c>
      <c r="M867" s="92">
        <f>IFERROR(VLOOKUP($E867, V一般接種!$A:$G, M$4, FALSE), 0)</f>
        <v>0</v>
      </c>
      <c r="N867" s="93">
        <f>IFERROR(VLOOKUP($E867, V一般接種!$A:$G, N$4, FALSE), 0)</f>
        <v>2952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17">
        <f>SUMIF('V3回目-総接種回数'!$A:$A, 'Conv-vaccine'!$E867, 'V3回目-総接種回数'!D:D)</f>
        <v>0</v>
      </c>
    </row>
    <row r="868" spans="1:19" ht="17.7">
      <c r="A868" s="49">
        <v>44585</v>
      </c>
      <c r="B868" s="109">
        <f>IF(COUNTIF($A$7:$A868, $A868)&gt;1, 0, IF($E868="","",G868+H868+K868+L868+O868-Q868))</f>
        <v>10707</v>
      </c>
      <c r="C868" s="109">
        <f>IF(COUNTIF($A$7:$A868, $A868)&gt;1, 0, IF($E868="", "", I868+J868+M868+N868+P868-R868))</f>
        <v>2212</v>
      </c>
      <c r="D868" s="109">
        <f>IF(COUNTIF($A$7:$A868, $A868)&gt;1, 0, S868)</f>
        <v>419763</v>
      </c>
      <c r="E868" s="110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10335</v>
      </c>
      <c r="L868" s="92">
        <f>IFERROR(VLOOKUP($E868, V一般接種!$A:$G, L$4, FALSE), 0)</f>
        <v>372</v>
      </c>
      <c r="M868" s="92">
        <f>IFERROR(VLOOKUP($E868, V一般接種!$A:$G, M$4, FALSE), 0)</f>
        <v>1</v>
      </c>
      <c r="N868" s="93">
        <f>IFERROR(VLOOKUP($E868, V一般接種!$A:$G, N$4, FALSE), 0)</f>
        <v>2211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17">
        <f>SUMIF('V3回目-総接種回数'!$A:$A, 'Conv-vaccine'!$E868, 'V3回目-総接種回数'!D:D)</f>
        <v>419763</v>
      </c>
    </row>
    <row r="869" spans="1:19" ht="17.7">
      <c r="A869" s="49">
        <v>44585</v>
      </c>
      <c r="B869" s="109">
        <f>IF(COUNTIF($A$7:$A869, $A869)&gt;1, 0, IF($E869="","",G869+H869+K869+L869+O869-Q869))</f>
        <v>0</v>
      </c>
      <c r="C869" s="109">
        <f>IF(COUNTIF($A$7:$A869, $A869)&gt;1, 0, IF($E869="", "", I869+J869+M869+N869+P869-R869))</f>
        <v>0</v>
      </c>
      <c r="D869" s="109">
        <f>IF(COUNTIF($A$7:$A869, $A869)&gt;1, 0, S869)</f>
        <v>0</v>
      </c>
      <c r="E869" s="110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10335</v>
      </c>
      <c r="L869" s="92">
        <f>IFERROR(VLOOKUP($E869, V一般接種!$A:$G, L$4, FALSE), 0)</f>
        <v>372</v>
      </c>
      <c r="M869" s="92">
        <f>IFERROR(VLOOKUP($E869, V一般接種!$A:$G, M$4, FALSE), 0)</f>
        <v>1</v>
      </c>
      <c r="N869" s="93">
        <f>IFERROR(VLOOKUP($E869, V一般接種!$A:$G, N$4, FALSE), 0)</f>
        <v>2211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17">
        <f>SUMIF('V3回目-総接種回数'!$A:$A, 'Conv-vaccine'!$E869, 'V3回目-総接種回数'!D:D)</f>
        <v>419763</v>
      </c>
    </row>
    <row r="870" spans="1:19" ht="17.7">
      <c r="A870" s="49">
        <v>44585</v>
      </c>
      <c r="B870" s="109">
        <f>IF(COUNTIF($A$7:$A870, $A870)&gt;1, 0, IF($E870="","",G870+H870+K870+L870+O870-Q870))</f>
        <v>0</v>
      </c>
      <c r="C870" s="109">
        <f>IF(COUNTIF($A$7:$A870, $A870)&gt;1, 0, IF($E870="", "", I870+J870+M870+N870+P870-R870))</f>
        <v>0</v>
      </c>
      <c r="D870" s="109">
        <f>IF(COUNTIF($A$7:$A870, $A870)&gt;1, 0, S870)</f>
        <v>0</v>
      </c>
      <c r="E870" s="110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10335</v>
      </c>
      <c r="L870" s="92">
        <f>IFERROR(VLOOKUP($E870, V一般接種!$A:$G, L$4, FALSE), 0)</f>
        <v>372</v>
      </c>
      <c r="M870" s="92">
        <f>IFERROR(VLOOKUP($E870, V一般接種!$A:$G, M$4, FALSE), 0)</f>
        <v>1</v>
      </c>
      <c r="N870" s="93">
        <f>IFERROR(VLOOKUP($E870, V一般接種!$A:$G, N$4, FALSE), 0)</f>
        <v>2211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17">
        <f>SUMIF('V3回目-総接種回数'!$A:$A, 'Conv-vaccine'!$E870, 'V3回目-総接種回数'!D:D)</f>
        <v>419763</v>
      </c>
    </row>
    <row r="871" spans="1:19" ht="17.7">
      <c r="A871" s="49">
        <v>44586</v>
      </c>
      <c r="B871" s="109">
        <f>IF(COUNTIF($A$7:$A871, $A871)&gt;1, 0, IF($E871="","",G871+H871+K871+L871+O871-Q871))</f>
        <v>10675</v>
      </c>
      <c r="C871" s="109">
        <f>IF(COUNTIF($A$7:$A871, $A871)&gt;1, 0, IF($E871="", "", I871+J871+M871+N871+P871-R871))</f>
        <v>3885</v>
      </c>
      <c r="D871" s="109">
        <f>IF(COUNTIF($A$7:$A871, $A871)&gt;1, 0, S871)</f>
        <v>265862</v>
      </c>
      <c r="E871" s="110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10222</v>
      </c>
      <c r="L871" s="92">
        <f>IFERROR(VLOOKUP($E871, V一般接種!$A:$G, L$4, FALSE), 0)</f>
        <v>453</v>
      </c>
      <c r="M871" s="92">
        <f>IFERROR(VLOOKUP($E871, V一般接種!$A:$G, M$4, FALSE), 0)</f>
        <v>18</v>
      </c>
      <c r="N871" s="93">
        <f>IFERROR(VLOOKUP($E871, V一般接種!$A:$G, N$4, FALSE), 0)</f>
        <v>3867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17">
        <f>SUMIF('V3回目-総接種回数'!$A:$A, 'Conv-vaccine'!$E871, 'V3回目-総接種回数'!D:D)</f>
        <v>265862</v>
      </c>
    </row>
    <row r="872" spans="1:19" ht="17.7">
      <c r="A872" s="49">
        <v>44586</v>
      </c>
      <c r="B872" s="109">
        <f>IF(COUNTIF($A$7:$A872, $A872)&gt;1, 0, IF($E872="","",G872+H872+K872+L872+O872-Q872))</f>
        <v>0</v>
      </c>
      <c r="C872" s="109">
        <f>IF(COUNTIF($A$7:$A872, $A872)&gt;1, 0, IF($E872="", "", I872+J872+M872+N872+P872-R872))</f>
        <v>0</v>
      </c>
      <c r="D872" s="109">
        <f>IF(COUNTIF($A$7:$A872, $A872)&gt;1, 0, S872)</f>
        <v>0</v>
      </c>
      <c r="E872" s="110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10222</v>
      </c>
      <c r="L872" s="92">
        <f>IFERROR(VLOOKUP($E872, V一般接種!$A:$G, L$4, FALSE), 0)</f>
        <v>453</v>
      </c>
      <c r="M872" s="92">
        <f>IFERROR(VLOOKUP($E872, V一般接種!$A:$G, M$4, FALSE), 0)</f>
        <v>18</v>
      </c>
      <c r="N872" s="93">
        <f>IFERROR(VLOOKUP($E872, V一般接種!$A:$G, N$4, FALSE), 0)</f>
        <v>3867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17">
        <f>SUMIF('V3回目-総接種回数'!$A:$A, 'Conv-vaccine'!$E872, 'V3回目-総接種回数'!D:D)</f>
        <v>265862</v>
      </c>
    </row>
    <row r="873" spans="1:19" ht="17.7">
      <c r="A873" s="49">
        <v>44586</v>
      </c>
      <c r="B873" s="109">
        <f>IF(COUNTIF($A$7:$A873, $A873)&gt;1, 0, IF($E873="","",G873+H873+K873+L873+O873-Q873))</f>
        <v>0</v>
      </c>
      <c r="C873" s="109">
        <f>IF(COUNTIF($A$7:$A873, $A873)&gt;1, 0, IF($E873="", "", I873+J873+M873+N873+P873-R873))</f>
        <v>0</v>
      </c>
      <c r="D873" s="109">
        <f>IF(COUNTIF($A$7:$A873, $A873)&gt;1, 0, S873)</f>
        <v>0</v>
      </c>
      <c r="E873" s="110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10222</v>
      </c>
      <c r="L873" s="92">
        <f>IFERROR(VLOOKUP($E873, V一般接種!$A:$G, L$4, FALSE), 0)</f>
        <v>453</v>
      </c>
      <c r="M873" s="92">
        <f>IFERROR(VLOOKUP($E873, V一般接種!$A:$G, M$4, FALSE), 0)</f>
        <v>18</v>
      </c>
      <c r="N873" s="93">
        <f>IFERROR(VLOOKUP($E873, V一般接種!$A:$G, N$4, FALSE), 0)</f>
        <v>3867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17">
        <f>SUMIF('V3回目-総接種回数'!$A:$A, 'Conv-vaccine'!$E873, 'V3回目-総接種回数'!D:D)</f>
        <v>265862</v>
      </c>
    </row>
    <row r="874" spans="1:19" ht="17.7">
      <c r="A874" s="49">
        <v>44587</v>
      </c>
      <c r="B874" s="109">
        <f>IF(COUNTIF($A$7:$A874, $A874)&gt;1, 0, IF($E874="","",G874+H874+K874+L874+O874-Q874))</f>
        <v>10117</v>
      </c>
      <c r="C874" s="109">
        <f>IF(COUNTIF($A$7:$A874, $A874)&gt;1, 0, IF($E874="", "", I874+J874+M874+N874+P874-R874))</f>
        <v>5707</v>
      </c>
      <c r="D874" s="109">
        <f>IF(COUNTIF($A$7:$A874, $A874)&gt;1, 0, S874)</f>
        <v>262470</v>
      </c>
      <c r="E874" s="110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9273</v>
      </c>
      <c r="L874" s="92">
        <f>IFERROR(VLOOKUP($E874, V一般接種!$A:$G, L$4, FALSE), 0)</f>
        <v>844</v>
      </c>
      <c r="M874" s="92">
        <f>IFERROR(VLOOKUP($E874, V一般接種!$A:$G, M$4, FALSE), 0)</f>
        <v>2</v>
      </c>
      <c r="N874" s="93">
        <f>IFERROR(VLOOKUP($E874, V一般接種!$A:$G, N$4, FALSE), 0)</f>
        <v>5705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17">
        <f>SUMIF('V3回目-総接種回数'!$A:$A, 'Conv-vaccine'!$E874, 'V3回目-総接種回数'!D:D)</f>
        <v>262470</v>
      </c>
    </row>
    <row r="875" spans="1:19" ht="17.7">
      <c r="A875" s="49">
        <v>44587</v>
      </c>
      <c r="B875" s="109">
        <f>IF(COUNTIF($A$7:$A875, $A875)&gt;1, 0, IF($E875="","",G875+H875+K875+L875+O875-Q875))</f>
        <v>0</v>
      </c>
      <c r="C875" s="109">
        <f>IF(COUNTIF($A$7:$A875, $A875)&gt;1, 0, IF($E875="", "", I875+J875+M875+N875+P875-R875))</f>
        <v>0</v>
      </c>
      <c r="D875" s="109">
        <f>IF(COUNTIF($A$7:$A875, $A875)&gt;1, 0, S875)</f>
        <v>0</v>
      </c>
      <c r="E875" s="110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9273</v>
      </c>
      <c r="L875" s="92">
        <f>IFERROR(VLOOKUP($E875, V一般接種!$A:$G, L$4, FALSE), 0)</f>
        <v>844</v>
      </c>
      <c r="M875" s="92">
        <f>IFERROR(VLOOKUP($E875, V一般接種!$A:$G, M$4, FALSE), 0)</f>
        <v>2</v>
      </c>
      <c r="N875" s="93">
        <f>IFERROR(VLOOKUP($E875, V一般接種!$A:$G, N$4, FALSE), 0)</f>
        <v>5705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17">
        <f>SUMIF('V3回目-総接種回数'!$A:$A, 'Conv-vaccine'!$E875, 'V3回目-総接種回数'!D:D)</f>
        <v>262470</v>
      </c>
    </row>
    <row r="876" spans="1:19" ht="17.7">
      <c r="A876" s="49">
        <v>44587</v>
      </c>
      <c r="B876" s="109">
        <f>IF(COUNTIF($A$7:$A876, $A876)&gt;1, 0, IF($E876="","",G876+H876+K876+L876+O876-Q876))</f>
        <v>0</v>
      </c>
      <c r="C876" s="109">
        <f>IF(COUNTIF($A$7:$A876, $A876)&gt;1, 0, IF($E876="", "", I876+J876+M876+N876+P876-R876))</f>
        <v>0</v>
      </c>
      <c r="D876" s="109">
        <f>IF(COUNTIF($A$7:$A876, $A876)&gt;1, 0, S876)</f>
        <v>0</v>
      </c>
      <c r="E876" s="110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9273</v>
      </c>
      <c r="L876" s="92">
        <f>IFERROR(VLOOKUP($E876, V一般接種!$A:$G, L$4, FALSE), 0)</f>
        <v>844</v>
      </c>
      <c r="M876" s="92">
        <f>IFERROR(VLOOKUP($E876, V一般接種!$A:$G, M$4, FALSE), 0)</f>
        <v>2</v>
      </c>
      <c r="N876" s="93">
        <f>IFERROR(VLOOKUP($E876, V一般接種!$A:$G, N$4, FALSE), 0)</f>
        <v>5705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17">
        <f>SUMIF('V3回目-総接種回数'!$A:$A, 'Conv-vaccine'!$E876, 'V3回目-総接種回数'!D:D)</f>
        <v>262470</v>
      </c>
    </row>
    <row r="877" spans="1:19" ht="17.7">
      <c r="A877" s="49">
        <v>44588</v>
      </c>
      <c r="B877" s="109">
        <f>IF(COUNTIF($A$7:$A877, $A877)&gt;1, 0, IF($E877="","",G877+H877+K877+L877+O877-Q877))</f>
        <v>9399</v>
      </c>
      <c r="C877" s="109">
        <f>IF(COUNTIF($A$7:$A877, $A877)&gt;1, 0, IF($E877="", "", I877+J877+M877+N877+P877-R877))</f>
        <v>6344</v>
      </c>
      <c r="D877" s="109">
        <f>IF(COUNTIF($A$7:$A877, $A877)&gt;1, 0, S877)</f>
        <v>264049</v>
      </c>
      <c r="E877" s="110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8755</v>
      </c>
      <c r="L877" s="92">
        <f>IFERROR(VLOOKUP($E877, V一般接種!$A:$G, L$4, FALSE), 0)</f>
        <v>644</v>
      </c>
      <c r="M877" s="92">
        <f>IFERROR(VLOOKUP($E877, V一般接種!$A:$G, M$4, FALSE), 0)</f>
        <v>4</v>
      </c>
      <c r="N877" s="93">
        <f>IFERROR(VLOOKUP($E877, V一般接種!$A:$G, N$4, FALSE), 0)</f>
        <v>6340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17">
        <f>SUMIF('V3回目-総接種回数'!$A:$A, 'Conv-vaccine'!$E877, 'V3回目-総接種回数'!D:D)</f>
        <v>264049</v>
      </c>
    </row>
    <row r="878" spans="1:19" ht="17.7">
      <c r="A878" s="49">
        <v>44588</v>
      </c>
      <c r="B878" s="109">
        <f>IF(COUNTIF($A$7:$A878, $A878)&gt;1, 0, IF($E878="","",G878+H878+K878+L878+O878-Q878))</f>
        <v>0</v>
      </c>
      <c r="C878" s="109">
        <f>IF(COUNTIF($A$7:$A878, $A878)&gt;1, 0, IF($E878="", "", I878+J878+M878+N878+P878-R878))</f>
        <v>0</v>
      </c>
      <c r="D878" s="109">
        <f>IF(COUNTIF($A$7:$A878, $A878)&gt;1, 0, S878)</f>
        <v>0</v>
      </c>
      <c r="E878" s="110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8755</v>
      </c>
      <c r="L878" s="92">
        <f>IFERROR(VLOOKUP($E878, V一般接種!$A:$G, L$4, FALSE), 0)</f>
        <v>644</v>
      </c>
      <c r="M878" s="92">
        <f>IFERROR(VLOOKUP($E878, V一般接種!$A:$G, M$4, FALSE), 0)</f>
        <v>4</v>
      </c>
      <c r="N878" s="93">
        <f>IFERROR(VLOOKUP($E878, V一般接種!$A:$G, N$4, FALSE), 0)</f>
        <v>6340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17">
        <f>SUMIF('V3回目-総接種回数'!$A:$A, 'Conv-vaccine'!$E878, 'V3回目-総接種回数'!D:D)</f>
        <v>264049</v>
      </c>
    </row>
    <row r="879" spans="1:19" ht="17.7">
      <c r="A879" s="49">
        <v>44588</v>
      </c>
      <c r="B879" s="109">
        <f>IF(COUNTIF($A$7:$A879, $A879)&gt;1, 0, IF($E879="","",G879+H879+K879+L879+O879-Q879))</f>
        <v>0</v>
      </c>
      <c r="C879" s="109">
        <f>IF(COUNTIF($A$7:$A879, $A879)&gt;1, 0, IF($E879="", "", I879+J879+M879+N879+P879-R879))</f>
        <v>0</v>
      </c>
      <c r="D879" s="109">
        <f>IF(COUNTIF($A$7:$A879, $A879)&gt;1, 0, S879)</f>
        <v>0</v>
      </c>
      <c r="E879" s="110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8755</v>
      </c>
      <c r="L879" s="92">
        <f>IFERROR(VLOOKUP($E879, V一般接種!$A:$G, L$4, FALSE), 0)</f>
        <v>644</v>
      </c>
      <c r="M879" s="92">
        <f>IFERROR(VLOOKUP($E879, V一般接種!$A:$G, M$4, FALSE), 0)</f>
        <v>4</v>
      </c>
      <c r="N879" s="93">
        <f>IFERROR(VLOOKUP($E879, V一般接種!$A:$G, N$4, FALSE), 0)</f>
        <v>6340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17">
        <f>SUMIF('V3回目-総接種回数'!$A:$A, 'Conv-vaccine'!$E879, 'V3回目-総接種回数'!D:D)</f>
        <v>264049</v>
      </c>
    </row>
    <row r="880" spans="1:19" ht="17.7">
      <c r="A880" s="49">
        <v>44589</v>
      </c>
      <c r="B880" s="109">
        <f>IF(COUNTIF($A$7:$A880, $A880)&gt;1, 0, IF($E880="","",G880+H880+K880+L880+O880-Q880))</f>
        <v>18788</v>
      </c>
      <c r="C880" s="109">
        <f>IF(COUNTIF($A$7:$A880, $A880)&gt;1, 0, IF($E880="", "", I880+J880+M880+N880+P880-R880))</f>
        <v>15612</v>
      </c>
      <c r="D880" s="109">
        <f>IF(COUNTIF($A$7:$A880, $A880)&gt;1, 0, S880)</f>
        <v>266164</v>
      </c>
      <c r="E880" s="110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17673</v>
      </c>
      <c r="L880" s="92">
        <f>IFERROR(VLOOKUP($E880, V一般接種!$A:$G, L$4, FALSE), 0)</f>
        <v>1115</v>
      </c>
      <c r="M880" s="92">
        <f>IFERROR(VLOOKUP($E880, V一般接種!$A:$G, M$4, FALSE), 0)</f>
        <v>1</v>
      </c>
      <c r="N880" s="93">
        <f>IFERROR(VLOOKUP($E880, V一般接種!$A:$G, N$4, FALSE), 0)</f>
        <v>15611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17">
        <f>SUMIF('V3回目-総接種回数'!$A:$A, 'Conv-vaccine'!$E880, 'V3回目-総接種回数'!D:D)</f>
        <v>266164</v>
      </c>
    </row>
    <row r="881" spans="1:19" ht="17.7">
      <c r="A881" s="49">
        <v>44589</v>
      </c>
      <c r="B881" s="109">
        <f>IF(COUNTIF($A$7:$A881, $A881)&gt;1, 0, IF($E881="","",G881+H881+K881+L881+O881-Q881))</f>
        <v>0</v>
      </c>
      <c r="C881" s="109">
        <f>IF(COUNTIF($A$7:$A881, $A881)&gt;1, 0, IF($E881="", "", I881+J881+M881+N881+P881-R881))</f>
        <v>0</v>
      </c>
      <c r="D881" s="109">
        <f>IF(COUNTIF($A$7:$A881, $A881)&gt;1, 0, S881)</f>
        <v>0</v>
      </c>
      <c r="E881" s="110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17673</v>
      </c>
      <c r="L881" s="92">
        <f>IFERROR(VLOOKUP($E881, V一般接種!$A:$G, L$4, FALSE), 0)</f>
        <v>1115</v>
      </c>
      <c r="M881" s="92">
        <f>IFERROR(VLOOKUP($E881, V一般接種!$A:$G, M$4, FALSE), 0)</f>
        <v>1</v>
      </c>
      <c r="N881" s="93">
        <f>IFERROR(VLOOKUP($E881, V一般接種!$A:$G, N$4, FALSE), 0)</f>
        <v>15611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17">
        <f>SUMIF('V3回目-総接種回数'!$A:$A, 'Conv-vaccine'!$E881, 'V3回目-総接種回数'!D:D)</f>
        <v>266164</v>
      </c>
    </row>
    <row r="882" spans="1:19" ht="17.7">
      <c r="A882" s="49">
        <v>44589</v>
      </c>
      <c r="B882" s="109">
        <f>IF(COUNTIF($A$7:$A882, $A882)&gt;1, 0, IF($E882="","",G882+H882+K882+L882+O882-Q882))</f>
        <v>0</v>
      </c>
      <c r="C882" s="109">
        <f>IF(COUNTIF($A$7:$A882, $A882)&gt;1, 0, IF($E882="", "", I882+J882+M882+N882+P882-R882))</f>
        <v>0</v>
      </c>
      <c r="D882" s="109">
        <f>IF(COUNTIF($A$7:$A882, $A882)&gt;1, 0, S882)</f>
        <v>0</v>
      </c>
      <c r="E882" s="110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17673</v>
      </c>
      <c r="L882" s="92">
        <f>IFERROR(VLOOKUP($E882, V一般接種!$A:$G, L$4, FALSE), 0)</f>
        <v>1115</v>
      </c>
      <c r="M882" s="92">
        <f>IFERROR(VLOOKUP($E882, V一般接種!$A:$G, M$4, FALSE), 0)</f>
        <v>1</v>
      </c>
      <c r="N882" s="93">
        <f>IFERROR(VLOOKUP($E882, V一般接種!$A:$G, N$4, FALSE), 0)</f>
        <v>15611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17">
        <f>SUMIF('V3回目-総接種回数'!$A:$A, 'Conv-vaccine'!$E882, 'V3回目-総接種回数'!D:D)</f>
        <v>266164</v>
      </c>
    </row>
    <row r="883" spans="1:19" ht="17.7">
      <c r="A883" s="49">
        <v>44590</v>
      </c>
      <c r="B883" s="109">
        <f>IF(COUNTIF($A$7:$A883, $A883)&gt;1, 0, IF($E883="","",G883+H883+K883+L883+O883-Q883))</f>
        <v>25709</v>
      </c>
      <c r="C883" s="109">
        <f>IF(COUNTIF($A$7:$A883, $A883)&gt;1, 0, IF($E883="", "", I883+J883+M883+N883+P883-R883))</f>
        <v>26820</v>
      </c>
      <c r="D883" s="109">
        <f>IF(COUNTIF($A$7:$A883, $A883)&gt;1, 0, S883)</f>
        <v>0</v>
      </c>
      <c r="E883" s="110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24539</v>
      </c>
      <c r="L883" s="92">
        <f>IFERROR(VLOOKUP($E883, V一般接種!$A:$G, L$4, FALSE), 0)</f>
        <v>1170</v>
      </c>
      <c r="M883" s="92">
        <f>IFERROR(VLOOKUP($E883, V一般接種!$A:$G, M$4, FALSE), 0)</f>
        <v>5</v>
      </c>
      <c r="N883" s="93">
        <f>IFERROR(VLOOKUP($E883, V一般接種!$A:$G, N$4, FALSE), 0)</f>
        <v>26815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17">
        <f>SUMIF('V3回目-総接種回数'!$A:$A, 'Conv-vaccine'!$E883, 'V3回目-総接種回数'!D:D)</f>
        <v>0</v>
      </c>
    </row>
    <row r="884" spans="1:19" ht="17.7">
      <c r="A884" s="49">
        <v>44590</v>
      </c>
      <c r="B884" s="109">
        <f>IF(COUNTIF($A$7:$A884, $A884)&gt;1, 0, IF($E884="","",G884+H884+K884+L884+O884-Q884))</f>
        <v>0</v>
      </c>
      <c r="C884" s="109">
        <f>IF(COUNTIF($A$7:$A884, $A884)&gt;1, 0, IF($E884="", "", I884+J884+M884+N884+P884-R884))</f>
        <v>0</v>
      </c>
      <c r="D884" s="109">
        <f>IF(COUNTIF($A$7:$A884, $A884)&gt;1, 0, S884)</f>
        <v>0</v>
      </c>
      <c r="E884" s="110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24539</v>
      </c>
      <c r="L884" s="92">
        <f>IFERROR(VLOOKUP($E884, V一般接種!$A:$G, L$4, FALSE), 0)</f>
        <v>1170</v>
      </c>
      <c r="M884" s="92">
        <f>IFERROR(VLOOKUP($E884, V一般接種!$A:$G, M$4, FALSE), 0)</f>
        <v>5</v>
      </c>
      <c r="N884" s="93">
        <f>IFERROR(VLOOKUP($E884, V一般接種!$A:$G, N$4, FALSE), 0)</f>
        <v>26815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17">
        <f>SUMIF('V3回目-総接種回数'!$A:$A, 'Conv-vaccine'!$E884, 'V3回目-総接種回数'!D:D)</f>
        <v>0</v>
      </c>
    </row>
    <row r="885" spans="1:19" ht="17.7">
      <c r="A885" s="49">
        <v>44590</v>
      </c>
      <c r="B885" s="109">
        <f>IF(COUNTIF($A$7:$A885, $A885)&gt;1, 0, IF($E885="","",G885+H885+K885+L885+O885-Q885))</f>
        <v>0</v>
      </c>
      <c r="C885" s="109">
        <f>IF(COUNTIF($A$7:$A885, $A885)&gt;1, 0, IF($E885="", "", I885+J885+M885+N885+P885-R885))</f>
        <v>0</v>
      </c>
      <c r="D885" s="109">
        <f>IF(COUNTIF($A$7:$A885, $A885)&gt;1, 0, S885)</f>
        <v>0</v>
      </c>
      <c r="E885" s="110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24539</v>
      </c>
      <c r="L885" s="92">
        <f>IFERROR(VLOOKUP($E885, V一般接種!$A:$G, L$4, FALSE), 0)</f>
        <v>1170</v>
      </c>
      <c r="M885" s="92">
        <f>IFERROR(VLOOKUP($E885, V一般接種!$A:$G, M$4, FALSE), 0)</f>
        <v>5</v>
      </c>
      <c r="N885" s="93">
        <f>IFERROR(VLOOKUP($E885, V一般接種!$A:$G, N$4, FALSE), 0)</f>
        <v>26815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17">
        <f>SUMIF('V3回目-総接種回数'!$A:$A, 'Conv-vaccine'!$E885, 'V3回目-総接種回数'!D:D)</f>
        <v>0</v>
      </c>
    </row>
    <row r="886" spans="1:19" ht="17.7">
      <c r="A886" s="49">
        <v>44591</v>
      </c>
      <c r="B886" s="109">
        <f>IF(COUNTIF($A$7:$A886, $A886)&gt;1, 0, IF($E886="","",G886+H886+K886+L886+O886-Q886))</f>
        <v>66758</v>
      </c>
      <c r="C886" s="109">
        <f>IF(COUNTIF($A$7:$A886, $A886)&gt;1, 0, IF($E886="", "", I886+J886+M886+N886+P886-R886))</f>
        <v>95132</v>
      </c>
      <c r="D886" s="109">
        <f>IF(COUNTIF($A$7:$A886, $A886)&gt;1, 0, S886)</f>
        <v>0</v>
      </c>
      <c r="E886" s="110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8436</v>
      </c>
      <c r="L886" s="92">
        <f>IFERROR(VLOOKUP($E886, V一般接種!$A:$G, L$4, FALSE), 0)</f>
        <v>876</v>
      </c>
      <c r="M886" s="92">
        <f>IFERROR(VLOOKUP($E886, V一般接種!$A:$G, M$4, FALSE), 0)</f>
        <v>1</v>
      </c>
      <c r="N886" s="93">
        <f>IFERROR(VLOOKUP($E886, V一般接種!$A:$G, N$4, FALSE), 0)</f>
        <v>10962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9683046</v>
      </c>
      <c r="R886" s="92">
        <f>_xlfn.MAXIFS(V重複!G:G, V重複!$C:$C, 'Conv-vaccine'!$E886)</f>
        <v>9565846</v>
      </c>
      <c r="S886" s="117">
        <f>SUMIF('V3回目-総接種回数'!$A:$A, 'Conv-vaccine'!$E886, 'V3回目-総接種回数'!D:D)</f>
        <v>0</v>
      </c>
    </row>
    <row r="887" spans="1:19" ht="17.7">
      <c r="A887" s="49">
        <v>44591</v>
      </c>
      <c r="B887" s="109">
        <f>IF(COUNTIF($A$7:$A887, $A887)&gt;1, 0, IF($E887="","",G887+H887+K887+L887+O887-Q887))</f>
        <v>0</v>
      </c>
      <c r="C887" s="109">
        <f>IF(COUNTIF($A$7:$A887, $A887)&gt;1, 0, IF($E887="", "", I887+J887+M887+N887+P887-R887))</f>
        <v>0</v>
      </c>
      <c r="D887" s="109">
        <f>IF(COUNTIF($A$7:$A887, $A887)&gt;1, 0, S887)</f>
        <v>0</v>
      </c>
      <c r="E887" s="110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8436</v>
      </c>
      <c r="L887" s="92">
        <f>IFERROR(VLOOKUP($E887, V一般接種!$A:$G, L$4, FALSE), 0)</f>
        <v>876</v>
      </c>
      <c r="M887" s="92">
        <f>IFERROR(VLOOKUP($E887, V一般接種!$A:$G, M$4, FALSE), 0)</f>
        <v>1</v>
      </c>
      <c r="N887" s="93">
        <f>IFERROR(VLOOKUP($E887, V一般接種!$A:$G, N$4, FALSE), 0)</f>
        <v>10962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9683046</v>
      </c>
      <c r="R887" s="92">
        <f>_xlfn.MAXIFS(V重複!G:G, V重複!$C:$C, 'Conv-vaccine'!$E887)</f>
        <v>9565846</v>
      </c>
      <c r="S887" s="117">
        <f>SUMIF('V3回目-総接種回数'!$A:$A, 'Conv-vaccine'!$E887, 'V3回目-総接種回数'!D:D)</f>
        <v>0</v>
      </c>
    </row>
    <row r="888" spans="1:19" ht="17.7">
      <c r="A888" s="49">
        <v>44591</v>
      </c>
      <c r="B888" s="109">
        <f>IF(COUNTIF($A$7:$A888, $A888)&gt;1, 0, IF($E888="","",G888+H888+K888+L888+O888-Q888))</f>
        <v>0</v>
      </c>
      <c r="C888" s="109">
        <f>IF(COUNTIF($A$7:$A888, $A888)&gt;1, 0, IF($E888="", "", I888+J888+M888+N888+P888-R888))</f>
        <v>0</v>
      </c>
      <c r="D888" s="109">
        <f>IF(COUNTIF($A$7:$A888, $A888)&gt;1, 0, S888)</f>
        <v>0</v>
      </c>
      <c r="E888" s="110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8436</v>
      </c>
      <c r="L888" s="92">
        <f>IFERROR(VLOOKUP($E888, V一般接種!$A:$G, L$4, FALSE), 0)</f>
        <v>876</v>
      </c>
      <c r="M888" s="92">
        <f>IFERROR(VLOOKUP($E888, V一般接種!$A:$G, M$4, FALSE), 0)</f>
        <v>1</v>
      </c>
      <c r="N888" s="93">
        <f>IFERROR(VLOOKUP($E888, V一般接種!$A:$G, N$4, FALSE), 0)</f>
        <v>10962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9683046</v>
      </c>
      <c r="R888" s="92">
        <f>_xlfn.MAXIFS(V重複!G:G, V重複!$C:$C, 'Conv-vaccine'!$E888)</f>
        <v>9565846</v>
      </c>
      <c r="S888" s="117">
        <f>SUMIF('V3回目-総接種回数'!$A:$A, 'Conv-vaccine'!$E888, 'V3回目-総接種回数'!D:D)</f>
        <v>0</v>
      </c>
    </row>
    <row r="889" spans="1:19" ht="17.7">
      <c r="A889" s="49">
        <v>44592</v>
      </c>
      <c r="B889" s="109">
        <f>IF(COUNTIF($A$7:$A889, $A889)&gt;1, 0, IF($E889="","",G889+H889+K889+L889+O889-Q889))</f>
        <v>9258</v>
      </c>
      <c r="C889" s="109">
        <f>IF(COUNTIF($A$7:$A889, $A889)&gt;1, 0, IF($E889="", "", I889+J889+M889+N889+P889-R889))</f>
        <v>2723</v>
      </c>
      <c r="D889" s="109">
        <f>IF(COUNTIF($A$7:$A889, $A889)&gt;1, 0, S889)</f>
        <v>658677</v>
      </c>
      <c r="E889" s="110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8729</v>
      </c>
      <c r="L889" s="92">
        <f>IFERROR(VLOOKUP($E889, V一般接種!$A:$G, L$4, FALSE), 0)</f>
        <v>529</v>
      </c>
      <c r="M889" s="92">
        <f>IFERROR(VLOOKUP($E889, V一般接種!$A:$G, M$4, FALSE), 0)</f>
        <v>0</v>
      </c>
      <c r="N889" s="93">
        <f>IFERROR(VLOOKUP($E889, V一般接種!$A:$G, N$4, FALSE), 0)</f>
        <v>2723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17">
        <f>SUMIF('V3回目-総接種回数'!$A:$A, 'Conv-vaccine'!$E889, 'V3回目-総接種回数'!D:D)</f>
        <v>658677</v>
      </c>
    </row>
    <row r="890" spans="1:19" ht="17.7">
      <c r="A890" s="49">
        <v>44592</v>
      </c>
      <c r="B890" s="109">
        <f>IF(COUNTIF($A$7:$A890, $A890)&gt;1, 0, IF($E890="","",G890+H890+K890+L890+O890-Q890))</f>
        <v>0</v>
      </c>
      <c r="C890" s="109">
        <f>IF(COUNTIF($A$7:$A890, $A890)&gt;1, 0, IF($E890="", "", I890+J890+M890+N890+P890-R890))</f>
        <v>0</v>
      </c>
      <c r="D890" s="109">
        <f>IF(COUNTIF($A$7:$A890, $A890)&gt;1, 0, S890)</f>
        <v>0</v>
      </c>
      <c r="E890" s="110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8729</v>
      </c>
      <c r="L890" s="92">
        <f>IFERROR(VLOOKUP($E890, V一般接種!$A:$G, L$4, FALSE), 0)</f>
        <v>529</v>
      </c>
      <c r="M890" s="92">
        <f>IFERROR(VLOOKUP($E890, V一般接種!$A:$G, M$4, FALSE), 0)</f>
        <v>0</v>
      </c>
      <c r="N890" s="93">
        <f>IFERROR(VLOOKUP($E890, V一般接種!$A:$G, N$4, FALSE), 0)</f>
        <v>2723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17">
        <f>SUMIF('V3回目-総接種回数'!$A:$A, 'Conv-vaccine'!$E890, 'V3回目-総接種回数'!D:D)</f>
        <v>658677</v>
      </c>
    </row>
    <row r="891" spans="1:19" ht="17.7">
      <c r="A891" s="49">
        <v>44592</v>
      </c>
      <c r="B891" s="109">
        <f>IF(COUNTIF($A$7:$A891, $A891)&gt;1, 0, IF($E891="","",G891+H891+K891+L891+O891-Q891))</f>
        <v>0</v>
      </c>
      <c r="C891" s="109">
        <f>IF(COUNTIF($A$7:$A891, $A891)&gt;1, 0, IF($E891="", "", I891+J891+M891+N891+P891-R891))</f>
        <v>0</v>
      </c>
      <c r="D891" s="109">
        <f>IF(COUNTIF($A$7:$A891, $A891)&gt;1, 0, S891)</f>
        <v>0</v>
      </c>
      <c r="E891" s="110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8729</v>
      </c>
      <c r="L891" s="92">
        <f>IFERROR(VLOOKUP($E891, V一般接種!$A:$G, L$4, FALSE), 0)</f>
        <v>529</v>
      </c>
      <c r="M891" s="92">
        <f>IFERROR(VLOOKUP($E891, V一般接種!$A:$G, M$4, FALSE), 0)</f>
        <v>0</v>
      </c>
      <c r="N891" s="93">
        <f>IFERROR(VLOOKUP($E891, V一般接種!$A:$G, N$4, FALSE), 0)</f>
        <v>2723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17">
        <f>SUMIF('V3回目-総接種回数'!$A:$A, 'Conv-vaccine'!$E891, 'V3回目-総接種回数'!D:D)</f>
        <v>658677</v>
      </c>
    </row>
    <row r="892" spans="1:19" ht="17.7">
      <c r="A892" s="49">
        <v>44593</v>
      </c>
      <c r="B892" s="109">
        <f>IF(COUNTIF($A$7:$A892, $A892)&gt;1, 0, IF($E892="","",G892+H892+K892+L892+O892-Q892))</f>
        <v>11619</v>
      </c>
      <c r="C892" s="109">
        <f>IF(COUNTIF($A$7:$A892, $A892)&gt;1, 0, IF($E892="", "", I892+J892+M892+N892+P892-R892))</f>
        <v>6723</v>
      </c>
      <c r="D892" s="109">
        <f>IF(COUNTIF($A$7:$A892, $A892)&gt;1, 0, S892)</f>
        <v>398997</v>
      </c>
      <c r="E892" s="110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10576</v>
      </c>
      <c r="L892" s="92">
        <f>IFERROR(VLOOKUP($E892, V一般接種!$A:$G, L$4, FALSE), 0)</f>
        <v>1043</v>
      </c>
      <c r="M892" s="92">
        <f>IFERROR(VLOOKUP($E892, V一般接種!$A:$G, M$4, FALSE), 0)</f>
        <v>5</v>
      </c>
      <c r="N892" s="93">
        <f>IFERROR(VLOOKUP($E892, V一般接種!$A:$G, N$4, FALSE), 0)</f>
        <v>6718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17">
        <f>SUMIF('V3回目-総接種回数'!$A:$A, 'Conv-vaccine'!$E892, 'V3回目-総接種回数'!D:D)</f>
        <v>398997</v>
      </c>
    </row>
    <row r="893" spans="1:19" ht="17.7">
      <c r="A893" s="49">
        <v>44593</v>
      </c>
      <c r="B893" s="109">
        <f>IF(COUNTIF($A$7:$A893, $A893)&gt;1, 0, IF($E893="","",G893+H893+K893+L893+O893-Q893))</f>
        <v>0</v>
      </c>
      <c r="C893" s="109">
        <f>IF(COUNTIF($A$7:$A893, $A893)&gt;1, 0, IF($E893="", "", I893+J893+M893+N893+P893-R893))</f>
        <v>0</v>
      </c>
      <c r="D893" s="109">
        <f>IF(COUNTIF($A$7:$A893, $A893)&gt;1, 0, S893)</f>
        <v>0</v>
      </c>
      <c r="E893" s="110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10576</v>
      </c>
      <c r="L893" s="92">
        <f>IFERROR(VLOOKUP($E893, V一般接種!$A:$G, L$4, FALSE), 0)</f>
        <v>1043</v>
      </c>
      <c r="M893" s="92">
        <f>IFERROR(VLOOKUP($E893, V一般接種!$A:$G, M$4, FALSE), 0)</f>
        <v>5</v>
      </c>
      <c r="N893" s="93">
        <f>IFERROR(VLOOKUP($E893, V一般接種!$A:$G, N$4, FALSE), 0)</f>
        <v>6718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17">
        <f>SUMIF('V3回目-総接種回数'!$A:$A, 'Conv-vaccine'!$E893, 'V3回目-総接種回数'!D:D)</f>
        <v>398997</v>
      </c>
    </row>
    <row r="894" spans="1:19" ht="17.7">
      <c r="A894" s="49">
        <v>44593</v>
      </c>
      <c r="B894" s="109">
        <f>IF(COUNTIF($A$7:$A894, $A894)&gt;1, 0, IF($E894="","",G894+H894+K894+L894+O894-Q894))</f>
        <v>0</v>
      </c>
      <c r="C894" s="109">
        <f>IF(COUNTIF($A$7:$A894, $A894)&gt;1, 0, IF($E894="", "", I894+J894+M894+N894+P894-R894))</f>
        <v>0</v>
      </c>
      <c r="D894" s="109">
        <f>IF(COUNTIF($A$7:$A894, $A894)&gt;1, 0, S894)</f>
        <v>0</v>
      </c>
      <c r="E894" s="110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10576</v>
      </c>
      <c r="L894" s="92">
        <f>IFERROR(VLOOKUP($E894, V一般接種!$A:$G, L$4, FALSE), 0)</f>
        <v>1043</v>
      </c>
      <c r="M894" s="92">
        <f>IFERROR(VLOOKUP($E894, V一般接種!$A:$G, M$4, FALSE), 0)</f>
        <v>5</v>
      </c>
      <c r="N894" s="93">
        <f>IFERROR(VLOOKUP($E894, V一般接種!$A:$G, N$4, FALSE), 0)</f>
        <v>6718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17">
        <f>SUMIF('V3回目-総接種回数'!$A:$A, 'Conv-vaccine'!$E894, 'V3回目-総接種回数'!D:D)</f>
        <v>398997</v>
      </c>
    </row>
    <row r="895" spans="1:19" ht="17.7">
      <c r="A895" s="49">
        <v>44594</v>
      </c>
      <c r="B895" s="109">
        <f>IF(COUNTIF($A$7:$A895, $A895)&gt;1, 0, IF($E895="","",G895+H895+K895+L895+O895-Q895))</f>
        <v>6660</v>
      </c>
      <c r="C895" s="109">
        <f>IF(COUNTIF($A$7:$A895, $A895)&gt;1, 0, IF($E895="", "", I895+J895+M895+N895+P895-R895))</f>
        <v>6986</v>
      </c>
      <c r="D895" s="109">
        <f>IF(COUNTIF($A$7:$A895, $A895)&gt;1, 0, S895)</f>
        <v>535810</v>
      </c>
      <c r="E895" s="110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5770</v>
      </c>
      <c r="L895" s="92">
        <f>IFERROR(VLOOKUP($E895, V一般接種!$A:$G, L$4, FALSE), 0)</f>
        <v>890</v>
      </c>
      <c r="M895" s="92">
        <f>IFERROR(VLOOKUP($E895, V一般接種!$A:$G, M$4, FALSE), 0)</f>
        <v>4</v>
      </c>
      <c r="N895" s="93">
        <f>IFERROR(VLOOKUP($E895, V一般接種!$A:$G, N$4, FALSE), 0)</f>
        <v>6982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17">
        <f>SUMIF('V3回目-総接種回数'!$A:$A, 'Conv-vaccine'!$E895, 'V3回目-総接種回数'!D:D)</f>
        <v>535810</v>
      </c>
    </row>
    <row r="896" spans="1:19" ht="17.7">
      <c r="A896" s="49">
        <v>44594</v>
      </c>
      <c r="B896" s="109">
        <f>IF(COUNTIF($A$7:$A896, $A896)&gt;1, 0, IF($E896="","",G896+H896+K896+L896+O896-Q896))</f>
        <v>0</v>
      </c>
      <c r="C896" s="109">
        <f>IF(COUNTIF($A$7:$A896, $A896)&gt;1, 0, IF($E896="", "", I896+J896+M896+N896+P896-R896))</f>
        <v>0</v>
      </c>
      <c r="D896" s="109">
        <f>IF(COUNTIF($A$7:$A896, $A896)&gt;1, 0, S896)</f>
        <v>0</v>
      </c>
      <c r="E896" s="110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5770</v>
      </c>
      <c r="L896" s="92">
        <f>IFERROR(VLOOKUP($E896, V一般接種!$A:$G, L$4, FALSE), 0)</f>
        <v>890</v>
      </c>
      <c r="M896" s="92">
        <f>IFERROR(VLOOKUP($E896, V一般接種!$A:$G, M$4, FALSE), 0)</f>
        <v>4</v>
      </c>
      <c r="N896" s="93">
        <f>IFERROR(VLOOKUP($E896, V一般接種!$A:$G, N$4, FALSE), 0)</f>
        <v>6982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17">
        <f>SUMIF('V3回目-総接種回数'!$A:$A, 'Conv-vaccine'!$E896, 'V3回目-総接種回数'!D:D)</f>
        <v>535810</v>
      </c>
    </row>
    <row r="897" spans="1:19" ht="17.7">
      <c r="A897" s="49">
        <v>44594</v>
      </c>
      <c r="B897" s="109">
        <f>IF(COUNTIF($A$7:$A897, $A897)&gt;1, 0, IF($E897="","",G897+H897+K897+L897+O897-Q897))</f>
        <v>0</v>
      </c>
      <c r="C897" s="109">
        <f>IF(COUNTIF($A$7:$A897, $A897)&gt;1, 0, IF($E897="", "", I897+J897+M897+N897+P897-R897))</f>
        <v>0</v>
      </c>
      <c r="D897" s="109">
        <f>IF(COUNTIF($A$7:$A897, $A897)&gt;1, 0, S897)</f>
        <v>0</v>
      </c>
      <c r="E897" s="110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5770</v>
      </c>
      <c r="L897" s="92">
        <f>IFERROR(VLOOKUP($E897, V一般接種!$A:$G, L$4, FALSE), 0)</f>
        <v>890</v>
      </c>
      <c r="M897" s="92">
        <f>IFERROR(VLOOKUP($E897, V一般接種!$A:$G, M$4, FALSE), 0)</f>
        <v>4</v>
      </c>
      <c r="N897" s="93">
        <f>IFERROR(VLOOKUP($E897, V一般接種!$A:$G, N$4, FALSE), 0)</f>
        <v>6982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17">
        <f>SUMIF('V3回目-総接種回数'!$A:$A, 'Conv-vaccine'!$E897, 'V3回目-総接種回数'!D:D)</f>
        <v>535810</v>
      </c>
    </row>
    <row r="898" spans="1:19" ht="17.7">
      <c r="A898" s="49">
        <v>44595</v>
      </c>
      <c r="B898" s="109">
        <f>IF(COUNTIF($A$7:$A898, $A898)&gt;1, 0, IF($E898="","",G898+H898+K898+L898+O898-Q898))</f>
        <v>8943</v>
      </c>
      <c r="C898" s="109">
        <f>IF(COUNTIF($A$7:$A898, $A898)&gt;1, 0, IF($E898="", "", I898+J898+M898+N898+P898-R898))</f>
        <v>6884</v>
      </c>
      <c r="D898" s="109">
        <f>IF(COUNTIF($A$7:$A898, $A898)&gt;1, 0, S898)</f>
        <v>535234</v>
      </c>
      <c r="E898" s="110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8398</v>
      </c>
      <c r="L898" s="92">
        <f>IFERROR(VLOOKUP($E898, V一般接種!$A:$G, L$4, FALSE), 0)</f>
        <v>545</v>
      </c>
      <c r="M898" s="92">
        <f>IFERROR(VLOOKUP($E898, V一般接種!$A:$G, M$4, FALSE), 0)</f>
        <v>2</v>
      </c>
      <c r="N898" s="93">
        <f>IFERROR(VLOOKUP($E898, V一般接種!$A:$G, N$4, FALSE), 0)</f>
        <v>6882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17">
        <f>SUMIF('V3回目-総接種回数'!$A:$A, 'Conv-vaccine'!$E898, 'V3回目-総接種回数'!D:D)</f>
        <v>535234</v>
      </c>
    </row>
    <row r="899" spans="1:19" ht="17.7">
      <c r="A899" s="49">
        <v>44595</v>
      </c>
      <c r="B899" s="109">
        <f>IF(COUNTIF($A$7:$A899, $A899)&gt;1, 0, IF($E899="","",G899+H899+K899+L899+O899-Q899))</f>
        <v>0</v>
      </c>
      <c r="C899" s="109">
        <f>IF(COUNTIF($A$7:$A899, $A899)&gt;1, 0, IF($E899="", "", I899+J899+M899+N899+P899-R899))</f>
        <v>0</v>
      </c>
      <c r="D899" s="109">
        <f>IF(COUNTIF($A$7:$A899, $A899)&gt;1, 0, S899)</f>
        <v>0</v>
      </c>
      <c r="E899" s="110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8398</v>
      </c>
      <c r="L899" s="92">
        <f>IFERROR(VLOOKUP($E899, V一般接種!$A:$G, L$4, FALSE), 0)</f>
        <v>545</v>
      </c>
      <c r="M899" s="92">
        <f>IFERROR(VLOOKUP($E899, V一般接種!$A:$G, M$4, FALSE), 0)</f>
        <v>2</v>
      </c>
      <c r="N899" s="93">
        <f>IFERROR(VLOOKUP($E899, V一般接種!$A:$G, N$4, FALSE), 0)</f>
        <v>6882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17">
        <f>SUMIF('V3回目-総接種回数'!$A:$A, 'Conv-vaccine'!$E899, 'V3回目-総接種回数'!D:D)</f>
        <v>535234</v>
      </c>
    </row>
    <row r="900" spans="1:19" ht="17.7">
      <c r="A900" s="49">
        <v>44595</v>
      </c>
      <c r="B900" s="109">
        <f>IF(COUNTIF($A$7:$A900, $A900)&gt;1, 0, IF($E900="","",G900+H900+K900+L900+O900-Q900))</f>
        <v>0</v>
      </c>
      <c r="C900" s="109">
        <f>IF(COUNTIF($A$7:$A900, $A900)&gt;1, 0, IF($E900="", "", I900+J900+M900+N900+P900-R900))</f>
        <v>0</v>
      </c>
      <c r="D900" s="109">
        <f>IF(COUNTIF($A$7:$A900, $A900)&gt;1, 0, S900)</f>
        <v>0</v>
      </c>
      <c r="E900" s="110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8398</v>
      </c>
      <c r="L900" s="92">
        <f>IFERROR(VLOOKUP($E900, V一般接種!$A:$G, L$4, FALSE), 0)</f>
        <v>545</v>
      </c>
      <c r="M900" s="92">
        <f>IFERROR(VLOOKUP($E900, V一般接種!$A:$G, M$4, FALSE), 0)</f>
        <v>2</v>
      </c>
      <c r="N900" s="93">
        <f>IFERROR(VLOOKUP($E900, V一般接種!$A:$G, N$4, FALSE), 0)</f>
        <v>6882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17">
        <f>SUMIF('V3回目-総接種回数'!$A:$A, 'Conv-vaccine'!$E900, 'V3回目-総接種回数'!D:D)</f>
        <v>535234</v>
      </c>
    </row>
    <row r="901" spans="1:19" ht="17.7">
      <c r="A901" s="49">
        <v>44596</v>
      </c>
      <c r="B901" s="109">
        <f>IF(COUNTIF($A$7:$A901, $A901)&gt;1, 0, IF($E901="","",G901+H901+K901+L901+O901-Q901))</f>
        <v>17502</v>
      </c>
      <c r="C901" s="109">
        <f>IF(COUNTIF($A$7:$A901, $A901)&gt;1, 0, IF($E901="", "", I901+J901+M901+N901+P901-R901))</f>
        <v>14637</v>
      </c>
      <c r="D901" s="109">
        <f>IF(COUNTIF($A$7:$A901, $A901)&gt;1, 0, S901)</f>
        <v>542310</v>
      </c>
      <c r="E901" s="110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16246</v>
      </c>
      <c r="L901" s="92">
        <f>IFERROR(VLOOKUP($E901, V一般接種!$A:$G, L$4, FALSE), 0)</f>
        <v>1256</v>
      </c>
      <c r="M901" s="92">
        <f>IFERROR(VLOOKUP($E901, V一般接種!$A:$G, M$4, FALSE), 0)</f>
        <v>2</v>
      </c>
      <c r="N901" s="93">
        <f>IFERROR(VLOOKUP($E901, V一般接種!$A:$G, N$4, FALSE), 0)</f>
        <v>14635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17">
        <f>SUMIF('V3回目-総接種回数'!$A:$A, 'Conv-vaccine'!$E901, 'V3回目-総接種回数'!D:D)</f>
        <v>542310</v>
      </c>
    </row>
    <row r="902" spans="1:19" ht="17.7">
      <c r="A902" s="49">
        <v>44596</v>
      </c>
      <c r="B902" s="109">
        <f>IF(COUNTIF($A$7:$A902, $A902)&gt;1, 0, IF($E902="","",G902+H902+K902+L902+O902-Q902))</f>
        <v>0</v>
      </c>
      <c r="C902" s="109">
        <f>IF(COUNTIF($A$7:$A902, $A902)&gt;1, 0, IF($E902="", "", I902+J902+M902+N902+P902-R902))</f>
        <v>0</v>
      </c>
      <c r="D902" s="109">
        <f>IF(COUNTIF($A$7:$A902, $A902)&gt;1, 0, S902)</f>
        <v>0</v>
      </c>
      <c r="E902" s="110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16246</v>
      </c>
      <c r="L902" s="92">
        <f>IFERROR(VLOOKUP($E902, V一般接種!$A:$G, L$4, FALSE), 0)</f>
        <v>1256</v>
      </c>
      <c r="M902" s="92">
        <f>IFERROR(VLOOKUP($E902, V一般接種!$A:$G, M$4, FALSE), 0)</f>
        <v>2</v>
      </c>
      <c r="N902" s="93">
        <f>IFERROR(VLOOKUP($E902, V一般接種!$A:$G, N$4, FALSE), 0)</f>
        <v>14635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17">
        <f>SUMIF('V3回目-総接種回数'!$A:$A, 'Conv-vaccine'!$E902, 'V3回目-総接種回数'!D:D)</f>
        <v>542310</v>
      </c>
    </row>
    <row r="903" spans="1:19" ht="17.7">
      <c r="A903" s="49">
        <v>44596</v>
      </c>
      <c r="B903" s="109">
        <f>IF(COUNTIF($A$7:$A903, $A903)&gt;1, 0, IF($E903="","",G903+H903+K903+L903+O903-Q903))</f>
        <v>0</v>
      </c>
      <c r="C903" s="109">
        <f>IF(COUNTIF($A$7:$A903, $A903)&gt;1, 0, IF($E903="", "", I903+J903+M903+N903+P903-R903))</f>
        <v>0</v>
      </c>
      <c r="D903" s="109">
        <f>IF(COUNTIF($A$7:$A903, $A903)&gt;1, 0, S903)</f>
        <v>0</v>
      </c>
      <c r="E903" s="110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16246</v>
      </c>
      <c r="L903" s="92">
        <f>IFERROR(VLOOKUP($E903, V一般接種!$A:$G, L$4, FALSE), 0)</f>
        <v>1256</v>
      </c>
      <c r="M903" s="92">
        <f>IFERROR(VLOOKUP($E903, V一般接種!$A:$G, M$4, FALSE), 0)</f>
        <v>2</v>
      </c>
      <c r="N903" s="93">
        <f>IFERROR(VLOOKUP($E903, V一般接種!$A:$G, N$4, FALSE), 0)</f>
        <v>14635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17">
        <f>SUMIF('V3回目-総接種回数'!$A:$A, 'Conv-vaccine'!$E903, 'V3回目-総接種回数'!D:D)</f>
        <v>542310</v>
      </c>
    </row>
    <row r="904" spans="1:19" ht="17.7">
      <c r="A904" s="49">
        <v>44597</v>
      </c>
      <c r="B904" s="109">
        <f>IF(COUNTIF($A$7:$A904, $A904)&gt;1, 0, IF($E904="","",G904+H904+K904+L904+O904-Q904))</f>
        <v>23880</v>
      </c>
      <c r="C904" s="109">
        <f>IF(COUNTIF($A$7:$A904, $A904)&gt;1, 0, IF($E904="", "", I904+J904+M904+N904+P904-R904))</f>
        <v>22627</v>
      </c>
      <c r="D904" s="109">
        <f>IF(COUNTIF($A$7:$A904, $A904)&gt;1, 0, S904)</f>
        <v>0</v>
      </c>
      <c r="E904" s="110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22560</v>
      </c>
      <c r="L904" s="92">
        <f>IFERROR(VLOOKUP($E904, V一般接種!$A:$G, L$4, FALSE), 0)</f>
        <v>1320</v>
      </c>
      <c r="M904" s="92">
        <f>IFERROR(VLOOKUP($E904, V一般接種!$A:$G, M$4, FALSE), 0)</f>
        <v>0</v>
      </c>
      <c r="N904" s="93">
        <f>IFERROR(VLOOKUP($E904, V一般接種!$A:$G, N$4, FALSE), 0)</f>
        <v>22627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17">
        <f>SUMIF('V3回目-総接種回数'!$A:$A, 'Conv-vaccine'!$E904, 'V3回目-総接種回数'!D:D)</f>
        <v>0</v>
      </c>
    </row>
    <row r="905" spans="1:19" ht="17.7">
      <c r="A905" s="49">
        <v>44597</v>
      </c>
      <c r="B905" s="109">
        <f>IF(COUNTIF($A$7:$A905, $A905)&gt;1, 0, IF($E905="","",G905+H905+K905+L905+O905-Q905))</f>
        <v>0</v>
      </c>
      <c r="C905" s="109">
        <f>IF(COUNTIF($A$7:$A905, $A905)&gt;1, 0, IF($E905="", "", I905+J905+M905+N905+P905-R905))</f>
        <v>0</v>
      </c>
      <c r="D905" s="109">
        <f>IF(COUNTIF($A$7:$A905, $A905)&gt;1, 0, S905)</f>
        <v>0</v>
      </c>
      <c r="E905" s="110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22560</v>
      </c>
      <c r="L905" s="92">
        <f>IFERROR(VLOOKUP($E905, V一般接種!$A:$G, L$4, FALSE), 0)</f>
        <v>1320</v>
      </c>
      <c r="M905" s="92">
        <f>IFERROR(VLOOKUP($E905, V一般接種!$A:$G, M$4, FALSE), 0)</f>
        <v>0</v>
      </c>
      <c r="N905" s="93">
        <f>IFERROR(VLOOKUP($E905, V一般接種!$A:$G, N$4, FALSE), 0)</f>
        <v>22627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17">
        <f>SUMIF('V3回目-総接種回数'!$A:$A, 'Conv-vaccine'!$E905, 'V3回目-総接種回数'!D:D)</f>
        <v>0</v>
      </c>
    </row>
    <row r="906" spans="1:19" ht="17.7">
      <c r="A906" s="49">
        <v>44597</v>
      </c>
      <c r="B906" s="109">
        <f>IF(COUNTIF($A$7:$A906, $A906)&gt;1, 0, IF($E906="","",G906+H906+K906+L906+O906-Q906))</f>
        <v>0</v>
      </c>
      <c r="C906" s="109">
        <f>IF(COUNTIF($A$7:$A906, $A906)&gt;1, 0, IF($E906="", "", I906+J906+M906+N906+P906-R906))</f>
        <v>0</v>
      </c>
      <c r="D906" s="109">
        <f>IF(COUNTIF($A$7:$A906, $A906)&gt;1, 0, S906)</f>
        <v>0</v>
      </c>
      <c r="E906" s="110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22560</v>
      </c>
      <c r="L906" s="92">
        <f>IFERROR(VLOOKUP($E906, V一般接種!$A:$G, L$4, FALSE), 0)</f>
        <v>1320</v>
      </c>
      <c r="M906" s="92">
        <f>IFERROR(VLOOKUP($E906, V一般接種!$A:$G, M$4, FALSE), 0)</f>
        <v>0</v>
      </c>
      <c r="N906" s="93">
        <f>IFERROR(VLOOKUP($E906, V一般接種!$A:$G, N$4, FALSE), 0)</f>
        <v>22627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17">
        <f>SUMIF('V3回目-総接種回数'!$A:$A, 'Conv-vaccine'!$E906, 'V3回目-総接種回数'!D:D)</f>
        <v>0</v>
      </c>
    </row>
    <row r="907" spans="1:19" ht="17.7">
      <c r="A907" s="49">
        <v>44598</v>
      </c>
      <c r="B907" s="109">
        <f>IF(COUNTIF($A$7:$A907, $A907)&gt;1, 0, IF($E907="","",G907+H907+K907+L907+O907-Q907))</f>
        <v>8837</v>
      </c>
      <c r="C907" s="109">
        <f>IF(COUNTIF($A$7:$A907, $A907)&gt;1, 0, IF($E907="", "", I907+J907+M907+N907+P907-R907))</f>
        <v>9230</v>
      </c>
      <c r="D907" s="109">
        <f>IF(COUNTIF($A$7:$A907, $A907)&gt;1, 0, S907)</f>
        <v>0</v>
      </c>
      <c r="E907" s="110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8209</v>
      </c>
      <c r="L907" s="92">
        <f>IFERROR(VLOOKUP($E907, V一般接種!$A:$G, L$4, FALSE), 0)</f>
        <v>628</v>
      </c>
      <c r="M907" s="92">
        <f>IFERROR(VLOOKUP($E907, V一般接種!$A:$G, M$4, FALSE), 0)</f>
        <v>0</v>
      </c>
      <c r="N907" s="93">
        <f>IFERROR(VLOOKUP($E907, V一般接種!$A:$G, N$4, FALSE), 0)</f>
        <v>9230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17">
        <f>SUMIF('V3回目-総接種回数'!$A:$A, 'Conv-vaccine'!$E907, 'V3回目-総接種回数'!D:D)</f>
        <v>0</v>
      </c>
    </row>
    <row r="908" spans="1:19" ht="17.7">
      <c r="A908" s="49">
        <v>44598</v>
      </c>
      <c r="B908" s="109">
        <f>IF(COUNTIF($A$7:$A908, $A908)&gt;1, 0, IF($E908="","",G908+H908+K908+L908+O908-Q908))</f>
        <v>0</v>
      </c>
      <c r="C908" s="109">
        <f>IF(COUNTIF($A$7:$A908, $A908)&gt;1, 0, IF($E908="", "", I908+J908+M908+N908+P908-R908))</f>
        <v>0</v>
      </c>
      <c r="D908" s="109">
        <f>IF(COUNTIF($A$7:$A908, $A908)&gt;1, 0, S908)</f>
        <v>0</v>
      </c>
      <c r="E908" s="110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8209</v>
      </c>
      <c r="L908" s="92">
        <f>IFERROR(VLOOKUP($E908, V一般接種!$A:$G, L$4, FALSE), 0)</f>
        <v>628</v>
      </c>
      <c r="M908" s="92">
        <f>IFERROR(VLOOKUP($E908, V一般接種!$A:$G, M$4, FALSE), 0)</f>
        <v>0</v>
      </c>
      <c r="N908" s="93">
        <f>IFERROR(VLOOKUP($E908, V一般接種!$A:$G, N$4, FALSE), 0)</f>
        <v>9230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17">
        <f>SUMIF('V3回目-総接種回数'!$A:$A, 'Conv-vaccine'!$E908, 'V3回目-総接種回数'!D:D)</f>
        <v>0</v>
      </c>
    </row>
    <row r="909" spans="1:19" ht="17.7">
      <c r="A909" s="49">
        <v>44598</v>
      </c>
      <c r="B909" s="109">
        <f>IF(COUNTIF($A$7:$A909, $A909)&gt;1, 0, IF($E909="","",G909+H909+K909+L909+O909-Q909))</f>
        <v>0</v>
      </c>
      <c r="C909" s="109">
        <f>IF(COUNTIF($A$7:$A909, $A909)&gt;1, 0, IF($E909="", "", I909+J909+M909+N909+P909-R909))</f>
        <v>0</v>
      </c>
      <c r="D909" s="109">
        <f>IF(COUNTIF($A$7:$A909, $A909)&gt;1, 0, S909)</f>
        <v>0</v>
      </c>
      <c r="E909" s="110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8209</v>
      </c>
      <c r="L909" s="92">
        <f>IFERROR(VLOOKUP($E909, V一般接種!$A:$G, L$4, FALSE), 0)</f>
        <v>628</v>
      </c>
      <c r="M909" s="92">
        <f>IFERROR(VLOOKUP($E909, V一般接種!$A:$G, M$4, FALSE), 0)</f>
        <v>0</v>
      </c>
      <c r="N909" s="93">
        <f>IFERROR(VLOOKUP($E909, V一般接種!$A:$G, N$4, FALSE), 0)</f>
        <v>9230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17">
        <f>SUMIF('V3回目-総接種回数'!$A:$A, 'Conv-vaccine'!$E909, 'V3回目-総接種回数'!D:D)</f>
        <v>0</v>
      </c>
    </row>
    <row r="910" spans="1:19" ht="17.7">
      <c r="A910" s="49">
        <v>44599</v>
      </c>
      <c r="B910" s="109">
        <f>IF(COUNTIF($A$7:$A910, $A910)&gt;1, 0, IF($E910="","",G910+H910+K910+L910+O910-Q910))</f>
        <v>10885</v>
      </c>
      <c r="C910" s="109">
        <f>IF(COUNTIF($A$7:$A910, $A910)&gt;1, 0, IF($E910="", "", I910+J910+M910+N910+P910-R910))</f>
        <v>8889</v>
      </c>
      <c r="D910" s="109">
        <f>IF(COUNTIF($A$7:$A910, $A910)&gt;1, 0, S910)</f>
        <v>1371966</v>
      </c>
      <c r="E910" s="110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10020</v>
      </c>
      <c r="L910" s="92">
        <f>IFERROR(VLOOKUP($E910, V一般接種!$A:$G, L$4, FALSE), 0)</f>
        <v>865</v>
      </c>
      <c r="M910" s="92">
        <f>IFERROR(VLOOKUP($E910, V一般接種!$A:$G, M$4, FALSE), 0)</f>
        <v>3</v>
      </c>
      <c r="N910" s="93">
        <f>IFERROR(VLOOKUP($E910, V一般接種!$A:$G, N$4, FALSE), 0)</f>
        <v>8886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17">
        <f>SUMIF('V3回目-総接種回数'!$A:$A, 'Conv-vaccine'!$E910, 'V3回目-総接種回数'!D:D)</f>
        <v>1371966</v>
      </c>
    </row>
    <row r="911" spans="1:19" ht="17.7">
      <c r="A911" s="49">
        <v>44599</v>
      </c>
      <c r="B911" s="109">
        <f>IF(COUNTIF($A$7:$A911, $A911)&gt;1, 0, IF($E911="","",G911+H911+K911+L911+O911-Q911))</f>
        <v>0</v>
      </c>
      <c r="C911" s="109">
        <f>IF(COUNTIF($A$7:$A911, $A911)&gt;1, 0, IF($E911="", "", I911+J911+M911+N911+P911-R911))</f>
        <v>0</v>
      </c>
      <c r="D911" s="109">
        <f>IF(COUNTIF($A$7:$A911, $A911)&gt;1, 0, S911)</f>
        <v>0</v>
      </c>
      <c r="E911" s="110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10020</v>
      </c>
      <c r="L911" s="92">
        <f>IFERROR(VLOOKUP($E911, V一般接種!$A:$G, L$4, FALSE), 0)</f>
        <v>865</v>
      </c>
      <c r="M911" s="92">
        <f>IFERROR(VLOOKUP($E911, V一般接種!$A:$G, M$4, FALSE), 0)</f>
        <v>3</v>
      </c>
      <c r="N911" s="93">
        <f>IFERROR(VLOOKUP($E911, V一般接種!$A:$G, N$4, FALSE), 0)</f>
        <v>8886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17">
        <f>SUMIF('V3回目-総接種回数'!$A:$A, 'Conv-vaccine'!$E911, 'V3回目-総接種回数'!D:D)</f>
        <v>1371966</v>
      </c>
    </row>
    <row r="912" spans="1:19" ht="17.7">
      <c r="A912" s="49">
        <v>44599</v>
      </c>
      <c r="B912" s="109">
        <f>IF(COUNTIF($A$7:$A912, $A912)&gt;1, 0, IF($E912="","",G912+H912+K912+L912+O912-Q912))</f>
        <v>0</v>
      </c>
      <c r="C912" s="109">
        <f>IF(COUNTIF($A$7:$A912, $A912)&gt;1, 0, IF($E912="", "", I912+J912+M912+N912+P912-R912))</f>
        <v>0</v>
      </c>
      <c r="D912" s="109">
        <f>IF(COUNTIF($A$7:$A912, $A912)&gt;1, 0, S912)</f>
        <v>0</v>
      </c>
      <c r="E912" s="110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10020</v>
      </c>
      <c r="L912" s="92">
        <f>IFERROR(VLOOKUP($E912, V一般接種!$A:$G, L$4, FALSE), 0)</f>
        <v>865</v>
      </c>
      <c r="M912" s="92">
        <f>IFERROR(VLOOKUP($E912, V一般接種!$A:$G, M$4, FALSE), 0)</f>
        <v>3</v>
      </c>
      <c r="N912" s="93">
        <f>IFERROR(VLOOKUP($E912, V一般接種!$A:$G, N$4, FALSE), 0)</f>
        <v>8886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17">
        <f>SUMIF('V3回目-総接種回数'!$A:$A, 'Conv-vaccine'!$E912, 'V3回目-総接種回数'!D:D)</f>
        <v>1371966</v>
      </c>
    </row>
    <row r="913" spans="1:19" ht="17.7">
      <c r="A913" s="49">
        <v>44600</v>
      </c>
      <c r="B913" s="109">
        <f>IF(COUNTIF($A$7:$A913, $A913)&gt;1, 0, IF($E913="","",G913+H913+K913+L913+O913-Q913))</f>
        <v>9007</v>
      </c>
      <c r="C913" s="109">
        <f>IF(COUNTIF($A$7:$A913, $A913)&gt;1, 0, IF($E913="", "", I913+J913+M913+N913+P913-R913))</f>
        <v>9562</v>
      </c>
      <c r="D913" s="109">
        <f>IF(COUNTIF($A$7:$A913, $A913)&gt;1, 0, S913)</f>
        <v>829270</v>
      </c>
      <c r="E913" s="110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8331</v>
      </c>
      <c r="L913" s="92">
        <f>IFERROR(VLOOKUP($E913, V一般接種!$A:$G, L$4, FALSE), 0)</f>
        <v>676</v>
      </c>
      <c r="M913" s="92">
        <f>IFERROR(VLOOKUP($E913, V一般接種!$A:$G, M$4, FALSE), 0)</f>
        <v>6</v>
      </c>
      <c r="N913" s="93">
        <f>IFERROR(VLOOKUP($E913, V一般接種!$A:$G, N$4, FALSE), 0)</f>
        <v>9556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17">
        <f>SUMIF('V3回目-総接種回数'!$A:$A, 'Conv-vaccine'!$E913, 'V3回目-総接種回数'!D:D)</f>
        <v>829270</v>
      </c>
    </row>
    <row r="914" spans="1:19" ht="17.7">
      <c r="A914" s="49">
        <v>44600</v>
      </c>
      <c r="B914" s="109">
        <f>IF(COUNTIF($A$7:$A914, $A914)&gt;1, 0, IF($E914="","",G914+H914+K914+L914+O914-Q914))</f>
        <v>0</v>
      </c>
      <c r="C914" s="109">
        <f>IF(COUNTIF($A$7:$A914, $A914)&gt;1, 0, IF($E914="", "", I914+J914+M914+N914+P914-R914))</f>
        <v>0</v>
      </c>
      <c r="D914" s="109">
        <f>IF(COUNTIF($A$7:$A914, $A914)&gt;1, 0, S914)</f>
        <v>0</v>
      </c>
      <c r="E914" s="110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8331</v>
      </c>
      <c r="L914" s="92">
        <f>IFERROR(VLOOKUP($E914, V一般接種!$A:$G, L$4, FALSE), 0)</f>
        <v>676</v>
      </c>
      <c r="M914" s="92">
        <f>IFERROR(VLOOKUP($E914, V一般接種!$A:$G, M$4, FALSE), 0)</f>
        <v>6</v>
      </c>
      <c r="N914" s="93">
        <f>IFERROR(VLOOKUP($E914, V一般接種!$A:$G, N$4, FALSE), 0)</f>
        <v>9556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17">
        <f>SUMIF('V3回目-総接種回数'!$A:$A, 'Conv-vaccine'!$E914, 'V3回目-総接種回数'!D:D)</f>
        <v>829270</v>
      </c>
    </row>
    <row r="915" spans="1:19" ht="17.7">
      <c r="A915" s="49">
        <v>44600</v>
      </c>
      <c r="B915" s="109">
        <f>IF(COUNTIF($A$7:$A915, $A915)&gt;1, 0, IF($E915="","",G915+H915+K915+L915+O915-Q915))</f>
        <v>0</v>
      </c>
      <c r="C915" s="109">
        <f>IF(COUNTIF($A$7:$A915, $A915)&gt;1, 0, IF($E915="", "", I915+J915+M915+N915+P915-R915))</f>
        <v>0</v>
      </c>
      <c r="D915" s="109">
        <f>IF(COUNTIF($A$7:$A915, $A915)&gt;1, 0, S915)</f>
        <v>0</v>
      </c>
      <c r="E915" s="110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8331</v>
      </c>
      <c r="L915" s="92">
        <f>IFERROR(VLOOKUP($E915, V一般接種!$A:$G, L$4, FALSE), 0)</f>
        <v>676</v>
      </c>
      <c r="M915" s="92">
        <f>IFERROR(VLOOKUP($E915, V一般接種!$A:$G, M$4, FALSE), 0)</f>
        <v>6</v>
      </c>
      <c r="N915" s="93">
        <f>IFERROR(VLOOKUP($E915, V一般接種!$A:$G, N$4, FALSE), 0)</f>
        <v>9556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17">
        <f>SUMIF('V3回目-総接種回数'!$A:$A, 'Conv-vaccine'!$E915, 'V3回目-総接種回数'!D:D)</f>
        <v>829270</v>
      </c>
    </row>
    <row r="916" spans="1:19" ht="17.7">
      <c r="A916" s="49">
        <v>44601</v>
      </c>
      <c r="B916" s="109">
        <f>IF(COUNTIF($A$7:$A916, $A916)&gt;1, 0, IF($E916="","",G916+H916+K916+L916+O916-Q916))</f>
        <v>8657</v>
      </c>
      <c r="C916" s="109">
        <f>IF(COUNTIF($A$7:$A916, $A916)&gt;1, 0, IF($E916="", "", I916+J916+M916+N916+P916-R916))</f>
        <v>8688</v>
      </c>
      <c r="D916" s="109">
        <f>IF(COUNTIF($A$7:$A916, $A916)&gt;1, 0, S916)</f>
        <v>845662</v>
      </c>
      <c r="E916" s="110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7866</v>
      </c>
      <c r="L916" s="92">
        <f>IFERROR(VLOOKUP($E916, V一般接種!$A:$G, L$4, FALSE), 0)</f>
        <v>791</v>
      </c>
      <c r="M916" s="92">
        <f>IFERROR(VLOOKUP($E916, V一般接種!$A:$G, M$4, FALSE), 0)</f>
        <v>2</v>
      </c>
      <c r="N916" s="93">
        <f>IFERROR(VLOOKUP($E916, V一般接種!$A:$G, N$4, FALSE), 0)</f>
        <v>8686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17">
        <f>SUMIF('V3回目-総接種回数'!$A:$A, 'Conv-vaccine'!$E916, 'V3回目-総接種回数'!D:D)</f>
        <v>845662</v>
      </c>
    </row>
    <row r="917" spans="1:19" ht="17.7">
      <c r="A917" s="49">
        <v>44601</v>
      </c>
      <c r="B917" s="109">
        <f>IF(COUNTIF($A$7:$A917, $A917)&gt;1, 0, IF($E917="","",G917+H917+K917+L917+O917-Q917))</f>
        <v>0</v>
      </c>
      <c r="C917" s="109">
        <f>IF(COUNTIF($A$7:$A917, $A917)&gt;1, 0, IF($E917="", "", I917+J917+M917+N917+P917-R917))</f>
        <v>0</v>
      </c>
      <c r="D917" s="109">
        <f>IF(COUNTIF($A$7:$A917, $A917)&gt;1, 0, S917)</f>
        <v>0</v>
      </c>
      <c r="E917" s="110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7866</v>
      </c>
      <c r="L917" s="92">
        <f>IFERROR(VLOOKUP($E917, V一般接種!$A:$G, L$4, FALSE), 0)</f>
        <v>791</v>
      </c>
      <c r="M917" s="92">
        <f>IFERROR(VLOOKUP($E917, V一般接種!$A:$G, M$4, FALSE), 0)</f>
        <v>2</v>
      </c>
      <c r="N917" s="93">
        <f>IFERROR(VLOOKUP($E917, V一般接種!$A:$G, N$4, FALSE), 0)</f>
        <v>8686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17">
        <f>SUMIF('V3回目-総接種回数'!$A:$A, 'Conv-vaccine'!$E917, 'V3回目-総接種回数'!D:D)</f>
        <v>845662</v>
      </c>
    </row>
    <row r="918" spans="1:19" ht="17.7">
      <c r="A918" s="49">
        <v>44601</v>
      </c>
      <c r="B918" s="109">
        <f>IF(COUNTIF($A$7:$A918, $A918)&gt;1, 0, IF($E918="","",G918+H918+K918+L918+O918-Q918))</f>
        <v>0</v>
      </c>
      <c r="C918" s="109">
        <f>IF(COUNTIF($A$7:$A918, $A918)&gt;1, 0, IF($E918="", "", I918+J918+M918+N918+P918-R918))</f>
        <v>0</v>
      </c>
      <c r="D918" s="109">
        <f>IF(COUNTIF($A$7:$A918, $A918)&gt;1, 0, S918)</f>
        <v>0</v>
      </c>
      <c r="E918" s="110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7866</v>
      </c>
      <c r="L918" s="92">
        <f>IFERROR(VLOOKUP($E918, V一般接種!$A:$G, L$4, FALSE), 0)</f>
        <v>791</v>
      </c>
      <c r="M918" s="92">
        <f>IFERROR(VLOOKUP($E918, V一般接種!$A:$G, M$4, FALSE), 0)</f>
        <v>2</v>
      </c>
      <c r="N918" s="93">
        <f>IFERROR(VLOOKUP($E918, V一般接種!$A:$G, N$4, FALSE), 0)</f>
        <v>8686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17">
        <f>SUMIF('V3回目-総接種回数'!$A:$A, 'Conv-vaccine'!$E918, 'V3回目-総接種回数'!D:D)</f>
        <v>845662</v>
      </c>
    </row>
    <row r="919" spans="1:19" ht="17.7">
      <c r="A919" s="49">
        <v>44602</v>
      </c>
      <c r="B919" s="109">
        <f>IF(COUNTIF($A$7:$A919, $A919)&gt;1, 0, IF($E919="","",G919+H919+K919+L919+O919-Q919))</f>
        <v>8174</v>
      </c>
      <c r="C919" s="109">
        <f>IF(COUNTIF($A$7:$A919, $A919)&gt;1, 0, IF($E919="", "", I919+J919+M919+N919+P919-R919))</f>
        <v>9338</v>
      </c>
      <c r="D919" s="109">
        <f>IF(COUNTIF($A$7:$A919, $A919)&gt;1, 0, S919)</f>
        <v>829817</v>
      </c>
      <c r="E919" s="110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7489</v>
      </c>
      <c r="L919" s="92">
        <f>IFERROR(VLOOKUP($E919, V一般接種!$A:$G, L$4, FALSE), 0)</f>
        <v>685</v>
      </c>
      <c r="M919" s="92">
        <f>IFERROR(VLOOKUP($E919, V一般接種!$A:$G, M$4, FALSE), 0)</f>
        <v>14</v>
      </c>
      <c r="N919" s="93">
        <f>IFERROR(VLOOKUP($E919, V一般接種!$A:$G, N$4, FALSE), 0)</f>
        <v>9324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17">
        <f>SUMIF('V3回目-総接種回数'!$A:$A, 'Conv-vaccine'!$E919, 'V3回目-総接種回数'!D:D)</f>
        <v>829817</v>
      </c>
    </row>
    <row r="920" spans="1:19" ht="17.7">
      <c r="A920" s="49">
        <v>44602</v>
      </c>
      <c r="B920" s="109">
        <f>IF(COUNTIF($A$7:$A920, $A920)&gt;1, 0, IF($E920="","",G920+H920+K920+L920+O920-Q920))</f>
        <v>0</v>
      </c>
      <c r="C920" s="109">
        <f>IF(COUNTIF($A$7:$A920, $A920)&gt;1, 0, IF($E920="", "", I920+J920+M920+N920+P920-R920))</f>
        <v>0</v>
      </c>
      <c r="D920" s="109">
        <f>IF(COUNTIF($A$7:$A920, $A920)&gt;1, 0, S920)</f>
        <v>0</v>
      </c>
      <c r="E920" s="110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7489</v>
      </c>
      <c r="L920" s="92">
        <f>IFERROR(VLOOKUP($E920, V一般接種!$A:$G, L$4, FALSE), 0)</f>
        <v>685</v>
      </c>
      <c r="M920" s="92">
        <f>IFERROR(VLOOKUP($E920, V一般接種!$A:$G, M$4, FALSE), 0)</f>
        <v>14</v>
      </c>
      <c r="N920" s="93">
        <f>IFERROR(VLOOKUP($E920, V一般接種!$A:$G, N$4, FALSE), 0)</f>
        <v>9324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17">
        <f>SUMIF('V3回目-総接種回数'!$A:$A, 'Conv-vaccine'!$E920, 'V3回目-総接種回数'!D:D)</f>
        <v>829817</v>
      </c>
    </row>
    <row r="921" spans="1:19" ht="17.7">
      <c r="A921" s="49">
        <v>44602</v>
      </c>
      <c r="B921" s="109">
        <f>IF(COUNTIF($A$7:$A921, $A921)&gt;1, 0, IF($E921="","",G921+H921+K921+L921+O921-Q921))</f>
        <v>0</v>
      </c>
      <c r="C921" s="109">
        <f>IF(COUNTIF($A$7:$A921, $A921)&gt;1, 0, IF($E921="", "", I921+J921+M921+N921+P921-R921))</f>
        <v>0</v>
      </c>
      <c r="D921" s="109">
        <f>IF(COUNTIF($A$7:$A921, $A921)&gt;1, 0, S921)</f>
        <v>0</v>
      </c>
      <c r="E921" s="110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7489</v>
      </c>
      <c r="L921" s="92">
        <f>IFERROR(VLOOKUP($E921, V一般接種!$A:$G, L$4, FALSE), 0)</f>
        <v>685</v>
      </c>
      <c r="M921" s="92">
        <f>IFERROR(VLOOKUP($E921, V一般接種!$A:$G, M$4, FALSE), 0)</f>
        <v>14</v>
      </c>
      <c r="N921" s="93">
        <f>IFERROR(VLOOKUP($E921, V一般接種!$A:$G, N$4, FALSE), 0)</f>
        <v>9324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17">
        <f>SUMIF('V3回目-総接種回数'!$A:$A, 'Conv-vaccine'!$E921, 'V3回目-総接種回数'!D:D)</f>
        <v>829817</v>
      </c>
    </row>
    <row r="922" spans="1:19" ht="17.7">
      <c r="A922" s="49">
        <v>44603</v>
      </c>
      <c r="B922" s="109">
        <f>IF(COUNTIF($A$7:$A922, $A922)&gt;1, 0, IF($E922="","",G922+H922+K922+L922+O922-Q922))</f>
        <v>4056</v>
      </c>
      <c r="C922" s="109">
        <f>IF(COUNTIF($A$7:$A922, $A922)&gt;1, 0, IF($E922="", "", I922+J922+M922+N922+P922-R922))</f>
        <v>2578</v>
      </c>
      <c r="D922" s="109">
        <f>IF(COUNTIF($A$7:$A922, $A922)&gt;1, 0, S922)</f>
        <v>0</v>
      </c>
      <c r="E922" s="110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3302</v>
      </c>
      <c r="L922" s="92">
        <f>IFERROR(VLOOKUP($E922, V一般接種!$A:$G, L$4, FALSE), 0)</f>
        <v>754</v>
      </c>
      <c r="M922" s="92">
        <f>IFERROR(VLOOKUP($E922, V一般接種!$A:$G, M$4, FALSE), 0)</f>
        <v>1</v>
      </c>
      <c r="N922" s="93">
        <f>IFERROR(VLOOKUP($E922, V一般接種!$A:$G, N$4, FALSE), 0)</f>
        <v>2577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17">
        <f>SUMIF('V3回目-総接種回数'!$A:$A, 'Conv-vaccine'!$E922, 'V3回目-総接種回数'!D:D)</f>
        <v>0</v>
      </c>
    </row>
    <row r="923" spans="1:19" ht="17.7">
      <c r="A923" s="49">
        <v>44603</v>
      </c>
      <c r="B923" s="109">
        <f>IF(COUNTIF($A$7:$A923, $A923)&gt;1, 0, IF($E923="","",G923+H923+K923+L923+O923-Q923))</f>
        <v>0</v>
      </c>
      <c r="C923" s="109">
        <f>IF(COUNTIF($A$7:$A923, $A923)&gt;1, 0, IF($E923="", "", I923+J923+M923+N923+P923-R923))</f>
        <v>0</v>
      </c>
      <c r="D923" s="109">
        <f>IF(COUNTIF($A$7:$A923, $A923)&gt;1, 0, S923)</f>
        <v>0</v>
      </c>
      <c r="E923" s="110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3302</v>
      </c>
      <c r="L923" s="92">
        <f>IFERROR(VLOOKUP($E923, V一般接種!$A:$G, L$4, FALSE), 0)</f>
        <v>754</v>
      </c>
      <c r="M923" s="92">
        <f>IFERROR(VLOOKUP($E923, V一般接種!$A:$G, M$4, FALSE), 0)</f>
        <v>1</v>
      </c>
      <c r="N923" s="93">
        <f>IFERROR(VLOOKUP($E923, V一般接種!$A:$G, N$4, FALSE), 0)</f>
        <v>2577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17">
        <f>SUMIF('V3回目-総接種回数'!$A:$A, 'Conv-vaccine'!$E923, 'V3回目-総接種回数'!D:D)</f>
        <v>0</v>
      </c>
    </row>
    <row r="924" spans="1:19" ht="17.7">
      <c r="A924" s="49">
        <v>44603</v>
      </c>
      <c r="B924" s="109">
        <f>IF(COUNTIF($A$7:$A924, $A924)&gt;1, 0, IF($E924="","",G924+H924+K924+L924+O924-Q924))</f>
        <v>0</v>
      </c>
      <c r="C924" s="109">
        <f>IF(COUNTIF($A$7:$A924, $A924)&gt;1, 0, IF($E924="", "", I924+J924+M924+N924+P924-R924))</f>
        <v>0</v>
      </c>
      <c r="D924" s="109">
        <f>IF(COUNTIF($A$7:$A924, $A924)&gt;1, 0, S924)</f>
        <v>0</v>
      </c>
      <c r="E924" s="110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3302</v>
      </c>
      <c r="L924" s="92">
        <f>IFERROR(VLOOKUP($E924, V一般接種!$A:$G, L$4, FALSE), 0)</f>
        <v>754</v>
      </c>
      <c r="M924" s="92">
        <f>IFERROR(VLOOKUP($E924, V一般接種!$A:$G, M$4, FALSE), 0)</f>
        <v>1</v>
      </c>
      <c r="N924" s="93">
        <f>IFERROR(VLOOKUP($E924, V一般接種!$A:$G, N$4, FALSE), 0)</f>
        <v>2577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17">
        <f>SUMIF('V3回目-総接種回数'!$A:$A, 'Conv-vaccine'!$E924, 'V3回目-総接種回数'!D:D)</f>
        <v>0</v>
      </c>
    </row>
    <row r="925" spans="1:19" ht="17.7">
      <c r="A925" s="49">
        <v>44604</v>
      </c>
      <c r="B925" s="109">
        <f>IF(COUNTIF($A$7:$A925, $A925)&gt;1, 0, IF($E925="","",G925+H925+K925+L925+O925-Q925))</f>
        <v>16709</v>
      </c>
      <c r="C925" s="109">
        <f>IF(COUNTIF($A$7:$A925, $A925)&gt;1, 0, IF($E925="", "", I925+J925+M925+N925+P925-R925))</f>
        <v>23570</v>
      </c>
      <c r="D925" s="109">
        <f>IF(COUNTIF($A$7:$A925, $A925)&gt;1, 0, S925)</f>
        <v>0</v>
      </c>
      <c r="E925" s="110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15063</v>
      </c>
      <c r="L925" s="92">
        <f>IFERROR(VLOOKUP($E925, V一般接種!$A:$G, L$4, FALSE), 0)</f>
        <v>1646</v>
      </c>
      <c r="M925" s="92">
        <f>IFERROR(VLOOKUP($E925, V一般接種!$A:$G, M$4, FALSE), 0)</f>
        <v>2</v>
      </c>
      <c r="N925" s="93">
        <f>IFERROR(VLOOKUP($E925, V一般接種!$A:$G, N$4, FALSE), 0)</f>
        <v>23568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17">
        <f>SUMIF('V3回目-総接種回数'!$A:$A, 'Conv-vaccine'!$E925, 'V3回目-総接種回数'!D:D)</f>
        <v>0</v>
      </c>
    </row>
    <row r="926" spans="1:19" ht="17.7">
      <c r="A926" s="49">
        <v>44604</v>
      </c>
      <c r="B926" s="109">
        <f>IF(COUNTIF($A$7:$A926, $A926)&gt;1, 0, IF($E926="","",G926+H926+K926+L926+O926-Q926))</f>
        <v>0</v>
      </c>
      <c r="C926" s="109">
        <f>IF(COUNTIF($A$7:$A926, $A926)&gt;1, 0, IF($E926="", "", I926+J926+M926+N926+P926-R926))</f>
        <v>0</v>
      </c>
      <c r="D926" s="109">
        <f>IF(COUNTIF($A$7:$A926, $A926)&gt;1, 0, S926)</f>
        <v>0</v>
      </c>
      <c r="E926" s="110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15063</v>
      </c>
      <c r="L926" s="92">
        <f>IFERROR(VLOOKUP($E926, V一般接種!$A:$G, L$4, FALSE), 0)</f>
        <v>1646</v>
      </c>
      <c r="M926" s="92">
        <f>IFERROR(VLOOKUP($E926, V一般接種!$A:$G, M$4, FALSE), 0)</f>
        <v>2</v>
      </c>
      <c r="N926" s="93">
        <f>IFERROR(VLOOKUP($E926, V一般接種!$A:$G, N$4, FALSE), 0)</f>
        <v>23568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17">
        <f>SUMIF('V3回目-総接種回数'!$A:$A, 'Conv-vaccine'!$E926, 'V3回目-総接種回数'!D:D)</f>
        <v>0</v>
      </c>
    </row>
    <row r="927" spans="1:19" ht="17.7">
      <c r="A927" s="49">
        <v>44604</v>
      </c>
      <c r="B927" s="109">
        <f>IF(COUNTIF($A$7:$A927, $A927)&gt;1, 0, IF($E927="","",G927+H927+K927+L927+O927-Q927))</f>
        <v>0</v>
      </c>
      <c r="C927" s="109">
        <f>IF(COUNTIF($A$7:$A927, $A927)&gt;1, 0, IF($E927="", "", I927+J927+M927+N927+P927-R927))</f>
        <v>0</v>
      </c>
      <c r="D927" s="109">
        <f>IF(COUNTIF($A$7:$A927, $A927)&gt;1, 0, S927)</f>
        <v>0</v>
      </c>
      <c r="E927" s="110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15063</v>
      </c>
      <c r="L927" s="92">
        <f>IFERROR(VLOOKUP($E927, V一般接種!$A:$G, L$4, FALSE), 0)</f>
        <v>1646</v>
      </c>
      <c r="M927" s="92">
        <f>IFERROR(VLOOKUP($E927, V一般接種!$A:$G, M$4, FALSE), 0)</f>
        <v>2</v>
      </c>
      <c r="N927" s="93">
        <f>IFERROR(VLOOKUP($E927, V一般接種!$A:$G, N$4, FALSE), 0)</f>
        <v>23568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17">
        <f>SUMIF('V3回目-総接種回数'!$A:$A, 'Conv-vaccine'!$E927, 'V3回目-総接種回数'!D:D)</f>
        <v>0</v>
      </c>
    </row>
    <row r="928" spans="1:19" ht="17.7">
      <c r="A928" s="49">
        <v>44605</v>
      </c>
      <c r="B928" s="109">
        <f>IF(COUNTIF($A$7:$A928, $A928)&gt;1, 0, IF($E928="","",G928+H928+K928+L928+O928-Q928))</f>
        <v>7075</v>
      </c>
      <c r="C928" s="109">
        <f>IF(COUNTIF($A$7:$A928, $A928)&gt;1, 0, IF($E928="", "", I928+J928+M928+N928+P928-R928))</f>
        <v>8314</v>
      </c>
      <c r="D928" s="109">
        <f>IF(COUNTIF($A$7:$A928, $A928)&gt;1, 0, S928)</f>
        <v>0</v>
      </c>
      <c r="E928" s="110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6021</v>
      </c>
      <c r="L928" s="92">
        <f>IFERROR(VLOOKUP($E928, V一般接種!$A:$G, L$4, FALSE), 0)</f>
        <v>1054</v>
      </c>
      <c r="M928" s="92">
        <f>IFERROR(VLOOKUP($E928, V一般接種!$A:$G, M$4, FALSE), 0)</f>
        <v>0</v>
      </c>
      <c r="N928" s="93">
        <f>IFERROR(VLOOKUP($E928, V一般接種!$A:$G, N$4, FALSE), 0)</f>
        <v>8314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17">
        <f>SUMIF('V3回目-総接種回数'!$A:$A, 'Conv-vaccine'!$E928, 'V3回目-総接種回数'!D:D)</f>
        <v>0</v>
      </c>
    </row>
    <row r="929" spans="1:19" ht="17.7">
      <c r="A929" s="49">
        <v>44605</v>
      </c>
      <c r="B929" s="109">
        <f>IF(COUNTIF($A$7:$A929, $A929)&gt;1, 0, IF($E929="","",G929+H929+K929+L929+O929-Q929))</f>
        <v>0</v>
      </c>
      <c r="C929" s="109">
        <f>IF(COUNTIF($A$7:$A929, $A929)&gt;1, 0, IF($E929="", "", I929+J929+M929+N929+P929-R929))</f>
        <v>0</v>
      </c>
      <c r="D929" s="109">
        <f>IF(COUNTIF($A$7:$A929, $A929)&gt;1, 0, S929)</f>
        <v>0</v>
      </c>
      <c r="E929" s="110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6021</v>
      </c>
      <c r="L929" s="92">
        <f>IFERROR(VLOOKUP($E929, V一般接種!$A:$G, L$4, FALSE), 0)</f>
        <v>1054</v>
      </c>
      <c r="M929" s="92">
        <f>IFERROR(VLOOKUP($E929, V一般接種!$A:$G, M$4, FALSE), 0)</f>
        <v>0</v>
      </c>
      <c r="N929" s="93">
        <f>IFERROR(VLOOKUP($E929, V一般接種!$A:$G, N$4, FALSE), 0)</f>
        <v>8314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17">
        <f>SUMIF('V3回目-総接種回数'!$A:$A, 'Conv-vaccine'!$E929, 'V3回目-総接種回数'!D:D)</f>
        <v>0</v>
      </c>
    </row>
    <row r="930" spans="1:19" ht="17.7">
      <c r="A930" s="49">
        <v>44605</v>
      </c>
      <c r="B930" s="109">
        <f>IF(COUNTIF($A$7:$A930, $A930)&gt;1, 0, IF($E930="","",G930+H930+K930+L930+O930-Q930))</f>
        <v>0</v>
      </c>
      <c r="C930" s="109">
        <f>IF(COUNTIF($A$7:$A930, $A930)&gt;1, 0, IF($E930="", "", I930+J930+M930+N930+P930-R930))</f>
        <v>0</v>
      </c>
      <c r="D930" s="109">
        <f>IF(COUNTIF($A$7:$A930, $A930)&gt;1, 0, S930)</f>
        <v>0</v>
      </c>
      <c r="E930" s="110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6021</v>
      </c>
      <c r="L930" s="92">
        <f>IFERROR(VLOOKUP($E930, V一般接種!$A:$G, L$4, FALSE), 0)</f>
        <v>1054</v>
      </c>
      <c r="M930" s="92">
        <f>IFERROR(VLOOKUP($E930, V一般接種!$A:$G, M$4, FALSE), 0)</f>
        <v>0</v>
      </c>
      <c r="N930" s="93">
        <f>IFERROR(VLOOKUP($E930, V一般接種!$A:$G, N$4, FALSE), 0)</f>
        <v>8314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17">
        <f>SUMIF('V3回目-総接種回数'!$A:$A, 'Conv-vaccine'!$E930, 'V3回目-総接種回数'!D:D)</f>
        <v>0</v>
      </c>
    </row>
    <row r="931" spans="1:19" ht="17.7">
      <c r="A931" s="49">
        <v>44606</v>
      </c>
      <c r="B931" s="109">
        <f>IF(COUNTIF($A$7:$A931, $A931)&gt;1, 0, IF($E931="","",G931+H931+K931+L931+O931-Q931))</f>
        <v>6996</v>
      </c>
      <c r="C931" s="109">
        <f>IF(COUNTIF($A$7:$A931, $A931)&gt;1, 0, IF($E931="", "", I931+J931+M931+N931+P931-R931))</f>
        <v>8822</v>
      </c>
      <c r="D931" s="109">
        <f>IF(COUNTIF($A$7:$A931, $A931)&gt;1, 0, S931)</f>
        <v>1960780</v>
      </c>
      <c r="E931" s="110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6350</v>
      </c>
      <c r="L931" s="92">
        <f>IFERROR(VLOOKUP($E931, V一般接種!$A:$G, L$4, FALSE), 0)</f>
        <v>646</v>
      </c>
      <c r="M931" s="92">
        <f>IFERROR(VLOOKUP($E931, V一般接種!$A:$G, M$4, FALSE), 0)</f>
        <v>0</v>
      </c>
      <c r="N931" s="93">
        <f>IFERROR(VLOOKUP($E931, V一般接種!$A:$G, N$4, FALSE), 0)</f>
        <v>8822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17">
        <f>SUMIF('V3回目-総接種回数'!$A:$A, 'Conv-vaccine'!$E931, 'V3回目-総接種回数'!D:D)</f>
        <v>1960780</v>
      </c>
    </row>
    <row r="932" spans="1:19" ht="17.7">
      <c r="A932" s="49">
        <v>44606</v>
      </c>
      <c r="B932" s="109">
        <f>IF(COUNTIF($A$7:$A932, $A932)&gt;1, 0, IF($E932="","",G932+H932+K932+L932+O932-Q932))</f>
        <v>0</v>
      </c>
      <c r="C932" s="109">
        <f>IF(COUNTIF($A$7:$A932, $A932)&gt;1, 0, IF($E932="", "", I932+J932+M932+N932+P932-R932))</f>
        <v>0</v>
      </c>
      <c r="D932" s="109">
        <f>IF(COUNTIF($A$7:$A932, $A932)&gt;1, 0, S932)</f>
        <v>0</v>
      </c>
      <c r="E932" s="110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6350</v>
      </c>
      <c r="L932" s="92">
        <f>IFERROR(VLOOKUP($E932, V一般接種!$A:$G, L$4, FALSE), 0)</f>
        <v>646</v>
      </c>
      <c r="M932" s="92">
        <f>IFERROR(VLOOKUP($E932, V一般接種!$A:$G, M$4, FALSE), 0)</f>
        <v>0</v>
      </c>
      <c r="N932" s="93">
        <f>IFERROR(VLOOKUP($E932, V一般接種!$A:$G, N$4, FALSE), 0)</f>
        <v>8822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17">
        <f>SUMIF('V3回目-総接種回数'!$A:$A, 'Conv-vaccine'!$E932, 'V3回目-総接種回数'!D:D)</f>
        <v>1960780</v>
      </c>
    </row>
    <row r="933" spans="1:19" ht="17.7">
      <c r="A933" s="49">
        <v>44606</v>
      </c>
      <c r="B933" s="109">
        <f>IF(COUNTIF($A$7:$A933, $A933)&gt;1, 0, IF($E933="","",G933+H933+K933+L933+O933-Q933))</f>
        <v>0</v>
      </c>
      <c r="C933" s="109">
        <f>IF(COUNTIF($A$7:$A933, $A933)&gt;1, 0, IF($E933="", "", I933+J933+M933+N933+P933-R933))</f>
        <v>0</v>
      </c>
      <c r="D933" s="109">
        <f>IF(COUNTIF($A$7:$A933, $A933)&gt;1, 0, S933)</f>
        <v>0</v>
      </c>
      <c r="E933" s="110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6350</v>
      </c>
      <c r="L933" s="92">
        <f>IFERROR(VLOOKUP($E933, V一般接種!$A:$G, L$4, FALSE), 0)</f>
        <v>646</v>
      </c>
      <c r="M933" s="92">
        <f>IFERROR(VLOOKUP($E933, V一般接種!$A:$G, M$4, FALSE), 0)</f>
        <v>0</v>
      </c>
      <c r="N933" s="93">
        <f>IFERROR(VLOOKUP($E933, V一般接種!$A:$G, N$4, FALSE), 0)</f>
        <v>8822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17">
        <f>SUMIF('V3回目-総接種回数'!$A:$A, 'Conv-vaccine'!$E933, 'V3回目-総接種回数'!D:D)</f>
        <v>1960780</v>
      </c>
    </row>
    <row r="934" spans="1:19" ht="17.7">
      <c r="A934" s="49">
        <v>44607</v>
      </c>
      <c r="B934" s="109">
        <f>IF(COUNTIF($A$7:$A934, $A934)&gt;1, 0, IF($E934="","",G934+H934+K934+L934+O934-Q934))</f>
        <v>8053</v>
      </c>
      <c r="C934" s="109">
        <f>IF(COUNTIF($A$7:$A934, $A934)&gt;1, 0, IF($E934="", "", I934+J934+M934+N934+P934-R934))</f>
        <v>9127</v>
      </c>
      <c r="D934" s="109">
        <f>IF(COUNTIF($A$7:$A934, $A934)&gt;1, 0, S934)</f>
        <v>1099056</v>
      </c>
      <c r="E934" s="110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7101</v>
      </c>
      <c r="L934" s="92">
        <f>IFERROR(VLOOKUP($E934, V一般接種!$A:$G, L$4, FALSE), 0)</f>
        <v>952</v>
      </c>
      <c r="M934" s="92">
        <f>IFERROR(VLOOKUP($E934, V一般接種!$A:$G, M$4, FALSE), 0)</f>
        <v>6</v>
      </c>
      <c r="N934" s="93">
        <f>IFERROR(VLOOKUP($E934, V一般接種!$A:$G, N$4, FALSE), 0)</f>
        <v>9121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17">
        <f>SUMIF('V3回目-総接種回数'!$A:$A, 'Conv-vaccine'!$E934, 'V3回目-総接種回数'!D:D)</f>
        <v>1099056</v>
      </c>
    </row>
    <row r="935" spans="1:19" ht="17.7">
      <c r="A935" s="49">
        <v>44607</v>
      </c>
      <c r="B935" s="109">
        <f>IF(COUNTIF($A$7:$A935, $A935)&gt;1, 0, IF($E935="","",G935+H935+K935+L935+O935-Q935))</f>
        <v>0</v>
      </c>
      <c r="C935" s="109">
        <f>IF(COUNTIF($A$7:$A935, $A935)&gt;1, 0, IF($E935="", "", I935+J935+M935+N935+P935-R935))</f>
        <v>0</v>
      </c>
      <c r="D935" s="109">
        <f>IF(COUNTIF($A$7:$A935, $A935)&gt;1, 0, S935)</f>
        <v>0</v>
      </c>
      <c r="E935" s="110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7101</v>
      </c>
      <c r="L935" s="92">
        <f>IFERROR(VLOOKUP($E935, V一般接種!$A:$G, L$4, FALSE), 0)</f>
        <v>952</v>
      </c>
      <c r="M935" s="92">
        <f>IFERROR(VLOOKUP($E935, V一般接種!$A:$G, M$4, FALSE), 0)</f>
        <v>6</v>
      </c>
      <c r="N935" s="93">
        <f>IFERROR(VLOOKUP($E935, V一般接種!$A:$G, N$4, FALSE), 0)</f>
        <v>9121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17">
        <f>SUMIF('V3回目-総接種回数'!$A:$A, 'Conv-vaccine'!$E935, 'V3回目-総接種回数'!D:D)</f>
        <v>1099056</v>
      </c>
    </row>
    <row r="936" spans="1:19" ht="17.7">
      <c r="A936" s="49">
        <v>44607</v>
      </c>
      <c r="B936" s="109">
        <f>IF(COUNTIF($A$7:$A936, $A936)&gt;1, 0, IF($E936="","",G936+H936+K936+L936+O936-Q936))</f>
        <v>0</v>
      </c>
      <c r="C936" s="109">
        <f>IF(COUNTIF($A$7:$A936, $A936)&gt;1, 0, IF($E936="", "", I936+J936+M936+N936+P936-R936))</f>
        <v>0</v>
      </c>
      <c r="D936" s="109">
        <f>IF(COUNTIF($A$7:$A936, $A936)&gt;1, 0, S936)</f>
        <v>0</v>
      </c>
      <c r="E936" s="110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7101</v>
      </c>
      <c r="L936" s="92">
        <f>IFERROR(VLOOKUP($E936, V一般接種!$A:$G, L$4, FALSE), 0)</f>
        <v>952</v>
      </c>
      <c r="M936" s="92">
        <f>IFERROR(VLOOKUP($E936, V一般接種!$A:$G, M$4, FALSE), 0)</f>
        <v>6</v>
      </c>
      <c r="N936" s="93">
        <f>IFERROR(VLOOKUP($E936, V一般接種!$A:$G, N$4, FALSE), 0)</f>
        <v>9121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17">
        <f>SUMIF('V3回目-総接種回数'!$A:$A, 'Conv-vaccine'!$E936, 'V3回目-総接種回数'!D:D)</f>
        <v>1099056</v>
      </c>
    </row>
    <row r="937" spans="1:19" ht="17.7">
      <c r="A937" s="49">
        <v>44608</v>
      </c>
      <c r="B937" s="109">
        <f>IF(COUNTIF($A$7:$A937, $A937)&gt;1, 0, IF($E937="","",G937+H937+K937+L937+O937-Q937))</f>
        <v>7430</v>
      </c>
      <c r="C937" s="109">
        <f>IF(COUNTIF($A$7:$A937, $A937)&gt;1, 0, IF($E937="", "", I937+J937+M937+N937+P937-R937))</f>
        <v>7878</v>
      </c>
      <c r="D937" s="109">
        <f>IF(COUNTIF($A$7:$A937, $A937)&gt;1, 0, S937)</f>
        <v>1045355</v>
      </c>
      <c r="E937" s="110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6524</v>
      </c>
      <c r="L937" s="92">
        <f>IFERROR(VLOOKUP($E937, V一般接種!$A:$G, L$4, FALSE), 0)</f>
        <v>906</v>
      </c>
      <c r="M937" s="92">
        <f>IFERROR(VLOOKUP($E937, V一般接種!$A:$G, M$4, FALSE), 0)</f>
        <v>0</v>
      </c>
      <c r="N937" s="93">
        <f>IFERROR(VLOOKUP($E937, V一般接種!$A:$G, N$4, FALSE), 0)</f>
        <v>7878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17">
        <f>SUMIF('V3回目-総接種回数'!$A:$A, 'Conv-vaccine'!$E937, 'V3回目-総接種回数'!D:D)</f>
        <v>1045355</v>
      </c>
    </row>
    <row r="938" spans="1:19" ht="17.7">
      <c r="A938" s="49">
        <v>44608</v>
      </c>
      <c r="B938" s="109">
        <f>IF(COUNTIF($A$7:$A938, $A938)&gt;1, 0, IF($E938="","",G938+H938+K938+L938+O938-Q938))</f>
        <v>0</v>
      </c>
      <c r="C938" s="109">
        <f>IF(COUNTIF($A$7:$A938, $A938)&gt;1, 0, IF($E938="", "", I938+J938+M938+N938+P938-R938))</f>
        <v>0</v>
      </c>
      <c r="D938" s="109">
        <f>IF(COUNTIF($A$7:$A938, $A938)&gt;1, 0, S938)</f>
        <v>0</v>
      </c>
      <c r="E938" s="110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6524</v>
      </c>
      <c r="L938" s="92">
        <f>IFERROR(VLOOKUP($E938, V一般接種!$A:$G, L$4, FALSE), 0)</f>
        <v>906</v>
      </c>
      <c r="M938" s="92">
        <f>IFERROR(VLOOKUP($E938, V一般接種!$A:$G, M$4, FALSE), 0)</f>
        <v>0</v>
      </c>
      <c r="N938" s="93">
        <f>IFERROR(VLOOKUP($E938, V一般接種!$A:$G, N$4, FALSE), 0)</f>
        <v>7878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17">
        <f>SUMIF('V3回目-総接種回数'!$A:$A, 'Conv-vaccine'!$E938, 'V3回目-総接種回数'!D:D)</f>
        <v>1045355</v>
      </c>
    </row>
    <row r="939" spans="1:19" ht="17.7">
      <c r="A939" s="49">
        <v>44608</v>
      </c>
      <c r="B939" s="109">
        <f>IF(COUNTIF($A$7:$A939, $A939)&gt;1, 0, IF($E939="","",G939+H939+K939+L939+O939-Q939))</f>
        <v>0</v>
      </c>
      <c r="C939" s="109">
        <f>IF(COUNTIF($A$7:$A939, $A939)&gt;1, 0, IF($E939="", "", I939+J939+M939+N939+P939-R939))</f>
        <v>0</v>
      </c>
      <c r="D939" s="109">
        <f>IF(COUNTIF($A$7:$A939, $A939)&gt;1, 0, S939)</f>
        <v>0</v>
      </c>
      <c r="E939" s="110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6524</v>
      </c>
      <c r="L939" s="92">
        <f>IFERROR(VLOOKUP($E939, V一般接種!$A:$G, L$4, FALSE), 0)</f>
        <v>906</v>
      </c>
      <c r="M939" s="92">
        <f>IFERROR(VLOOKUP($E939, V一般接種!$A:$G, M$4, FALSE), 0)</f>
        <v>0</v>
      </c>
      <c r="N939" s="93">
        <f>IFERROR(VLOOKUP($E939, V一般接種!$A:$G, N$4, FALSE), 0)</f>
        <v>7878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17">
        <f>SUMIF('V3回目-総接種回数'!$A:$A, 'Conv-vaccine'!$E939, 'V3回目-総接種回数'!D:D)</f>
        <v>1045355</v>
      </c>
    </row>
    <row r="940" spans="1:19" ht="17.7">
      <c r="A940" s="49">
        <v>44609</v>
      </c>
      <c r="B940" s="109">
        <f>IF(COUNTIF($A$7:$A940, $A940)&gt;1, 0, IF($E940="","",G940+H940+K940+L940+O940-Q940))</f>
        <v>7130</v>
      </c>
      <c r="C940" s="109">
        <f>IF(COUNTIF($A$7:$A940, $A940)&gt;1, 0, IF($E940="", "", I940+J940+M940+N940+P940-R940))</f>
        <v>7204</v>
      </c>
      <c r="D940" s="109">
        <f>IF(COUNTIF($A$7:$A940, $A940)&gt;1, 0, S940)</f>
        <v>986108</v>
      </c>
      <c r="E940" s="110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6492</v>
      </c>
      <c r="L940" s="92">
        <f>IFERROR(VLOOKUP($E940, V一般接種!$A:$G, L$4, FALSE), 0)</f>
        <v>638</v>
      </c>
      <c r="M940" s="92">
        <f>IFERROR(VLOOKUP($E940, V一般接種!$A:$G, M$4, FALSE), 0)</f>
        <v>5</v>
      </c>
      <c r="N940" s="93">
        <f>IFERROR(VLOOKUP($E940, V一般接種!$A:$G, N$4, FALSE), 0)</f>
        <v>7199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17">
        <f>SUMIF('V3回目-総接種回数'!$A:$A, 'Conv-vaccine'!$E940, 'V3回目-総接種回数'!D:D)</f>
        <v>986108</v>
      </c>
    </row>
    <row r="941" spans="1:19" ht="17.7">
      <c r="A941" s="49">
        <v>44609</v>
      </c>
      <c r="B941" s="109">
        <f>IF(COUNTIF($A$7:$A941, $A941)&gt;1, 0, IF($E941="","",G941+H941+K941+L941+O941-Q941))</f>
        <v>0</v>
      </c>
      <c r="C941" s="109">
        <f>IF(COUNTIF($A$7:$A941, $A941)&gt;1, 0, IF($E941="", "", I941+J941+M941+N941+P941-R941))</f>
        <v>0</v>
      </c>
      <c r="D941" s="109">
        <f>IF(COUNTIF($A$7:$A941, $A941)&gt;1, 0, S941)</f>
        <v>0</v>
      </c>
      <c r="E941" s="110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6492</v>
      </c>
      <c r="L941" s="92">
        <f>IFERROR(VLOOKUP($E941, V一般接種!$A:$G, L$4, FALSE), 0)</f>
        <v>638</v>
      </c>
      <c r="M941" s="92">
        <f>IFERROR(VLOOKUP($E941, V一般接種!$A:$G, M$4, FALSE), 0)</f>
        <v>5</v>
      </c>
      <c r="N941" s="93">
        <f>IFERROR(VLOOKUP($E941, V一般接種!$A:$G, N$4, FALSE), 0)</f>
        <v>7199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17">
        <f>SUMIF('V3回目-総接種回数'!$A:$A, 'Conv-vaccine'!$E941, 'V3回目-総接種回数'!D:D)</f>
        <v>986108</v>
      </c>
    </row>
    <row r="942" spans="1:19" ht="17.7">
      <c r="A942" s="49">
        <v>44609</v>
      </c>
      <c r="B942" s="109">
        <f>IF(COUNTIF($A$7:$A942, $A942)&gt;1, 0, IF($E942="","",G942+H942+K942+L942+O942-Q942))</f>
        <v>0</v>
      </c>
      <c r="C942" s="109">
        <f>IF(COUNTIF($A$7:$A942, $A942)&gt;1, 0, IF($E942="", "", I942+J942+M942+N942+P942-R942))</f>
        <v>0</v>
      </c>
      <c r="D942" s="109">
        <f>IF(COUNTIF($A$7:$A942, $A942)&gt;1, 0, S942)</f>
        <v>0</v>
      </c>
      <c r="E942" s="110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6492</v>
      </c>
      <c r="L942" s="92">
        <f>IFERROR(VLOOKUP($E942, V一般接種!$A:$G, L$4, FALSE), 0)</f>
        <v>638</v>
      </c>
      <c r="M942" s="92">
        <f>IFERROR(VLOOKUP($E942, V一般接種!$A:$G, M$4, FALSE), 0)</f>
        <v>5</v>
      </c>
      <c r="N942" s="93">
        <f>IFERROR(VLOOKUP($E942, V一般接種!$A:$G, N$4, FALSE), 0)</f>
        <v>7199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17">
        <f>SUMIF('V3回目-総接種回数'!$A:$A, 'Conv-vaccine'!$E942, 'V3回目-総接種回数'!D:D)</f>
        <v>986108</v>
      </c>
    </row>
    <row r="943" spans="1:19" ht="17.7">
      <c r="A943" s="49">
        <v>44610</v>
      </c>
      <c r="B943" s="109">
        <f>IF(COUNTIF($A$7:$A943, $A943)&gt;1, 0, IF($E943="","",G943+H943+K943+L943+O943-Q943))</f>
        <v>12913</v>
      </c>
      <c r="C943" s="109">
        <f>IF(COUNTIF($A$7:$A943, $A943)&gt;1, 0, IF($E943="", "", I943+J943+M943+N943+P943-R943))</f>
        <v>15258</v>
      </c>
      <c r="D943" s="109">
        <f>IF(COUNTIF($A$7:$A943, $A943)&gt;1, 0, S943)</f>
        <v>947564</v>
      </c>
      <c r="E943" s="110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11463</v>
      </c>
      <c r="L943" s="92">
        <f>IFERROR(VLOOKUP($E943, V一般接種!$A:$G, L$4, FALSE), 0)</f>
        <v>1450</v>
      </c>
      <c r="M943" s="92">
        <f>IFERROR(VLOOKUP($E943, V一般接種!$A:$G, M$4, FALSE), 0)</f>
        <v>0</v>
      </c>
      <c r="N943" s="93">
        <f>IFERROR(VLOOKUP($E943, V一般接種!$A:$G, N$4, FALSE), 0)</f>
        <v>15258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17">
        <f>SUMIF('V3回目-総接種回数'!$A:$A, 'Conv-vaccine'!$E943, 'V3回目-総接種回数'!D:D)</f>
        <v>947564</v>
      </c>
    </row>
    <row r="944" spans="1:19" ht="17.7">
      <c r="A944" s="49">
        <v>44610</v>
      </c>
      <c r="B944" s="109">
        <f>IF(COUNTIF($A$7:$A944, $A944)&gt;1, 0, IF($E944="","",G944+H944+K944+L944+O944-Q944))</f>
        <v>0</v>
      </c>
      <c r="C944" s="109">
        <f>IF(COUNTIF($A$7:$A944, $A944)&gt;1, 0, IF($E944="", "", I944+J944+M944+N944+P944-R944))</f>
        <v>0</v>
      </c>
      <c r="D944" s="109">
        <f>IF(COUNTIF($A$7:$A944, $A944)&gt;1, 0, S944)</f>
        <v>0</v>
      </c>
      <c r="E944" s="110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11463</v>
      </c>
      <c r="L944" s="92">
        <f>IFERROR(VLOOKUP($E944, V一般接種!$A:$G, L$4, FALSE), 0)</f>
        <v>1450</v>
      </c>
      <c r="M944" s="92">
        <f>IFERROR(VLOOKUP($E944, V一般接種!$A:$G, M$4, FALSE), 0)</f>
        <v>0</v>
      </c>
      <c r="N944" s="93">
        <f>IFERROR(VLOOKUP($E944, V一般接種!$A:$G, N$4, FALSE), 0)</f>
        <v>15258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17">
        <f>SUMIF('V3回目-総接種回数'!$A:$A, 'Conv-vaccine'!$E944, 'V3回目-総接種回数'!D:D)</f>
        <v>947564</v>
      </c>
    </row>
    <row r="945" spans="1:19" ht="17.7">
      <c r="A945" s="49">
        <v>44610</v>
      </c>
      <c r="B945" s="109">
        <f>IF(COUNTIF($A$7:$A945, $A945)&gt;1, 0, IF($E945="","",G945+H945+K945+L945+O945-Q945))</f>
        <v>0</v>
      </c>
      <c r="C945" s="109">
        <f>IF(COUNTIF($A$7:$A945, $A945)&gt;1, 0, IF($E945="", "", I945+J945+M945+N945+P945-R945))</f>
        <v>0</v>
      </c>
      <c r="D945" s="109">
        <f>IF(COUNTIF($A$7:$A945, $A945)&gt;1, 0, S945)</f>
        <v>0</v>
      </c>
      <c r="E945" s="110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11463</v>
      </c>
      <c r="L945" s="92">
        <f>IFERROR(VLOOKUP($E945, V一般接種!$A:$G, L$4, FALSE), 0)</f>
        <v>1450</v>
      </c>
      <c r="M945" s="92">
        <f>IFERROR(VLOOKUP($E945, V一般接種!$A:$G, M$4, FALSE), 0)</f>
        <v>0</v>
      </c>
      <c r="N945" s="93">
        <f>IFERROR(VLOOKUP($E945, V一般接種!$A:$G, N$4, FALSE), 0)</f>
        <v>15258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17">
        <f>SUMIF('V3回目-総接種回数'!$A:$A, 'Conv-vaccine'!$E945, 'V3回目-総接種回数'!D:D)</f>
        <v>947564</v>
      </c>
    </row>
    <row r="946" spans="1:19" ht="17.7">
      <c r="A946" s="49">
        <v>44611</v>
      </c>
      <c r="B946" s="109">
        <f>IF(COUNTIF($A$7:$A946, $A946)&gt;1, 0, IF($E946="","",G946+H946+K946+L946+O946-Q946))</f>
        <v>17208</v>
      </c>
      <c r="C946" s="109">
        <f>IF(COUNTIF($A$7:$A946, $A946)&gt;1, 0, IF($E946="", "", I946+J946+M946+N946+P946-R946))</f>
        <v>20263</v>
      </c>
      <c r="D946" s="109">
        <f>IF(COUNTIF($A$7:$A946, $A946)&gt;1, 0, S946)</f>
        <v>0</v>
      </c>
      <c r="E946" s="110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16015</v>
      </c>
      <c r="L946" s="92">
        <f>IFERROR(VLOOKUP($E946, V一般接種!$A:$G, L$4, FALSE), 0)</f>
        <v>1193</v>
      </c>
      <c r="M946" s="92">
        <f>IFERROR(VLOOKUP($E946, V一般接種!$A:$G, M$4, FALSE), 0)</f>
        <v>6</v>
      </c>
      <c r="N946" s="93">
        <f>IFERROR(VLOOKUP($E946, V一般接種!$A:$G, N$4, FALSE), 0)</f>
        <v>20257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17">
        <f>SUMIF('V3回目-総接種回数'!$A:$A, 'Conv-vaccine'!$E946, 'V3回目-総接種回数'!D:D)</f>
        <v>0</v>
      </c>
    </row>
    <row r="947" spans="1:19" ht="17.7">
      <c r="A947" s="49">
        <v>44611</v>
      </c>
      <c r="B947" s="109">
        <f>IF(COUNTIF($A$7:$A947, $A947)&gt;1, 0, IF($E947="","",G947+H947+K947+L947+O947-Q947))</f>
        <v>0</v>
      </c>
      <c r="C947" s="109">
        <f>IF(COUNTIF($A$7:$A947, $A947)&gt;1, 0, IF($E947="", "", I947+J947+M947+N947+P947-R947))</f>
        <v>0</v>
      </c>
      <c r="D947" s="109">
        <f>IF(COUNTIF($A$7:$A947, $A947)&gt;1, 0, S947)</f>
        <v>0</v>
      </c>
      <c r="E947" s="110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16015</v>
      </c>
      <c r="L947" s="92">
        <f>IFERROR(VLOOKUP($E947, V一般接種!$A:$G, L$4, FALSE), 0)</f>
        <v>1193</v>
      </c>
      <c r="M947" s="92">
        <f>IFERROR(VLOOKUP($E947, V一般接種!$A:$G, M$4, FALSE), 0)</f>
        <v>6</v>
      </c>
      <c r="N947" s="93">
        <f>IFERROR(VLOOKUP($E947, V一般接種!$A:$G, N$4, FALSE), 0)</f>
        <v>20257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17">
        <f>SUMIF('V3回目-総接種回数'!$A:$A, 'Conv-vaccine'!$E947, 'V3回目-総接種回数'!D:D)</f>
        <v>0</v>
      </c>
    </row>
    <row r="948" spans="1:19" ht="17.7">
      <c r="A948" s="49">
        <v>44611</v>
      </c>
      <c r="B948" s="109">
        <f>IF(COUNTIF($A$7:$A948, $A948)&gt;1, 0, IF($E948="","",G948+H948+K948+L948+O948-Q948))</f>
        <v>0</v>
      </c>
      <c r="C948" s="109">
        <f>IF(COUNTIF($A$7:$A948, $A948)&gt;1, 0, IF($E948="", "", I948+J948+M948+N948+P948-R948))</f>
        <v>0</v>
      </c>
      <c r="D948" s="109">
        <f>IF(COUNTIF($A$7:$A948, $A948)&gt;1, 0, S948)</f>
        <v>0</v>
      </c>
      <c r="E948" s="110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16015</v>
      </c>
      <c r="L948" s="92">
        <f>IFERROR(VLOOKUP($E948, V一般接種!$A:$G, L$4, FALSE), 0)</f>
        <v>1193</v>
      </c>
      <c r="M948" s="92">
        <f>IFERROR(VLOOKUP($E948, V一般接種!$A:$G, M$4, FALSE), 0)</f>
        <v>6</v>
      </c>
      <c r="N948" s="93">
        <f>IFERROR(VLOOKUP($E948, V一般接種!$A:$G, N$4, FALSE), 0)</f>
        <v>20257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17">
        <f>SUMIF('V3回目-総接種回数'!$A:$A, 'Conv-vaccine'!$E948, 'V3回目-総接種回数'!D:D)</f>
        <v>0</v>
      </c>
    </row>
    <row r="949" spans="1:19" ht="17.7">
      <c r="A949" s="49">
        <v>44612</v>
      </c>
      <c r="B949" s="109">
        <f>IF(COUNTIF($A$7:$A949, $A949)&gt;1, 0, IF($E949="","",G949+H949+K949+L949+O949-Q949))</f>
        <v>64527</v>
      </c>
      <c r="C949" s="109">
        <f>IF(COUNTIF($A$7:$A949, $A949)&gt;1, 0, IF($E949="", "", I949+J949+M949+N949+P949-R949))</f>
        <v>96163</v>
      </c>
      <c r="D949" s="109">
        <f>IF(COUNTIF($A$7:$A949, $A949)&gt;1, 0, S949)</f>
        <v>0</v>
      </c>
      <c r="E949" s="110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6479</v>
      </c>
      <c r="L949" s="92">
        <f>IFERROR(VLOOKUP($E949, V一般接種!$A:$G, L$4, FALSE), 0)</f>
        <v>1355</v>
      </c>
      <c r="M949" s="92">
        <f>IFERROR(VLOOKUP($E949, V一般接種!$A:$G, M$4, FALSE), 0)</f>
        <v>1</v>
      </c>
      <c r="N949" s="93">
        <f>IFERROR(VLOOKUP($E949, V一般接種!$A:$G, N$4, FALSE), 0)</f>
        <v>7600</v>
      </c>
      <c r="O949" s="92">
        <f>SUMIF(V職域接種!$C:$C, 'Conv-vaccine'!$E949, V職域接種!F:F)</f>
        <v>9742187</v>
      </c>
      <c r="P949" s="92">
        <f>SUMIF(V職域接種!$C:$C, 'Conv-vaccine'!$E949, V職域接種!G:G)</f>
        <v>9652349</v>
      </c>
      <c r="Q949" s="92">
        <f>_xlfn.MAXIFS(V重複!F:F, V重複!$C:$C, 'Conv-vaccine'!$E949)</f>
        <v>9685494</v>
      </c>
      <c r="R949" s="92">
        <f>_xlfn.MAXIFS(V重複!G:G, V重複!$C:$C, 'Conv-vaccine'!$E949)</f>
        <v>9563787</v>
      </c>
      <c r="S949" s="117">
        <f>SUMIF('V3回目-総接種回数'!$A:$A, 'Conv-vaccine'!$E949, 'V3回目-総接種回数'!D:D)</f>
        <v>0</v>
      </c>
    </row>
    <row r="950" spans="1:19" ht="17.7">
      <c r="A950" s="49">
        <v>44612</v>
      </c>
      <c r="B950" s="109">
        <f>IF(COUNTIF($A$7:$A950, $A950)&gt;1, 0, IF($E950="","",G950+H950+K950+L950+O950-Q950))</f>
        <v>0</v>
      </c>
      <c r="C950" s="109">
        <f>IF(COUNTIF($A$7:$A950, $A950)&gt;1, 0, IF($E950="", "", I950+J950+M950+N950+P950-R950))</f>
        <v>0</v>
      </c>
      <c r="D950" s="109">
        <f>IF(COUNTIF($A$7:$A950, $A950)&gt;1, 0, S950)</f>
        <v>0</v>
      </c>
      <c r="E950" s="110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6479</v>
      </c>
      <c r="L950" s="92">
        <f>IFERROR(VLOOKUP($E950, V一般接種!$A:$G, L$4, FALSE), 0)</f>
        <v>1355</v>
      </c>
      <c r="M950" s="92">
        <f>IFERROR(VLOOKUP($E950, V一般接種!$A:$G, M$4, FALSE), 0)</f>
        <v>1</v>
      </c>
      <c r="N950" s="93">
        <f>IFERROR(VLOOKUP($E950, V一般接種!$A:$G, N$4, FALSE), 0)</f>
        <v>7600</v>
      </c>
      <c r="O950" s="92">
        <f>SUMIF(V職域接種!$C:$C, 'Conv-vaccine'!$E950, V職域接種!F:F)</f>
        <v>9742187</v>
      </c>
      <c r="P950" s="92">
        <f>SUMIF(V職域接種!$C:$C, 'Conv-vaccine'!$E950, V職域接種!G:G)</f>
        <v>9652349</v>
      </c>
      <c r="Q950" s="92">
        <f>_xlfn.MAXIFS(V重複!F:F, V重複!$C:$C, 'Conv-vaccine'!$E950)</f>
        <v>9685494</v>
      </c>
      <c r="R950" s="92">
        <f>_xlfn.MAXIFS(V重複!G:G, V重複!$C:$C, 'Conv-vaccine'!$E950)</f>
        <v>9563787</v>
      </c>
      <c r="S950" s="117">
        <f>SUMIF('V3回目-総接種回数'!$A:$A, 'Conv-vaccine'!$E950, 'V3回目-総接種回数'!D:D)</f>
        <v>0</v>
      </c>
    </row>
    <row r="951" spans="1:19" ht="17.7">
      <c r="A951" s="49">
        <v>44612</v>
      </c>
      <c r="B951" s="109">
        <f>IF(COUNTIF($A$7:$A951, $A951)&gt;1, 0, IF($E951="","",G951+H951+K951+L951+O951-Q951))</f>
        <v>0</v>
      </c>
      <c r="C951" s="109">
        <f>IF(COUNTIF($A$7:$A951, $A951)&gt;1, 0, IF($E951="", "", I951+J951+M951+N951+P951-R951))</f>
        <v>0</v>
      </c>
      <c r="D951" s="109">
        <f>IF(COUNTIF($A$7:$A951, $A951)&gt;1, 0, S951)</f>
        <v>0</v>
      </c>
      <c r="E951" s="110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6479</v>
      </c>
      <c r="L951" s="92">
        <f>IFERROR(VLOOKUP($E951, V一般接種!$A:$G, L$4, FALSE), 0)</f>
        <v>1355</v>
      </c>
      <c r="M951" s="92">
        <f>IFERROR(VLOOKUP($E951, V一般接種!$A:$G, M$4, FALSE), 0)</f>
        <v>1</v>
      </c>
      <c r="N951" s="93">
        <f>IFERROR(VLOOKUP($E951, V一般接種!$A:$G, N$4, FALSE), 0)</f>
        <v>7600</v>
      </c>
      <c r="O951" s="92">
        <f>SUMIF(V職域接種!$C:$C, 'Conv-vaccine'!$E951, V職域接種!F:F)</f>
        <v>9742187</v>
      </c>
      <c r="P951" s="92">
        <f>SUMIF(V職域接種!$C:$C, 'Conv-vaccine'!$E951, V職域接種!G:G)</f>
        <v>9652349</v>
      </c>
      <c r="Q951" s="92">
        <f>_xlfn.MAXIFS(V重複!F:F, V重複!$C:$C, 'Conv-vaccine'!$E951)</f>
        <v>9685494</v>
      </c>
      <c r="R951" s="92">
        <f>_xlfn.MAXIFS(V重複!G:G, V重複!$C:$C, 'Conv-vaccine'!$E951)</f>
        <v>9563787</v>
      </c>
      <c r="S951" s="117">
        <f>SUMIF('V3回目-総接種回数'!$A:$A, 'Conv-vaccine'!$E951, 'V3回目-総接種回数'!D:D)</f>
        <v>0</v>
      </c>
    </row>
    <row r="952" spans="1:19" ht="17.7">
      <c r="A952" s="49">
        <v>44613</v>
      </c>
      <c r="B952" s="109">
        <f>IF(COUNTIF($A$7:$A952, $A952)&gt;1, 0, IF($E952="","",G952+H952+K952+L952+O952-Q952))</f>
        <v>5669</v>
      </c>
      <c r="C952" s="109">
        <f>IF(COUNTIF($A$7:$A952, $A952)&gt;1, 0, IF($E952="", "", I952+J952+M952+N952+P952-R952))</f>
        <v>6615</v>
      </c>
      <c r="D952" s="109">
        <f>IF(COUNTIF($A$7:$A952, $A952)&gt;1, 0, S952)</f>
        <v>2171111</v>
      </c>
      <c r="E952" s="110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5086</v>
      </c>
      <c r="L952" s="92">
        <f>IFERROR(VLOOKUP($E952, V一般接種!$A:$G, L$4, FALSE), 0)</f>
        <v>583</v>
      </c>
      <c r="M952" s="92">
        <f>IFERROR(VLOOKUP($E952, V一般接種!$A:$G, M$4, FALSE), 0)</f>
        <v>1</v>
      </c>
      <c r="N952" s="93">
        <f>IFERROR(VLOOKUP($E952, V一般接種!$A:$G, N$4, FALSE), 0)</f>
        <v>6614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17">
        <f>SUMIF('V3回目-総接種回数'!$A:$A, 'Conv-vaccine'!$E952, 'V3回目-総接種回数'!D:D)</f>
        <v>2171111</v>
      </c>
    </row>
    <row r="953" spans="1:19" ht="17.7">
      <c r="A953" s="49">
        <v>44613</v>
      </c>
      <c r="B953" s="109">
        <f>IF(COUNTIF($A$7:$A953, $A953)&gt;1, 0, IF($E953="","",G953+H953+K953+L953+O953-Q953))</f>
        <v>0</v>
      </c>
      <c r="C953" s="109">
        <f>IF(COUNTIF($A$7:$A953, $A953)&gt;1, 0, IF($E953="", "", I953+J953+M953+N953+P953-R953))</f>
        <v>0</v>
      </c>
      <c r="D953" s="109">
        <f>IF(COUNTIF($A$7:$A953, $A953)&gt;1, 0, S953)</f>
        <v>0</v>
      </c>
      <c r="E953" s="110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5086</v>
      </c>
      <c r="L953" s="92">
        <f>IFERROR(VLOOKUP($E953, V一般接種!$A:$G, L$4, FALSE), 0)</f>
        <v>583</v>
      </c>
      <c r="M953" s="92">
        <f>IFERROR(VLOOKUP($E953, V一般接種!$A:$G, M$4, FALSE), 0)</f>
        <v>1</v>
      </c>
      <c r="N953" s="93">
        <f>IFERROR(VLOOKUP($E953, V一般接種!$A:$G, N$4, FALSE), 0)</f>
        <v>6614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17">
        <f>SUMIF('V3回目-総接種回数'!$A:$A, 'Conv-vaccine'!$E953, 'V3回目-総接種回数'!D:D)</f>
        <v>2171111</v>
      </c>
    </row>
    <row r="954" spans="1:19" ht="17.7">
      <c r="A954" s="49">
        <v>44613</v>
      </c>
      <c r="B954" s="109">
        <f>IF(COUNTIF($A$7:$A954, $A954)&gt;1, 0, IF($E954="","",G954+H954+K954+L954+O954-Q954))</f>
        <v>0</v>
      </c>
      <c r="C954" s="109">
        <f>IF(COUNTIF($A$7:$A954, $A954)&gt;1, 0, IF($E954="", "", I954+J954+M954+N954+P954-R954))</f>
        <v>0</v>
      </c>
      <c r="D954" s="109">
        <f>IF(COUNTIF($A$7:$A954, $A954)&gt;1, 0, S954)</f>
        <v>0</v>
      </c>
      <c r="E954" s="110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5086</v>
      </c>
      <c r="L954" s="92">
        <f>IFERROR(VLOOKUP($E954, V一般接種!$A:$G, L$4, FALSE), 0)</f>
        <v>583</v>
      </c>
      <c r="M954" s="92">
        <f>IFERROR(VLOOKUP($E954, V一般接種!$A:$G, M$4, FALSE), 0)</f>
        <v>1</v>
      </c>
      <c r="N954" s="93">
        <f>IFERROR(VLOOKUP($E954, V一般接種!$A:$G, N$4, FALSE), 0)</f>
        <v>6614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17">
        <f>SUMIF('V3回目-総接種回数'!$A:$A, 'Conv-vaccine'!$E954, 'V3回目-総接種回数'!D:D)</f>
        <v>2171111</v>
      </c>
    </row>
    <row r="955" spans="1:19" ht="17.7">
      <c r="A955" s="49">
        <v>44614</v>
      </c>
      <c r="B955" s="109">
        <f>IF(COUNTIF($A$7:$A955, $A955)&gt;1, 0, IF($E955="","",G955+H955+K955+L955+O955-Q955))</f>
        <v>5623</v>
      </c>
      <c r="C955" s="109">
        <f>IF(COUNTIF($A$7:$A955, $A955)&gt;1, 0, IF($E955="", "", I955+J955+M955+N955+P955-R955))</f>
        <v>8164</v>
      </c>
      <c r="D955" s="109">
        <f>IF(COUNTIF($A$7:$A955, $A955)&gt;1, 0, S955)</f>
        <v>1203435</v>
      </c>
      <c r="E955" s="110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5048</v>
      </c>
      <c r="L955" s="92">
        <f>IFERROR(VLOOKUP($E955, V一般接種!$A:$G, L$4, FALSE), 0)</f>
        <v>575</v>
      </c>
      <c r="M955" s="92">
        <f>IFERROR(VLOOKUP($E955, V一般接種!$A:$G, M$4, FALSE), 0)</f>
        <v>1</v>
      </c>
      <c r="N955" s="93">
        <f>IFERROR(VLOOKUP($E955, V一般接種!$A:$G, N$4, FALSE), 0)</f>
        <v>8163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17">
        <f>SUMIF('V3回目-総接種回数'!$A:$A, 'Conv-vaccine'!$E955, 'V3回目-総接種回数'!D:D)</f>
        <v>1203435</v>
      </c>
    </row>
    <row r="956" spans="1:19" ht="17.7">
      <c r="A956" s="49">
        <v>44614</v>
      </c>
      <c r="B956" s="109">
        <f>IF(COUNTIF($A$7:$A956, $A956)&gt;1, 0, IF($E956="","",G956+H956+K956+L956+O956-Q956))</f>
        <v>0</v>
      </c>
      <c r="C956" s="109">
        <f>IF(COUNTIF($A$7:$A956, $A956)&gt;1, 0, IF($E956="", "", I956+J956+M956+N956+P956-R956))</f>
        <v>0</v>
      </c>
      <c r="D956" s="109">
        <f>IF(COUNTIF($A$7:$A956, $A956)&gt;1, 0, S956)</f>
        <v>0</v>
      </c>
      <c r="E956" s="110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5048</v>
      </c>
      <c r="L956" s="92">
        <f>IFERROR(VLOOKUP($E956, V一般接種!$A:$G, L$4, FALSE), 0)</f>
        <v>575</v>
      </c>
      <c r="M956" s="92">
        <f>IFERROR(VLOOKUP($E956, V一般接種!$A:$G, M$4, FALSE), 0)</f>
        <v>1</v>
      </c>
      <c r="N956" s="93">
        <f>IFERROR(VLOOKUP($E956, V一般接種!$A:$G, N$4, FALSE), 0)</f>
        <v>8163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17">
        <f>SUMIF('V3回目-総接種回数'!$A:$A, 'Conv-vaccine'!$E956, 'V3回目-総接種回数'!D:D)</f>
        <v>1203435</v>
      </c>
    </row>
    <row r="957" spans="1:19" ht="17.7">
      <c r="A957" s="49">
        <v>44614</v>
      </c>
      <c r="B957" s="109">
        <f>IF(COUNTIF($A$7:$A957, $A957)&gt;1, 0, IF($E957="","",G957+H957+K957+L957+O957-Q957))</f>
        <v>0</v>
      </c>
      <c r="C957" s="109">
        <f>IF(COUNTIF($A$7:$A957, $A957)&gt;1, 0, IF($E957="", "", I957+J957+M957+N957+P957-R957))</f>
        <v>0</v>
      </c>
      <c r="D957" s="109">
        <f>IF(COUNTIF($A$7:$A957, $A957)&gt;1, 0, S957)</f>
        <v>0</v>
      </c>
      <c r="E957" s="110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5048</v>
      </c>
      <c r="L957" s="92">
        <f>IFERROR(VLOOKUP($E957, V一般接種!$A:$G, L$4, FALSE), 0)</f>
        <v>575</v>
      </c>
      <c r="M957" s="92">
        <f>IFERROR(VLOOKUP($E957, V一般接種!$A:$G, M$4, FALSE), 0)</f>
        <v>1</v>
      </c>
      <c r="N957" s="93">
        <f>IFERROR(VLOOKUP($E957, V一般接種!$A:$G, N$4, FALSE), 0)</f>
        <v>8163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17">
        <f>SUMIF('V3回目-総接種回数'!$A:$A, 'Conv-vaccine'!$E957, 'V3回目-総接種回数'!D:D)</f>
        <v>1203435</v>
      </c>
    </row>
    <row r="958" spans="1:19" ht="17.7">
      <c r="A958" s="49">
        <v>44615</v>
      </c>
      <c r="B958" s="109">
        <f>IF(COUNTIF($A$7:$A958, $A958)&gt;1, 0, IF($E958="","",G958+H958+K958+L958+O958-Q958))</f>
        <v>1780</v>
      </c>
      <c r="C958" s="109">
        <f>IF(COUNTIF($A$7:$A958, $A958)&gt;1, 0, IF($E958="", "", I958+J958+M958+N958+P958-R958))</f>
        <v>1464</v>
      </c>
      <c r="D958" s="109">
        <f>IF(COUNTIF($A$7:$A958, $A958)&gt;1, 0, S958)</f>
        <v>0</v>
      </c>
      <c r="E958" s="110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1257</v>
      </c>
      <c r="L958" s="92">
        <f>IFERROR(VLOOKUP($E958, V一般接種!$A:$G, L$4, FALSE), 0)</f>
        <v>523</v>
      </c>
      <c r="M958" s="92">
        <f>IFERROR(VLOOKUP($E958, V一般接種!$A:$G, M$4, FALSE), 0)</f>
        <v>2</v>
      </c>
      <c r="N958" s="93">
        <f>IFERROR(VLOOKUP($E958, V一般接種!$A:$G, N$4, FALSE), 0)</f>
        <v>1462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17">
        <f>SUMIF('V3回目-総接種回数'!$A:$A, 'Conv-vaccine'!$E958, 'V3回目-総接種回数'!D:D)</f>
        <v>0</v>
      </c>
    </row>
    <row r="959" spans="1:19" ht="17.7">
      <c r="A959" s="49">
        <v>44615</v>
      </c>
      <c r="B959" s="109">
        <f>IF(COUNTIF($A$7:$A959, $A959)&gt;1, 0, IF($E959="","",G959+H959+K959+L959+O959-Q959))</f>
        <v>0</v>
      </c>
      <c r="C959" s="109">
        <f>IF(COUNTIF($A$7:$A959, $A959)&gt;1, 0, IF($E959="", "", I959+J959+M959+N959+P959-R959))</f>
        <v>0</v>
      </c>
      <c r="D959" s="109">
        <f>IF(COUNTIF($A$7:$A959, $A959)&gt;1, 0, S959)</f>
        <v>0</v>
      </c>
      <c r="E959" s="110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1257</v>
      </c>
      <c r="L959" s="92">
        <f>IFERROR(VLOOKUP($E959, V一般接種!$A:$G, L$4, FALSE), 0)</f>
        <v>523</v>
      </c>
      <c r="M959" s="92">
        <f>IFERROR(VLOOKUP($E959, V一般接種!$A:$G, M$4, FALSE), 0)</f>
        <v>2</v>
      </c>
      <c r="N959" s="93">
        <f>IFERROR(VLOOKUP($E959, V一般接種!$A:$G, N$4, FALSE), 0)</f>
        <v>1462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17">
        <f>SUMIF('V3回目-総接種回数'!$A:$A, 'Conv-vaccine'!$E959, 'V3回目-総接種回数'!D:D)</f>
        <v>0</v>
      </c>
    </row>
    <row r="960" spans="1:19" ht="17.7">
      <c r="A960" s="49">
        <v>44615</v>
      </c>
      <c r="B960" s="109">
        <f>IF(COUNTIF($A$7:$A960, $A960)&gt;1, 0, IF($E960="","",G960+H960+K960+L960+O960-Q960))</f>
        <v>0</v>
      </c>
      <c r="C960" s="109">
        <f>IF(COUNTIF($A$7:$A960, $A960)&gt;1, 0, IF($E960="", "", I960+J960+M960+N960+P960-R960))</f>
        <v>0</v>
      </c>
      <c r="D960" s="109">
        <f>IF(COUNTIF($A$7:$A960, $A960)&gt;1, 0, S960)</f>
        <v>0</v>
      </c>
      <c r="E960" s="110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1257</v>
      </c>
      <c r="L960" s="92">
        <f>IFERROR(VLOOKUP($E960, V一般接種!$A:$G, L$4, FALSE), 0)</f>
        <v>523</v>
      </c>
      <c r="M960" s="92">
        <f>IFERROR(VLOOKUP($E960, V一般接種!$A:$G, M$4, FALSE), 0)</f>
        <v>2</v>
      </c>
      <c r="N960" s="93">
        <f>IFERROR(VLOOKUP($E960, V一般接種!$A:$G, N$4, FALSE), 0)</f>
        <v>1462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17">
        <f>SUMIF('V3回目-総接種回数'!$A:$A, 'Conv-vaccine'!$E960, 'V3回目-総接種回数'!D:D)</f>
        <v>0</v>
      </c>
    </row>
    <row r="961" spans="1:19" ht="17.7">
      <c r="A961" s="49">
        <v>44616</v>
      </c>
      <c r="B961" s="109">
        <f>IF(COUNTIF($A$7:$A961, $A961)&gt;1, 0, IF($E961="","",G961+H961+K961+L961+O961-Q961))</f>
        <v>3973</v>
      </c>
      <c r="C961" s="109">
        <f>IF(COUNTIF($A$7:$A961, $A961)&gt;1, 0, IF($E961="", "", I961+J961+M961+N961+P961-R961))</f>
        <v>5110</v>
      </c>
      <c r="D961" s="109">
        <f>IF(COUNTIF($A$7:$A961, $A961)&gt;1, 0, S961)</f>
        <v>1490058</v>
      </c>
      <c r="E961" s="110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3329</v>
      </c>
      <c r="L961" s="92">
        <f>IFERROR(VLOOKUP($E961, V一般接種!$A:$G, L$4, FALSE), 0)</f>
        <v>644</v>
      </c>
      <c r="M961" s="92">
        <f>IFERROR(VLOOKUP($E961, V一般接種!$A:$G, M$4, FALSE), 0)</f>
        <v>5</v>
      </c>
      <c r="N961" s="93">
        <f>IFERROR(VLOOKUP($E961, V一般接種!$A:$G, N$4, FALSE), 0)</f>
        <v>5105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17">
        <f>SUMIF('V3回目-総接種回数'!$A:$A, 'Conv-vaccine'!$E961, 'V3回目-総接種回数'!D:D)</f>
        <v>1490058</v>
      </c>
    </row>
    <row r="962" spans="1:19" ht="17.7">
      <c r="A962" s="49">
        <v>44616</v>
      </c>
      <c r="B962" s="109">
        <f>IF(COUNTIF($A$7:$A962, $A962)&gt;1, 0, IF($E962="","",G962+H962+K962+L962+O962-Q962))</f>
        <v>0</v>
      </c>
      <c r="C962" s="109">
        <f>IF(COUNTIF($A$7:$A962, $A962)&gt;1, 0, IF($E962="", "", I962+J962+M962+N962+P962-R962))</f>
        <v>0</v>
      </c>
      <c r="D962" s="109">
        <f>IF(COUNTIF($A$7:$A962, $A962)&gt;1, 0, S962)</f>
        <v>0</v>
      </c>
      <c r="E962" s="110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3329</v>
      </c>
      <c r="L962" s="92">
        <f>IFERROR(VLOOKUP($E962, V一般接種!$A:$G, L$4, FALSE), 0)</f>
        <v>644</v>
      </c>
      <c r="M962" s="92">
        <f>IFERROR(VLOOKUP($E962, V一般接種!$A:$G, M$4, FALSE), 0)</f>
        <v>5</v>
      </c>
      <c r="N962" s="93">
        <f>IFERROR(VLOOKUP($E962, V一般接種!$A:$G, N$4, FALSE), 0)</f>
        <v>5105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17">
        <f>SUMIF('V3回目-総接種回数'!$A:$A, 'Conv-vaccine'!$E962, 'V3回目-総接種回数'!D:D)</f>
        <v>1490058</v>
      </c>
    </row>
    <row r="963" spans="1:19" ht="17.7">
      <c r="A963" s="49">
        <v>44616</v>
      </c>
      <c r="B963" s="109">
        <f>IF(COUNTIF($A$7:$A963, $A963)&gt;1, 0, IF($E963="","",G963+H963+K963+L963+O963-Q963))</f>
        <v>0</v>
      </c>
      <c r="C963" s="109">
        <f>IF(COUNTIF($A$7:$A963, $A963)&gt;1, 0, IF($E963="", "", I963+J963+M963+N963+P963-R963))</f>
        <v>0</v>
      </c>
      <c r="D963" s="109">
        <f>IF(COUNTIF($A$7:$A963, $A963)&gt;1, 0, S963)</f>
        <v>0</v>
      </c>
      <c r="E963" s="110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3329</v>
      </c>
      <c r="L963" s="92">
        <f>IFERROR(VLOOKUP($E963, V一般接種!$A:$G, L$4, FALSE), 0)</f>
        <v>644</v>
      </c>
      <c r="M963" s="92">
        <f>IFERROR(VLOOKUP($E963, V一般接種!$A:$G, M$4, FALSE), 0)</f>
        <v>5</v>
      </c>
      <c r="N963" s="93">
        <f>IFERROR(VLOOKUP($E963, V一般接種!$A:$G, N$4, FALSE), 0)</f>
        <v>5105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17">
        <f>SUMIF('V3回目-総接種回数'!$A:$A, 'Conv-vaccine'!$E963, 'V3回目-総接種回数'!D:D)</f>
        <v>1490058</v>
      </c>
    </row>
    <row r="964" spans="1:19" ht="17.7">
      <c r="A964" s="49">
        <v>44617</v>
      </c>
      <c r="B964" s="109">
        <f>IF(COUNTIF($A$7:$A964, $A964)&gt;1, 0, IF($E964="","",G964+H964+K964+L964+O964-Q964))</f>
        <v>0</v>
      </c>
      <c r="C964" s="109">
        <f>IF(COUNTIF($A$7:$A964, $A964)&gt;1, 0, IF($E964="", "", I964+J964+M964+N964+P964-R964))</f>
        <v>0</v>
      </c>
      <c r="D964" s="109">
        <f>IF(COUNTIF($A$7:$A964, $A964)&gt;1, 0, S964)</f>
        <v>1096188</v>
      </c>
      <c r="E964" s="110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0</v>
      </c>
      <c r="L964" s="92">
        <f>IFERROR(VLOOKUP($E964, V一般接種!$A:$G, L$4, FALSE), 0)</f>
        <v>0</v>
      </c>
      <c r="M964" s="92">
        <f>IFERROR(VLOOKUP($E964, V一般接種!$A:$G, M$4, FALSE), 0)</f>
        <v>0</v>
      </c>
      <c r="N964" s="93">
        <f>IFERROR(VLOOKUP($E964, V一般接種!$A:$G, N$4, FALSE), 0)</f>
        <v>0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17">
        <f>SUMIF('V3回目-総接種回数'!$A:$A, 'Conv-vaccine'!$E964, 'V3回目-総接種回数'!D:D)</f>
        <v>1096188</v>
      </c>
    </row>
    <row r="965" spans="1:19" ht="17.7">
      <c r="A965" s="49">
        <v>44617</v>
      </c>
      <c r="B965" s="109">
        <f>IF(COUNTIF($A$7:$A965, $A965)&gt;1, 0, IF($E965="","",G965+H965+K965+L965+O965-Q965))</f>
        <v>0</v>
      </c>
      <c r="C965" s="109">
        <f>IF(COUNTIF($A$7:$A965, $A965)&gt;1, 0, IF($E965="", "", I965+J965+M965+N965+P965-R965))</f>
        <v>0</v>
      </c>
      <c r="D965" s="109">
        <f>IF(COUNTIF($A$7:$A965, $A965)&gt;1, 0, S965)</f>
        <v>0</v>
      </c>
      <c r="E965" s="110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0</v>
      </c>
      <c r="L965" s="92">
        <f>IFERROR(VLOOKUP($E965, V一般接種!$A:$G, L$4, FALSE), 0)</f>
        <v>0</v>
      </c>
      <c r="M965" s="92">
        <f>IFERROR(VLOOKUP($E965, V一般接種!$A:$G, M$4, FALSE), 0)</f>
        <v>0</v>
      </c>
      <c r="N965" s="93">
        <f>IFERROR(VLOOKUP($E965, V一般接種!$A:$G, N$4, FALSE), 0)</f>
        <v>0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17">
        <f>SUMIF('V3回目-総接種回数'!$A:$A, 'Conv-vaccine'!$E965, 'V3回目-総接種回数'!D:D)</f>
        <v>1096188</v>
      </c>
    </row>
    <row r="966" spans="1:19" ht="17.7">
      <c r="A966" s="49">
        <v>44617</v>
      </c>
      <c r="B966" s="109">
        <f>IF(COUNTIF($A$7:$A966, $A966)&gt;1, 0, IF($E966="","",G966+H966+K966+L966+O966-Q966))</f>
        <v>0</v>
      </c>
      <c r="C966" s="109">
        <f>IF(COUNTIF($A$7:$A966, $A966)&gt;1, 0, IF($E966="", "", I966+J966+M966+N966+P966-R966))</f>
        <v>0</v>
      </c>
      <c r="D966" s="109">
        <f>IF(COUNTIF($A$7:$A966, $A966)&gt;1, 0, S966)</f>
        <v>0</v>
      </c>
      <c r="E966" s="110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0</v>
      </c>
      <c r="L966" s="92">
        <f>IFERROR(VLOOKUP($E966, V一般接種!$A:$G, L$4, FALSE), 0)</f>
        <v>0</v>
      </c>
      <c r="M966" s="92">
        <f>IFERROR(VLOOKUP($E966, V一般接種!$A:$G, M$4, FALSE), 0)</f>
        <v>0</v>
      </c>
      <c r="N966" s="93">
        <f>IFERROR(VLOOKUP($E966, V一般接種!$A:$G, N$4, FALSE), 0)</f>
        <v>0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17">
        <f>SUMIF('V3回目-総接種回数'!$A:$A, 'Conv-vaccine'!$E966, 'V3回目-総接種回数'!D:D)</f>
        <v>1096188</v>
      </c>
    </row>
    <row r="967" spans="1:19" ht="17.7">
      <c r="A967" s="49">
        <v>44618</v>
      </c>
      <c r="B967" s="109">
        <f>IF(COUNTIF($A$7:$A967, $A967)&gt;1, 0, IF($E967="","",G967+H967+K967+L967+O967-Q967))</f>
        <v>0</v>
      </c>
      <c r="C967" s="109">
        <f>IF(COUNTIF($A$7:$A967, $A967)&gt;1, 0, IF($E967="", "", I967+J967+M967+N967+P967-R967))</f>
        <v>0</v>
      </c>
      <c r="D967" s="109">
        <f>IF(COUNTIF($A$7:$A967, $A967)&gt;1, 0, S967)</f>
        <v>0</v>
      </c>
      <c r="E967" s="110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0</v>
      </c>
      <c r="L967" s="92">
        <f>IFERROR(VLOOKUP($E967, V一般接種!$A:$G, L$4, FALSE), 0)</f>
        <v>0</v>
      </c>
      <c r="M967" s="92">
        <f>IFERROR(VLOOKUP($E967, V一般接種!$A:$G, M$4, FALSE), 0)</f>
        <v>0</v>
      </c>
      <c r="N967" s="93">
        <f>IFERROR(VLOOKUP($E967, V一般接種!$A:$G, N$4, FALSE), 0)</f>
        <v>0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17">
        <f>SUMIF('V3回目-総接種回数'!$A:$A, 'Conv-vaccine'!$E967, 'V3回目-総接種回数'!D:D)</f>
        <v>0</v>
      </c>
    </row>
    <row r="968" spans="1:19" ht="17.7">
      <c r="A968" s="49">
        <v>44618</v>
      </c>
      <c r="B968" s="109">
        <f>IF(COUNTIF($A$7:$A968, $A968)&gt;1, 0, IF($E968="","",G968+H968+K968+L968+O968-Q968))</f>
        <v>0</v>
      </c>
      <c r="C968" s="109">
        <f>IF(COUNTIF($A$7:$A968, $A968)&gt;1, 0, IF($E968="", "", I968+J968+M968+N968+P968-R968))</f>
        <v>0</v>
      </c>
      <c r="D968" s="109">
        <f>IF(COUNTIF($A$7:$A968, $A968)&gt;1, 0, S968)</f>
        <v>0</v>
      </c>
      <c r="E968" s="110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0</v>
      </c>
      <c r="L968" s="92">
        <f>IFERROR(VLOOKUP($E968, V一般接種!$A:$G, L$4, FALSE), 0)</f>
        <v>0</v>
      </c>
      <c r="M968" s="92">
        <f>IFERROR(VLOOKUP($E968, V一般接種!$A:$G, M$4, FALSE), 0)</f>
        <v>0</v>
      </c>
      <c r="N968" s="93">
        <f>IFERROR(VLOOKUP($E968, V一般接種!$A:$G, N$4, FALSE), 0)</f>
        <v>0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17">
        <f>SUMIF('V3回目-総接種回数'!$A:$A, 'Conv-vaccine'!$E968, 'V3回目-総接種回数'!D:D)</f>
        <v>0</v>
      </c>
    </row>
    <row r="969" spans="1:19" ht="17.7">
      <c r="A969" s="49">
        <v>44618</v>
      </c>
      <c r="B969" s="109">
        <f>IF(COUNTIF($A$7:$A969, $A969)&gt;1, 0, IF($E969="","",G969+H969+K969+L969+O969-Q969))</f>
        <v>0</v>
      </c>
      <c r="C969" s="109">
        <f>IF(COUNTIF($A$7:$A969, $A969)&gt;1, 0, IF($E969="", "", I969+J969+M969+N969+P969-R969))</f>
        <v>0</v>
      </c>
      <c r="D969" s="109">
        <f>IF(COUNTIF($A$7:$A969, $A969)&gt;1, 0, S969)</f>
        <v>0</v>
      </c>
      <c r="E969" s="110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0</v>
      </c>
      <c r="L969" s="92">
        <f>IFERROR(VLOOKUP($E969, V一般接種!$A:$G, L$4, FALSE), 0)</f>
        <v>0</v>
      </c>
      <c r="M969" s="92">
        <f>IFERROR(VLOOKUP($E969, V一般接種!$A:$G, M$4, FALSE), 0)</f>
        <v>0</v>
      </c>
      <c r="N969" s="93">
        <f>IFERROR(VLOOKUP($E969, V一般接種!$A:$G, N$4, FALSE), 0)</f>
        <v>0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17">
        <f>SUMIF('V3回目-総接種回数'!$A:$A, 'Conv-vaccine'!$E969, 'V3回目-総接種回数'!D:D)</f>
        <v>0</v>
      </c>
    </row>
    <row r="970" spans="1:19" ht="17.7">
      <c r="A970" s="49">
        <v>44619</v>
      </c>
      <c r="B970" s="109">
        <f>IF(COUNTIF($A$7:$A970, $A970)&gt;1, 0, IF($E970="","",G970+H970+K970+L970+O970-Q970))</f>
        <v>0</v>
      </c>
      <c r="C970" s="109">
        <f>IF(COUNTIF($A$7:$A970, $A970)&gt;1, 0, IF($E970="", "", I970+J970+M970+N970+P970-R970))</f>
        <v>0</v>
      </c>
      <c r="D970" s="109">
        <f>IF(COUNTIF($A$7:$A970, $A970)&gt;1, 0, S970)</f>
        <v>0</v>
      </c>
      <c r="E970" s="110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0</v>
      </c>
      <c r="L970" s="92">
        <f>IFERROR(VLOOKUP($E970, V一般接種!$A:$G, L$4, FALSE), 0)</f>
        <v>0</v>
      </c>
      <c r="M970" s="92">
        <f>IFERROR(VLOOKUP($E970, V一般接種!$A:$G, M$4, FALSE), 0)</f>
        <v>0</v>
      </c>
      <c r="N970" s="93">
        <f>IFERROR(VLOOKUP($E970, V一般接種!$A:$G, N$4, FALSE), 0)</f>
        <v>0</v>
      </c>
      <c r="O970" s="92">
        <f>SUMIF(V職域接種!$C:$C, 'Conv-vaccine'!$E970, V職域接種!F:F)</f>
        <v>0</v>
      </c>
      <c r="P970" s="92">
        <f>SUMIF(V職域接種!$C:$C, 'Conv-vaccine'!$E970, V職域接種!G:G)</f>
        <v>0</v>
      </c>
      <c r="Q970" s="92">
        <f>_xlfn.MAXIFS(V重複!F:F, V重複!$C:$C, 'Conv-vaccine'!$E970)</f>
        <v>0</v>
      </c>
      <c r="R970" s="92">
        <f>_xlfn.MAXIFS(V重複!G:G, V重複!$C:$C, 'Conv-vaccine'!$E970)</f>
        <v>0</v>
      </c>
      <c r="S970" s="117">
        <f>SUMIF('V3回目-総接種回数'!$A:$A, 'Conv-vaccine'!$E970, 'V3回目-総接種回数'!D:D)</f>
        <v>0</v>
      </c>
    </row>
    <row r="971" spans="1:19" ht="17.7">
      <c r="A971" s="49">
        <v>44619</v>
      </c>
      <c r="B971" s="109">
        <f>IF(COUNTIF($A$7:$A971, $A971)&gt;1, 0, IF($E971="","",G971+H971+K971+L971+O971-Q971))</f>
        <v>0</v>
      </c>
      <c r="C971" s="109">
        <f>IF(COUNTIF($A$7:$A971, $A971)&gt;1, 0, IF($E971="", "", I971+J971+M971+N971+P971-R971))</f>
        <v>0</v>
      </c>
      <c r="D971" s="109">
        <f>IF(COUNTIF($A$7:$A971, $A971)&gt;1, 0, S971)</f>
        <v>0</v>
      </c>
      <c r="E971" s="110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0</v>
      </c>
      <c r="L971" s="92">
        <f>IFERROR(VLOOKUP($E971, V一般接種!$A:$G, L$4, FALSE), 0)</f>
        <v>0</v>
      </c>
      <c r="M971" s="92">
        <f>IFERROR(VLOOKUP($E971, V一般接種!$A:$G, M$4, FALSE), 0)</f>
        <v>0</v>
      </c>
      <c r="N971" s="93">
        <f>IFERROR(VLOOKUP($E971, V一般接種!$A:$G, N$4, FALSE), 0)</f>
        <v>0</v>
      </c>
      <c r="O971" s="92">
        <f>SUMIF(V職域接種!$C:$C, 'Conv-vaccine'!$E971, V職域接種!F:F)</f>
        <v>0</v>
      </c>
      <c r="P971" s="92">
        <f>SUMIF(V職域接種!$C:$C, 'Conv-vaccine'!$E971, V職域接種!G:G)</f>
        <v>0</v>
      </c>
      <c r="Q971" s="92">
        <f>_xlfn.MAXIFS(V重複!F:F, V重複!$C:$C, 'Conv-vaccine'!$E971)</f>
        <v>0</v>
      </c>
      <c r="R971" s="92">
        <f>_xlfn.MAXIFS(V重複!G:G, V重複!$C:$C, 'Conv-vaccine'!$E971)</f>
        <v>0</v>
      </c>
      <c r="S971" s="117">
        <f>SUMIF('V3回目-総接種回数'!$A:$A, 'Conv-vaccine'!$E971, 'V3回目-総接種回数'!D:D)</f>
        <v>0</v>
      </c>
    </row>
    <row r="972" spans="1:19" ht="17.7">
      <c r="A972" s="49">
        <v>44619</v>
      </c>
      <c r="B972" s="109">
        <f>IF(COUNTIF($A$7:$A972, $A972)&gt;1, 0, IF($E972="","",G972+H972+K972+L972+O972-Q972))</f>
        <v>0</v>
      </c>
      <c r="C972" s="109">
        <f>IF(COUNTIF($A$7:$A972, $A972)&gt;1, 0, IF($E972="", "", I972+J972+M972+N972+P972-R972))</f>
        <v>0</v>
      </c>
      <c r="D972" s="109">
        <f>IF(COUNTIF($A$7:$A972, $A972)&gt;1, 0, S972)</f>
        <v>0</v>
      </c>
      <c r="E972" s="110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0</v>
      </c>
      <c r="L972" s="92">
        <f>IFERROR(VLOOKUP($E972, V一般接種!$A:$G, L$4, FALSE), 0)</f>
        <v>0</v>
      </c>
      <c r="M972" s="92">
        <f>IFERROR(VLOOKUP($E972, V一般接種!$A:$G, M$4, FALSE), 0)</f>
        <v>0</v>
      </c>
      <c r="N972" s="93">
        <f>IFERROR(VLOOKUP($E972, V一般接種!$A:$G, N$4, FALSE), 0)</f>
        <v>0</v>
      </c>
      <c r="O972" s="92">
        <f>SUMIF(V職域接種!$C:$C, 'Conv-vaccine'!$E972, V職域接種!F:F)</f>
        <v>0</v>
      </c>
      <c r="P972" s="92">
        <f>SUMIF(V職域接種!$C:$C, 'Conv-vaccine'!$E972, V職域接種!G:G)</f>
        <v>0</v>
      </c>
      <c r="Q972" s="92">
        <f>_xlfn.MAXIFS(V重複!F:F, V重複!$C:$C, 'Conv-vaccine'!$E972)</f>
        <v>0</v>
      </c>
      <c r="R972" s="92">
        <f>_xlfn.MAXIFS(V重複!G:G, V重複!$C:$C, 'Conv-vaccine'!$E972)</f>
        <v>0</v>
      </c>
      <c r="S972" s="117">
        <f>SUMIF('V3回目-総接種回数'!$A:$A, 'Conv-vaccine'!$E972, 'V3回目-総接種回数'!D:D)</f>
        <v>0</v>
      </c>
    </row>
    <row r="973" spans="1:19" ht="17.7">
      <c r="A973" s="49">
        <v>44620</v>
      </c>
      <c r="B973" s="109">
        <f>IF(COUNTIF($A$7:$A973, $A973)&gt;1, 0, IF($E973="","",G973+H973+K973+L973+O973-Q973))</f>
        <v>0</v>
      </c>
      <c r="C973" s="109">
        <f>IF(COUNTIF($A$7:$A973, $A973)&gt;1, 0, IF($E973="", "", I973+J973+M973+N973+P973-R973))</f>
        <v>0</v>
      </c>
      <c r="D973" s="109">
        <f>IF(COUNTIF($A$7:$A973, $A973)&gt;1, 0, S973)</f>
        <v>0</v>
      </c>
      <c r="E973" s="110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0</v>
      </c>
      <c r="L973" s="92">
        <f>IFERROR(VLOOKUP($E973, V一般接種!$A:$G, L$4, FALSE), 0)</f>
        <v>0</v>
      </c>
      <c r="M973" s="92">
        <f>IFERROR(VLOOKUP($E973, V一般接種!$A:$G, M$4, FALSE), 0)</f>
        <v>0</v>
      </c>
      <c r="N973" s="93">
        <f>IFERROR(VLOOKUP($E973, V一般接種!$A:$G, N$4, FALSE), 0)</f>
        <v>0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17">
        <f>SUMIF('V3回目-総接種回数'!$A:$A, 'Conv-vaccine'!$E973, 'V3回目-総接種回数'!D:D)</f>
        <v>0</v>
      </c>
    </row>
    <row r="974" spans="1:19" ht="17.7">
      <c r="A974" s="49">
        <v>44620</v>
      </c>
      <c r="B974" s="109">
        <f>IF(COUNTIF($A$7:$A974, $A974)&gt;1, 0, IF($E974="","",G974+H974+K974+L974+O974-Q974))</f>
        <v>0</v>
      </c>
      <c r="C974" s="109">
        <f>IF(COUNTIF($A$7:$A974, $A974)&gt;1, 0, IF($E974="", "", I974+J974+M974+N974+P974-R974))</f>
        <v>0</v>
      </c>
      <c r="D974" s="109">
        <f>IF(COUNTIF($A$7:$A974, $A974)&gt;1, 0, S974)</f>
        <v>0</v>
      </c>
      <c r="E974" s="110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0</v>
      </c>
      <c r="L974" s="92">
        <f>IFERROR(VLOOKUP($E974, V一般接種!$A:$G, L$4, FALSE), 0)</f>
        <v>0</v>
      </c>
      <c r="M974" s="92">
        <f>IFERROR(VLOOKUP($E974, V一般接種!$A:$G, M$4, FALSE), 0)</f>
        <v>0</v>
      </c>
      <c r="N974" s="93">
        <f>IFERROR(VLOOKUP($E974, V一般接種!$A:$G, N$4, FALSE), 0)</f>
        <v>0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17">
        <f>SUMIF('V3回目-総接種回数'!$A:$A, 'Conv-vaccine'!$E974, 'V3回目-総接種回数'!D:D)</f>
        <v>0</v>
      </c>
    </row>
    <row r="975" spans="1:19" ht="17.7">
      <c r="A975" s="49">
        <v>44620</v>
      </c>
      <c r="B975" s="109">
        <f>IF(COUNTIF($A$7:$A975, $A975)&gt;1, 0, IF($E975="","",G975+H975+K975+L975+O975-Q975))</f>
        <v>0</v>
      </c>
      <c r="C975" s="109">
        <f>IF(COUNTIF($A$7:$A975, $A975)&gt;1, 0, IF($E975="", "", I975+J975+M975+N975+P975-R975))</f>
        <v>0</v>
      </c>
      <c r="D975" s="109">
        <f>IF(COUNTIF($A$7:$A975, $A975)&gt;1, 0, S975)</f>
        <v>0</v>
      </c>
      <c r="E975" s="110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0</v>
      </c>
      <c r="L975" s="92">
        <f>IFERROR(VLOOKUP($E975, V一般接種!$A:$G, L$4, FALSE), 0)</f>
        <v>0</v>
      </c>
      <c r="M975" s="92">
        <f>IFERROR(VLOOKUP($E975, V一般接種!$A:$G, M$4, FALSE), 0)</f>
        <v>0</v>
      </c>
      <c r="N975" s="93">
        <f>IFERROR(VLOOKUP($E975, V一般接種!$A:$G, N$4, FALSE), 0)</f>
        <v>0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17">
        <f>SUMIF('V3回目-総接種回数'!$A:$A, 'Conv-vaccine'!$E975, 'V3回目-総接種回数'!D:D)</f>
        <v>0</v>
      </c>
    </row>
    <row r="976" spans="1:19" ht="17.7">
      <c r="A976" s="49">
        <v>44621</v>
      </c>
      <c r="B976" s="109">
        <f>IF(COUNTIF($A$7:$A976, $A976)&gt;1, 0, IF($E976="","",G976+H976+K976+L976+O976-Q976))</f>
        <v>0</v>
      </c>
      <c r="C976" s="109">
        <f>IF(COUNTIF($A$7:$A976, $A976)&gt;1, 0, IF($E976="", "", I976+J976+M976+N976+P976-R976))</f>
        <v>0</v>
      </c>
      <c r="D976" s="109">
        <f>IF(COUNTIF($A$7:$A976, $A976)&gt;1, 0, S976)</f>
        <v>0</v>
      </c>
      <c r="E976" s="110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0</v>
      </c>
      <c r="L976" s="92">
        <f>IFERROR(VLOOKUP($E976, V一般接種!$A:$G, L$4, FALSE), 0)</f>
        <v>0</v>
      </c>
      <c r="M976" s="92">
        <f>IFERROR(VLOOKUP($E976, V一般接種!$A:$G, M$4, FALSE), 0)</f>
        <v>0</v>
      </c>
      <c r="N976" s="93">
        <f>IFERROR(VLOOKUP($E976, V一般接種!$A:$G, N$4, FALSE), 0)</f>
        <v>0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17">
        <f>SUMIF('V3回目-総接種回数'!$A:$A, 'Conv-vaccine'!$E976, 'V3回目-総接種回数'!D:D)</f>
        <v>0</v>
      </c>
    </row>
    <row r="977" spans="1:19" ht="17.7">
      <c r="A977" s="49">
        <v>44621</v>
      </c>
      <c r="B977" s="109">
        <f>IF(COUNTIF($A$7:$A977, $A977)&gt;1, 0, IF($E977="","",G977+H977+K977+L977+O977-Q977))</f>
        <v>0</v>
      </c>
      <c r="C977" s="109">
        <f>IF(COUNTIF($A$7:$A977, $A977)&gt;1, 0, IF($E977="", "", I977+J977+M977+N977+P977-R977))</f>
        <v>0</v>
      </c>
      <c r="D977" s="109">
        <f>IF(COUNTIF($A$7:$A977, $A977)&gt;1, 0, S977)</f>
        <v>0</v>
      </c>
      <c r="E977" s="110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0</v>
      </c>
      <c r="L977" s="92">
        <f>IFERROR(VLOOKUP($E977, V一般接種!$A:$G, L$4, FALSE), 0)</f>
        <v>0</v>
      </c>
      <c r="M977" s="92">
        <f>IFERROR(VLOOKUP($E977, V一般接種!$A:$G, M$4, FALSE), 0)</f>
        <v>0</v>
      </c>
      <c r="N977" s="93">
        <f>IFERROR(VLOOKUP($E977, V一般接種!$A:$G, N$4, FALSE), 0)</f>
        <v>0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17">
        <f>SUMIF('V3回目-総接種回数'!$A:$A, 'Conv-vaccine'!$E977, 'V3回目-総接種回数'!D:D)</f>
        <v>0</v>
      </c>
    </row>
    <row r="978" spans="1:19" ht="17.7">
      <c r="A978" s="49">
        <v>44621</v>
      </c>
      <c r="B978" s="109">
        <f>IF(COUNTIF($A$7:$A978, $A978)&gt;1, 0, IF($E978="","",G978+H978+K978+L978+O978-Q978))</f>
        <v>0</v>
      </c>
      <c r="C978" s="109">
        <f>IF(COUNTIF($A$7:$A978, $A978)&gt;1, 0, IF($E978="", "", I978+J978+M978+N978+P978-R978))</f>
        <v>0</v>
      </c>
      <c r="D978" s="109">
        <f>IF(COUNTIF($A$7:$A978, $A978)&gt;1, 0, S978)</f>
        <v>0</v>
      </c>
      <c r="E978" s="110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0</v>
      </c>
      <c r="L978" s="92">
        <f>IFERROR(VLOOKUP($E978, V一般接種!$A:$G, L$4, FALSE), 0)</f>
        <v>0</v>
      </c>
      <c r="M978" s="92">
        <f>IFERROR(VLOOKUP($E978, V一般接種!$A:$G, M$4, FALSE), 0)</f>
        <v>0</v>
      </c>
      <c r="N978" s="93">
        <f>IFERROR(VLOOKUP($E978, V一般接種!$A:$G, N$4, FALSE), 0)</f>
        <v>0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17">
        <f>SUMIF('V3回目-総接種回数'!$A:$A, 'Conv-vaccine'!$E978, 'V3回目-総接種回数'!D:D)</f>
        <v>0</v>
      </c>
    </row>
    <row r="979" spans="1:19" ht="17.7">
      <c r="A979" s="49">
        <v>44622</v>
      </c>
      <c r="B979" s="109">
        <f>IF(COUNTIF($A$7:$A979, $A979)&gt;1, 0, IF($E979="","",G979+H979+K979+L979+O979-Q979))</f>
        <v>0</v>
      </c>
      <c r="C979" s="109">
        <f>IF(COUNTIF($A$7:$A979, $A979)&gt;1, 0, IF($E979="", "", I979+J979+M979+N979+P979-R979))</f>
        <v>0</v>
      </c>
      <c r="D979" s="109">
        <f>IF(COUNTIF($A$7:$A979, $A979)&gt;1, 0, S979)</f>
        <v>0</v>
      </c>
      <c r="E979" s="110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0</v>
      </c>
      <c r="L979" s="92">
        <f>IFERROR(VLOOKUP($E979, V一般接種!$A:$G, L$4, FALSE), 0)</f>
        <v>0</v>
      </c>
      <c r="M979" s="92">
        <f>IFERROR(VLOOKUP($E979, V一般接種!$A:$G, M$4, FALSE), 0)</f>
        <v>0</v>
      </c>
      <c r="N979" s="93">
        <f>IFERROR(VLOOKUP($E979, V一般接種!$A:$G, N$4, FALSE), 0)</f>
        <v>0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17">
        <f>SUMIF('V3回目-総接種回数'!$A:$A, 'Conv-vaccine'!$E979, 'V3回目-総接種回数'!D:D)</f>
        <v>0</v>
      </c>
    </row>
    <row r="980" spans="1:19" ht="17.7">
      <c r="A980" s="49">
        <v>44622</v>
      </c>
      <c r="B980" s="109">
        <f>IF(COUNTIF($A$7:$A980, $A980)&gt;1, 0, IF($E980="","",G980+H980+K980+L980+O980-Q980))</f>
        <v>0</v>
      </c>
      <c r="C980" s="109">
        <f>IF(COUNTIF($A$7:$A980, $A980)&gt;1, 0, IF($E980="", "", I980+J980+M980+N980+P980-R980))</f>
        <v>0</v>
      </c>
      <c r="D980" s="109">
        <f>IF(COUNTIF($A$7:$A980, $A980)&gt;1, 0, S980)</f>
        <v>0</v>
      </c>
      <c r="E980" s="110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0</v>
      </c>
      <c r="L980" s="92">
        <f>IFERROR(VLOOKUP($E980, V一般接種!$A:$G, L$4, FALSE), 0)</f>
        <v>0</v>
      </c>
      <c r="M980" s="92">
        <f>IFERROR(VLOOKUP($E980, V一般接種!$A:$G, M$4, FALSE), 0)</f>
        <v>0</v>
      </c>
      <c r="N980" s="93">
        <f>IFERROR(VLOOKUP($E980, V一般接種!$A:$G, N$4, FALSE), 0)</f>
        <v>0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17">
        <f>SUMIF('V3回目-総接種回数'!$A:$A, 'Conv-vaccine'!$E980, 'V3回目-総接種回数'!D:D)</f>
        <v>0</v>
      </c>
    </row>
    <row r="981" spans="1:19" ht="17.7">
      <c r="A981" s="49">
        <v>44622</v>
      </c>
      <c r="B981" s="109">
        <f>IF(COUNTIF($A$7:$A981, $A981)&gt;1, 0, IF($E981="","",G981+H981+K981+L981+O981-Q981))</f>
        <v>0</v>
      </c>
      <c r="C981" s="109">
        <f>IF(COUNTIF($A$7:$A981, $A981)&gt;1, 0, IF($E981="", "", I981+J981+M981+N981+P981-R981))</f>
        <v>0</v>
      </c>
      <c r="D981" s="109">
        <f>IF(COUNTIF($A$7:$A981, $A981)&gt;1, 0, S981)</f>
        <v>0</v>
      </c>
      <c r="E981" s="110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0</v>
      </c>
      <c r="L981" s="92">
        <f>IFERROR(VLOOKUP($E981, V一般接種!$A:$G, L$4, FALSE), 0)</f>
        <v>0</v>
      </c>
      <c r="M981" s="92">
        <f>IFERROR(VLOOKUP($E981, V一般接種!$A:$G, M$4, FALSE), 0)</f>
        <v>0</v>
      </c>
      <c r="N981" s="93">
        <f>IFERROR(VLOOKUP($E981, V一般接種!$A:$G, N$4, FALSE), 0)</f>
        <v>0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17">
        <f>SUMIF('V3回目-総接種回数'!$A:$A, 'Conv-vaccine'!$E981, 'V3回目-総接種回数'!D:D)</f>
        <v>0</v>
      </c>
    </row>
    <row r="982" spans="1:19" ht="17.7">
      <c r="A982" s="49">
        <v>44623</v>
      </c>
      <c r="B982" s="109">
        <f>IF(COUNTIF($A$7:$A982, $A982)&gt;1, 0, IF($E982="","",G982+H982+K982+L982+O982-Q982))</f>
        <v>0</v>
      </c>
      <c r="C982" s="109">
        <f>IF(COUNTIF($A$7:$A982, $A982)&gt;1, 0, IF($E982="", "", I982+J982+M982+N982+P982-R982))</f>
        <v>0</v>
      </c>
      <c r="D982" s="109">
        <f>IF(COUNTIF($A$7:$A982, $A982)&gt;1, 0, S982)</f>
        <v>0</v>
      </c>
      <c r="E982" s="110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0</v>
      </c>
      <c r="L982" s="92">
        <f>IFERROR(VLOOKUP($E982, V一般接種!$A:$G, L$4, FALSE), 0)</f>
        <v>0</v>
      </c>
      <c r="M982" s="92">
        <f>IFERROR(VLOOKUP($E982, V一般接種!$A:$G, M$4, FALSE), 0)</f>
        <v>0</v>
      </c>
      <c r="N982" s="93">
        <f>IFERROR(VLOOKUP($E982, V一般接種!$A:$G, N$4, FALSE), 0)</f>
        <v>0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17">
        <f>SUMIF('V3回目-総接種回数'!$A:$A, 'Conv-vaccine'!$E982, 'V3回目-総接種回数'!D:D)</f>
        <v>0</v>
      </c>
    </row>
    <row r="983" spans="1:19" ht="17.7">
      <c r="A983" s="49">
        <v>44623</v>
      </c>
      <c r="B983" s="109">
        <f>IF(COUNTIF($A$7:$A983, $A983)&gt;1, 0, IF($E983="","",G983+H983+K983+L983+O983-Q983))</f>
        <v>0</v>
      </c>
      <c r="C983" s="109">
        <f>IF(COUNTIF($A$7:$A983, $A983)&gt;1, 0, IF($E983="", "", I983+J983+M983+N983+P983-R983))</f>
        <v>0</v>
      </c>
      <c r="D983" s="109">
        <f>IF(COUNTIF($A$7:$A983, $A983)&gt;1, 0, S983)</f>
        <v>0</v>
      </c>
      <c r="E983" s="110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0</v>
      </c>
      <c r="L983" s="92">
        <f>IFERROR(VLOOKUP($E983, V一般接種!$A:$G, L$4, FALSE), 0)</f>
        <v>0</v>
      </c>
      <c r="M983" s="92">
        <f>IFERROR(VLOOKUP($E983, V一般接種!$A:$G, M$4, FALSE), 0)</f>
        <v>0</v>
      </c>
      <c r="N983" s="93">
        <f>IFERROR(VLOOKUP($E983, V一般接種!$A:$G, N$4, FALSE), 0)</f>
        <v>0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17">
        <f>SUMIF('V3回目-総接種回数'!$A:$A, 'Conv-vaccine'!$E983, 'V3回目-総接種回数'!D:D)</f>
        <v>0</v>
      </c>
    </row>
    <row r="984" spans="1:19" ht="17.7">
      <c r="A984" s="49">
        <v>44623</v>
      </c>
      <c r="B984" s="109">
        <f>IF(COUNTIF($A$7:$A984, $A984)&gt;1, 0, IF($E984="","",G984+H984+K984+L984+O984-Q984))</f>
        <v>0</v>
      </c>
      <c r="C984" s="109">
        <f>IF(COUNTIF($A$7:$A984, $A984)&gt;1, 0, IF($E984="", "", I984+J984+M984+N984+P984-R984))</f>
        <v>0</v>
      </c>
      <c r="D984" s="109">
        <f>IF(COUNTIF($A$7:$A984, $A984)&gt;1, 0, S984)</f>
        <v>0</v>
      </c>
      <c r="E984" s="110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0</v>
      </c>
      <c r="L984" s="92">
        <f>IFERROR(VLOOKUP($E984, V一般接種!$A:$G, L$4, FALSE), 0)</f>
        <v>0</v>
      </c>
      <c r="M984" s="92">
        <f>IFERROR(VLOOKUP($E984, V一般接種!$A:$G, M$4, FALSE), 0)</f>
        <v>0</v>
      </c>
      <c r="N984" s="93">
        <f>IFERROR(VLOOKUP($E984, V一般接種!$A:$G, N$4, FALSE), 0)</f>
        <v>0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17">
        <f>SUMIF('V3回目-総接種回数'!$A:$A, 'Conv-vaccine'!$E984, 'V3回目-総接種回数'!D:D)</f>
        <v>0</v>
      </c>
    </row>
    <row r="985" spans="1:19" ht="17.7">
      <c r="A985" s="49">
        <v>44624</v>
      </c>
      <c r="B985" s="109">
        <f>IF(COUNTIF($A$7:$A985, $A985)&gt;1, 0, IF($E985="","",G985+H985+K985+L985+O985-Q985))</f>
        <v>0</v>
      </c>
      <c r="C985" s="109">
        <f>IF(COUNTIF($A$7:$A985, $A985)&gt;1, 0, IF($E985="", "", I985+J985+M985+N985+P985-R985))</f>
        <v>0</v>
      </c>
      <c r="D985" s="109">
        <f>IF(COUNTIF($A$7:$A985, $A985)&gt;1, 0, S985)</f>
        <v>0</v>
      </c>
      <c r="E985" s="110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0</v>
      </c>
      <c r="L985" s="92">
        <f>IFERROR(VLOOKUP($E985, V一般接種!$A:$G, L$4, FALSE), 0)</f>
        <v>0</v>
      </c>
      <c r="M985" s="92">
        <f>IFERROR(VLOOKUP($E985, V一般接種!$A:$G, M$4, FALSE), 0)</f>
        <v>0</v>
      </c>
      <c r="N985" s="93">
        <f>IFERROR(VLOOKUP($E985, V一般接種!$A:$G, N$4, FALSE), 0)</f>
        <v>0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17">
        <f>SUMIF('V3回目-総接種回数'!$A:$A, 'Conv-vaccine'!$E985, 'V3回目-総接種回数'!D:D)</f>
        <v>0</v>
      </c>
    </row>
    <row r="986" spans="1:19" ht="17.7">
      <c r="A986" s="49">
        <v>44624</v>
      </c>
      <c r="B986" s="109">
        <f>IF(COUNTIF($A$7:$A986, $A986)&gt;1, 0, IF($E986="","",G986+H986+K986+L986+O986-Q986))</f>
        <v>0</v>
      </c>
      <c r="C986" s="109">
        <f>IF(COUNTIF($A$7:$A986, $A986)&gt;1, 0, IF($E986="", "", I986+J986+M986+N986+P986-R986))</f>
        <v>0</v>
      </c>
      <c r="D986" s="109">
        <f>IF(COUNTIF($A$7:$A986, $A986)&gt;1, 0, S986)</f>
        <v>0</v>
      </c>
      <c r="E986" s="110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0</v>
      </c>
      <c r="L986" s="92">
        <f>IFERROR(VLOOKUP($E986, V一般接種!$A:$G, L$4, FALSE), 0)</f>
        <v>0</v>
      </c>
      <c r="M986" s="92">
        <f>IFERROR(VLOOKUP($E986, V一般接種!$A:$G, M$4, FALSE), 0)</f>
        <v>0</v>
      </c>
      <c r="N986" s="93">
        <f>IFERROR(VLOOKUP($E986, V一般接種!$A:$G, N$4, FALSE), 0)</f>
        <v>0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17">
        <f>SUMIF('V3回目-総接種回数'!$A:$A, 'Conv-vaccine'!$E986, 'V3回目-総接種回数'!D:D)</f>
        <v>0</v>
      </c>
    </row>
    <row r="987" spans="1:19" ht="17.7">
      <c r="A987" s="49">
        <v>44624</v>
      </c>
      <c r="B987" s="109">
        <f>IF(COUNTIF($A$7:$A987, $A987)&gt;1, 0, IF($E987="","",G987+H987+K987+L987+O987-Q987))</f>
        <v>0</v>
      </c>
      <c r="C987" s="109">
        <f>IF(COUNTIF($A$7:$A987, $A987)&gt;1, 0, IF($E987="", "", I987+J987+M987+N987+P987-R987))</f>
        <v>0</v>
      </c>
      <c r="D987" s="109">
        <f>IF(COUNTIF($A$7:$A987, $A987)&gt;1, 0, S987)</f>
        <v>0</v>
      </c>
      <c r="E987" s="110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0</v>
      </c>
      <c r="L987" s="92">
        <f>IFERROR(VLOOKUP($E987, V一般接種!$A:$G, L$4, FALSE), 0)</f>
        <v>0</v>
      </c>
      <c r="M987" s="92">
        <f>IFERROR(VLOOKUP($E987, V一般接種!$A:$G, M$4, FALSE), 0)</f>
        <v>0</v>
      </c>
      <c r="N987" s="93">
        <f>IFERROR(VLOOKUP($E987, V一般接種!$A:$G, N$4, FALSE), 0)</f>
        <v>0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17">
        <f>SUMIF('V3回目-総接種回数'!$A:$A, 'Conv-vaccine'!$E987, 'V3回目-総接種回数'!D:D)</f>
        <v>0</v>
      </c>
    </row>
    <row r="988" spans="1:19" ht="17.7">
      <c r="A988" s="49">
        <v>44625</v>
      </c>
      <c r="B988" s="109">
        <f>IF(COUNTIF($A$7:$A988, $A988)&gt;1, 0, IF($E988="","",G988+H988+K988+L988+O988-Q988))</f>
        <v>0</v>
      </c>
      <c r="C988" s="109">
        <f>IF(COUNTIF($A$7:$A988, $A988)&gt;1, 0, IF($E988="", "", I988+J988+M988+N988+P988-R988))</f>
        <v>0</v>
      </c>
      <c r="D988" s="109">
        <f>IF(COUNTIF($A$7:$A988, $A988)&gt;1, 0, S988)</f>
        <v>0</v>
      </c>
      <c r="E988" s="110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0</v>
      </c>
      <c r="L988" s="92">
        <f>IFERROR(VLOOKUP($E988, V一般接種!$A:$G, L$4, FALSE), 0)</f>
        <v>0</v>
      </c>
      <c r="M988" s="92">
        <f>IFERROR(VLOOKUP($E988, V一般接種!$A:$G, M$4, FALSE), 0)</f>
        <v>0</v>
      </c>
      <c r="N988" s="93">
        <f>IFERROR(VLOOKUP($E988, V一般接種!$A:$G, N$4, FALSE), 0)</f>
        <v>0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17">
        <f>SUMIF('V3回目-総接種回数'!$A:$A, 'Conv-vaccine'!$E988, 'V3回目-総接種回数'!D:D)</f>
        <v>0</v>
      </c>
    </row>
    <row r="989" spans="1:19" ht="17.7">
      <c r="A989" s="49">
        <v>44625</v>
      </c>
      <c r="B989" s="109">
        <f>IF(COUNTIF($A$7:$A989, $A989)&gt;1, 0, IF($E989="","",G989+H989+K989+L989+O989-Q989))</f>
        <v>0</v>
      </c>
      <c r="C989" s="109">
        <f>IF(COUNTIF($A$7:$A989, $A989)&gt;1, 0, IF($E989="", "", I989+J989+M989+N989+P989-R989))</f>
        <v>0</v>
      </c>
      <c r="D989" s="109">
        <f>IF(COUNTIF($A$7:$A989, $A989)&gt;1, 0, S989)</f>
        <v>0</v>
      </c>
      <c r="E989" s="110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0</v>
      </c>
      <c r="L989" s="92">
        <f>IFERROR(VLOOKUP($E989, V一般接種!$A:$G, L$4, FALSE), 0)</f>
        <v>0</v>
      </c>
      <c r="M989" s="92">
        <f>IFERROR(VLOOKUP($E989, V一般接種!$A:$G, M$4, FALSE), 0)</f>
        <v>0</v>
      </c>
      <c r="N989" s="93">
        <f>IFERROR(VLOOKUP($E989, V一般接種!$A:$G, N$4, FALSE), 0)</f>
        <v>0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17">
        <f>SUMIF('V3回目-総接種回数'!$A:$A, 'Conv-vaccine'!$E989, 'V3回目-総接種回数'!D:D)</f>
        <v>0</v>
      </c>
    </row>
    <row r="990" spans="1:19" ht="17.7">
      <c r="A990" s="49">
        <v>44625</v>
      </c>
      <c r="B990" s="109">
        <f>IF(COUNTIF($A$7:$A990, $A990)&gt;1, 0, IF($E990="","",G990+H990+K990+L990+O990-Q990))</f>
        <v>0</v>
      </c>
      <c r="C990" s="109">
        <f>IF(COUNTIF($A$7:$A990, $A990)&gt;1, 0, IF($E990="", "", I990+J990+M990+N990+P990-R990))</f>
        <v>0</v>
      </c>
      <c r="D990" s="109">
        <f>IF(COUNTIF($A$7:$A990, $A990)&gt;1, 0, S990)</f>
        <v>0</v>
      </c>
      <c r="E990" s="110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0</v>
      </c>
      <c r="L990" s="92">
        <f>IFERROR(VLOOKUP($E990, V一般接種!$A:$G, L$4, FALSE), 0)</f>
        <v>0</v>
      </c>
      <c r="M990" s="92">
        <f>IFERROR(VLOOKUP($E990, V一般接種!$A:$G, M$4, FALSE), 0)</f>
        <v>0</v>
      </c>
      <c r="N990" s="93">
        <f>IFERROR(VLOOKUP($E990, V一般接種!$A:$G, N$4, FALSE), 0)</f>
        <v>0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17">
        <f>SUMIF('V3回目-総接種回数'!$A:$A, 'Conv-vaccine'!$E990, 'V3回目-総接種回数'!D:D)</f>
        <v>0</v>
      </c>
    </row>
    <row r="991" spans="1:19" ht="17.7">
      <c r="A991" s="49">
        <v>44626</v>
      </c>
      <c r="B991" s="109">
        <f>IF(COUNTIF($A$7:$A991, $A991)&gt;1, 0, IF($E991="","",G991+H991+K991+L991+O991-Q991))</f>
        <v>0</v>
      </c>
      <c r="C991" s="109">
        <f>IF(COUNTIF($A$7:$A991, $A991)&gt;1, 0, IF($E991="", "", I991+J991+M991+N991+P991-R991))</f>
        <v>0</v>
      </c>
      <c r="D991" s="109">
        <f>IF(COUNTIF($A$7:$A991, $A991)&gt;1, 0, S991)</f>
        <v>0</v>
      </c>
      <c r="E991" s="110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0</v>
      </c>
      <c r="L991" s="92">
        <f>IFERROR(VLOOKUP($E991, V一般接種!$A:$G, L$4, FALSE), 0)</f>
        <v>0</v>
      </c>
      <c r="M991" s="92">
        <f>IFERROR(VLOOKUP($E991, V一般接種!$A:$G, M$4, FALSE), 0)</f>
        <v>0</v>
      </c>
      <c r="N991" s="93">
        <f>IFERROR(VLOOKUP($E991, V一般接種!$A:$G, N$4, FALSE), 0)</f>
        <v>0</v>
      </c>
      <c r="O991" s="92">
        <f>SUMIF(V職域接種!$C:$C, 'Conv-vaccine'!$E991, V職域接種!F:F)</f>
        <v>0</v>
      </c>
      <c r="P991" s="92">
        <f>SUMIF(V職域接種!$C:$C, 'Conv-vaccine'!$E991, V職域接種!G:G)</f>
        <v>0</v>
      </c>
      <c r="Q991" s="92">
        <f>_xlfn.MAXIFS(V重複!F:F, V重複!$C:$C, 'Conv-vaccine'!$E991)</f>
        <v>0</v>
      </c>
      <c r="R991" s="92">
        <f>_xlfn.MAXIFS(V重複!G:G, V重複!$C:$C, 'Conv-vaccine'!$E991)</f>
        <v>0</v>
      </c>
      <c r="S991" s="117">
        <f>SUMIF('V3回目-総接種回数'!$A:$A, 'Conv-vaccine'!$E991, 'V3回目-総接種回数'!D:D)</f>
        <v>0</v>
      </c>
    </row>
    <row r="992" spans="1:19" ht="17.7">
      <c r="A992" s="49">
        <v>44626</v>
      </c>
      <c r="B992" s="109">
        <f>IF(COUNTIF($A$7:$A992, $A992)&gt;1, 0, IF($E992="","",G992+H992+K992+L992+O992-Q992))</f>
        <v>0</v>
      </c>
      <c r="C992" s="109">
        <f>IF(COUNTIF($A$7:$A992, $A992)&gt;1, 0, IF($E992="", "", I992+J992+M992+N992+P992-R992))</f>
        <v>0</v>
      </c>
      <c r="D992" s="109">
        <f>IF(COUNTIF($A$7:$A992, $A992)&gt;1, 0, S992)</f>
        <v>0</v>
      </c>
      <c r="E992" s="110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0</v>
      </c>
      <c r="L992" s="92">
        <f>IFERROR(VLOOKUP($E992, V一般接種!$A:$G, L$4, FALSE), 0)</f>
        <v>0</v>
      </c>
      <c r="M992" s="92">
        <f>IFERROR(VLOOKUP($E992, V一般接種!$A:$G, M$4, FALSE), 0)</f>
        <v>0</v>
      </c>
      <c r="N992" s="93">
        <f>IFERROR(VLOOKUP($E992, V一般接種!$A:$G, N$4, FALSE), 0)</f>
        <v>0</v>
      </c>
      <c r="O992" s="92">
        <f>SUMIF(V職域接種!$C:$C, 'Conv-vaccine'!$E992, V職域接種!F:F)</f>
        <v>0</v>
      </c>
      <c r="P992" s="92">
        <f>SUMIF(V職域接種!$C:$C, 'Conv-vaccine'!$E992, V職域接種!G:G)</f>
        <v>0</v>
      </c>
      <c r="Q992" s="92">
        <f>_xlfn.MAXIFS(V重複!F:F, V重複!$C:$C, 'Conv-vaccine'!$E992)</f>
        <v>0</v>
      </c>
      <c r="R992" s="92">
        <f>_xlfn.MAXIFS(V重複!G:G, V重複!$C:$C, 'Conv-vaccine'!$E992)</f>
        <v>0</v>
      </c>
      <c r="S992" s="117">
        <f>SUMIF('V3回目-総接種回数'!$A:$A, 'Conv-vaccine'!$E992, 'V3回目-総接種回数'!D:D)</f>
        <v>0</v>
      </c>
    </row>
    <row r="993" spans="1:19" ht="17.7">
      <c r="A993" s="49">
        <v>44626</v>
      </c>
      <c r="B993" s="109">
        <f>IF(COUNTIF($A$7:$A993, $A993)&gt;1, 0, IF($E993="","",G993+H993+K993+L993+O993-Q993))</f>
        <v>0</v>
      </c>
      <c r="C993" s="109">
        <f>IF(COUNTIF($A$7:$A993, $A993)&gt;1, 0, IF($E993="", "", I993+J993+M993+N993+P993-R993))</f>
        <v>0</v>
      </c>
      <c r="D993" s="109">
        <f>IF(COUNTIF($A$7:$A993, $A993)&gt;1, 0, S993)</f>
        <v>0</v>
      </c>
      <c r="E993" s="110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0</v>
      </c>
      <c r="L993" s="92">
        <f>IFERROR(VLOOKUP($E993, V一般接種!$A:$G, L$4, FALSE), 0)</f>
        <v>0</v>
      </c>
      <c r="M993" s="92">
        <f>IFERROR(VLOOKUP($E993, V一般接種!$A:$G, M$4, FALSE), 0)</f>
        <v>0</v>
      </c>
      <c r="N993" s="93">
        <f>IFERROR(VLOOKUP($E993, V一般接種!$A:$G, N$4, FALSE), 0)</f>
        <v>0</v>
      </c>
      <c r="O993" s="92">
        <f>SUMIF(V職域接種!$C:$C, 'Conv-vaccine'!$E993, V職域接種!F:F)</f>
        <v>0</v>
      </c>
      <c r="P993" s="92">
        <f>SUMIF(V職域接種!$C:$C, 'Conv-vaccine'!$E993, V職域接種!G:G)</f>
        <v>0</v>
      </c>
      <c r="Q993" s="92">
        <f>_xlfn.MAXIFS(V重複!F:F, V重複!$C:$C, 'Conv-vaccine'!$E993)</f>
        <v>0</v>
      </c>
      <c r="R993" s="92">
        <f>_xlfn.MAXIFS(V重複!G:G, V重複!$C:$C, 'Conv-vaccine'!$E993)</f>
        <v>0</v>
      </c>
      <c r="S993" s="117">
        <f>SUMIF('V3回目-総接種回数'!$A:$A, 'Conv-vaccine'!$E993, 'V3回目-総接種回数'!D:D)</f>
        <v>0</v>
      </c>
    </row>
    <row r="994" spans="1:19" ht="17.7">
      <c r="A994" s="49">
        <v>44627</v>
      </c>
      <c r="B994" s="109">
        <f>IF(COUNTIF($A$7:$A994, $A994)&gt;1, 0, IF($E994="","",G994+H994+K994+L994+O994-Q994))</f>
        <v>0</v>
      </c>
      <c r="C994" s="109">
        <f>IF(COUNTIF($A$7:$A994, $A994)&gt;1, 0, IF($E994="", "", I994+J994+M994+N994+P994-R994))</f>
        <v>0</v>
      </c>
      <c r="D994" s="109">
        <f>IF(COUNTIF($A$7:$A994, $A994)&gt;1, 0, S994)</f>
        <v>0</v>
      </c>
      <c r="E994" s="110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0</v>
      </c>
      <c r="L994" s="92">
        <f>IFERROR(VLOOKUP($E994, V一般接種!$A:$G, L$4, FALSE), 0)</f>
        <v>0</v>
      </c>
      <c r="M994" s="92">
        <f>IFERROR(VLOOKUP($E994, V一般接種!$A:$G, M$4, FALSE), 0)</f>
        <v>0</v>
      </c>
      <c r="N994" s="93">
        <f>IFERROR(VLOOKUP($E994, V一般接種!$A:$G, N$4, FALSE), 0)</f>
        <v>0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17">
        <f>SUMIF('V3回目-総接種回数'!$A:$A, 'Conv-vaccine'!$E994, 'V3回目-総接種回数'!D:D)</f>
        <v>0</v>
      </c>
    </row>
    <row r="995" spans="1:19" ht="17.7">
      <c r="A995" s="49">
        <v>44627</v>
      </c>
      <c r="B995" s="109">
        <f>IF(COUNTIF($A$7:$A995, $A995)&gt;1, 0, IF($E995="","",G995+H995+K995+L995+O995-Q995))</f>
        <v>0</v>
      </c>
      <c r="C995" s="109">
        <f>IF(COUNTIF($A$7:$A995, $A995)&gt;1, 0, IF($E995="", "", I995+J995+M995+N995+P995-R995))</f>
        <v>0</v>
      </c>
      <c r="D995" s="109">
        <f>IF(COUNTIF($A$7:$A995, $A995)&gt;1, 0, S995)</f>
        <v>0</v>
      </c>
      <c r="E995" s="110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0</v>
      </c>
      <c r="L995" s="92">
        <f>IFERROR(VLOOKUP($E995, V一般接種!$A:$G, L$4, FALSE), 0)</f>
        <v>0</v>
      </c>
      <c r="M995" s="92">
        <f>IFERROR(VLOOKUP($E995, V一般接種!$A:$G, M$4, FALSE), 0)</f>
        <v>0</v>
      </c>
      <c r="N995" s="93">
        <f>IFERROR(VLOOKUP($E995, V一般接種!$A:$G, N$4, FALSE), 0)</f>
        <v>0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17">
        <f>SUMIF('V3回目-総接種回数'!$A:$A, 'Conv-vaccine'!$E995, 'V3回目-総接種回数'!D:D)</f>
        <v>0</v>
      </c>
    </row>
    <row r="996" spans="1:19" ht="17.7">
      <c r="A996" s="49">
        <v>44627</v>
      </c>
      <c r="B996" s="109">
        <f>IF(COUNTIF($A$7:$A996, $A996)&gt;1, 0, IF($E996="","",G996+H996+K996+L996+O996-Q996))</f>
        <v>0</v>
      </c>
      <c r="C996" s="109">
        <f>IF(COUNTIF($A$7:$A996, $A996)&gt;1, 0, IF($E996="", "", I996+J996+M996+N996+P996-R996))</f>
        <v>0</v>
      </c>
      <c r="D996" s="109">
        <f>IF(COUNTIF($A$7:$A996, $A996)&gt;1, 0, S996)</f>
        <v>0</v>
      </c>
      <c r="E996" s="110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0</v>
      </c>
      <c r="L996" s="92">
        <f>IFERROR(VLOOKUP($E996, V一般接種!$A:$G, L$4, FALSE), 0)</f>
        <v>0</v>
      </c>
      <c r="M996" s="92">
        <f>IFERROR(VLOOKUP($E996, V一般接種!$A:$G, M$4, FALSE), 0)</f>
        <v>0</v>
      </c>
      <c r="N996" s="93">
        <f>IFERROR(VLOOKUP($E996, V一般接種!$A:$G, N$4, FALSE), 0)</f>
        <v>0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17">
        <f>SUMIF('V3回目-総接種回数'!$A:$A, 'Conv-vaccine'!$E996, 'V3回目-総接種回数'!D:D)</f>
        <v>0</v>
      </c>
    </row>
    <row r="997" spans="1:19" ht="17.7">
      <c r="A997" s="49">
        <v>44628</v>
      </c>
      <c r="B997" s="109">
        <f>IF(COUNTIF($A$7:$A997, $A997)&gt;1, 0, IF($E997="","",G997+H997+K997+L997+O997-Q997))</f>
        <v>0</v>
      </c>
      <c r="C997" s="109">
        <f>IF(COUNTIF($A$7:$A997, $A997)&gt;1, 0, IF($E997="", "", I997+J997+M997+N997+P997-R997))</f>
        <v>0</v>
      </c>
      <c r="D997" s="109">
        <f>IF(COUNTIF($A$7:$A997, $A997)&gt;1, 0, S997)</f>
        <v>0</v>
      </c>
      <c r="E997" s="110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0</v>
      </c>
      <c r="L997" s="92">
        <f>IFERROR(VLOOKUP($E997, V一般接種!$A:$G, L$4, FALSE), 0)</f>
        <v>0</v>
      </c>
      <c r="M997" s="92">
        <f>IFERROR(VLOOKUP($E997, V一般接種!$A:$G, M$4, FALSE), 0)</f>
        <v>0</v>
      </c>
      <c r="N997" s="93">
        <f>IFERROR(VLOOKUP($E997, V一般接種!$A:$G, N$4, FALSE), 0)</f>
        <v>0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17">
        <f>SUMIF('V3回目-総接種回数'!$A:$A, 'Conv-vaccine'!$E997, 'V3回目-総接種回数'!D:D)</f>
        <v>0</v>
      </c>
    </row>
    <row r="998" spans="1:19" ht="17.7">
      <c r="A998" s="49">
        <v>44628</v>
      </c>
      <c r="B998" s="109">
        <f>IF(COUNTIF($A$7:$A998, $A998)&gt;1, 0, IF($E998="","",G998+H998+K998+L998+O998-Q998))</f>
        <v>0</v>
      </c>
      <c r="C998" s="109">
        <f>IF(COUNTIF($A$7:$A998, $A998)&gt;1, 0, IF($E998="", "", I998+J998+M998+N998+P998-R998))</f>
        <v>0</v>
      </c>
      <c r="D998" s="109">
        <f>IF(COUNTIF($A$7:$A998, $A998)&gt;1, 0, S998)</f>
        <v>0</v>
      </c>
      <c r="E998" s="110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0</v>
      </c>
      <c r="L998" s="92">
        <f>IFERROR(VLOOKUP($E998, V一般接種!$A:$G, L$4, FALSE), 0)</f>
        <v>0</v>
      </c>
      <c r="M998" s="92">
        <f>IFERROR(VLOOKUP($E998, V一般接種!$A:$G, M$4, FALSE), 0)</f>
        <v>0</v>
      </c>
      <c r="N998" s="93">
        <f>IFERROR(VLOOKUP($E998, V一般接種!$A:$G, N$4, FALSE), 0)</f>
        <v>0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17">
        <f>SUMIF('V3回目-総接種回数'!$A:$A, 'Conv-vaccine'!$E998, 'V3回目-総接種回数'!D:D)</f>
        <v>0</v>
      </c>
    </row>
    <row r="999" spans="1:19" ht="17.7">
      <c r="A999" s="49">
        <v>44628</v>
      </c>
      <c r="B999" s="109">
        <f>IF(COUNTIF($A$7:$A999, $A999)&gt;1, 0, IF($E999="","",G999+H999+K999+L999+O999-Q999))</f>
        <v>0</v>
      </c>
      <c r="C999" s="109">
        <f>IF(COUNTIF($A$7:$A999, $A999)&gt;1, 0, IF($E999="", "", I999+J999+M999+N999+P999-R999))</f>
        <v>0</v>
      </c>
      <c r="D999" s="109">
        <f>IF(COUNTIF($A$7:$A999, $A999)&gt;1, 0, S999)</f>
        <v>0</v>
      </c>
      <c r="E999" s="110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0</v>
      </c>
      <c r="L999" s="92">
        <f>IFERROR(VLOOKUP($E999, V一般接種!$A:$G, L$4, FALSE), 0)</f>
        <v>0</v>
      </c>
      <c r="M999" s="92">
        <f>IFERROR(VLOOKUP($E999, V一般接種!$A:$G, M$4, FALSE), 0)</f>
        <v>0</v>
      </c>
      <c r="N999" s="93">
        <f>IFERROR(VLOOKUP($E999, V一般接種!$A:$G, N$4, FALSE), 0)</f>
        <v>0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17">
        <f>SUMIF('V3回目-総接種回数'!$A:$A, 'Conv-vaccine'!$E999, 'V3回目-総接種回数'!D:D)</f>
        <v>0</v>
      </c>
    </row>
    <row r="1000" spans="1:19" ht="17.7">
      <c r="A1000" s="49">
        <v>44629</v>
      </c>
      <c r="B1000" s="109">
        <f>IF(COUNTIF($A$7:$A1000, $A1000)&gt;1, 0, IF($E1000="","",G1000+H1000+K1000+L1000+O1000-Q1000))</f>
        <v>0</v>
      </c>
      <c r="C1000" s="109">
        <f>IF(COUNTIF($A$7:$A1000, $A1000)&gt;1, 0, IF($E1000="", "", I1000+J1000+M1000+N1000+P1000-R1000))</f>
        <v>0</v>
      </c>
      <c r="D1000" s="109">
        <f>IF(COUNTIF($A$7:$A1000, $A1000)&gt;1, 0, S1000)</f>
        <v>0</v>
      </c>
      <c r="E1000" s="110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0</v>
      </c>
      <c r="L1000" s="92">
        <f>IFERROR(VLOOKUP($E1000, V一般接種!$A:$G, L$4, FALSE), 0)</f>
        <v>0</v>
      </c>
      <c r="M1000" s="92">
        <f>IFERROR(VLOOKUP($E1000, V一般接種!$A:$G, M$4, FALSE), 0)</f>
        <v>0</v>
      </c>
      <c r="N1000" s="93">
        <f>IFERROR(VLOOKUP($E1000, V一般接種!$A:$G, N$4, FALSE), 0)</f>
        <v>0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17">
        <f>SUMIF('V3回目-総接種回数'!$A:$A, 'Conv-vaccine'!$E1000, 'V3回目-総接種回数'!D:D)</f>
        <v>0</v>
      </c>
    </row>
    <row r="1001" spans="1:19" ht="17.7">
      <c r="A1001" s="49">
        <v>44629</v>
      </c>
      <c r="B1001" s="109">
        <f>IF(COUNTIF($A$7:$A1001, $A1001)&gt;1, 0, IF($E1001="","",G1001+H1001+K1001+L1001+O1001-Q1001))</f>
        <v>0</v>
      </c>
      <c r="C1001" s="109">
        <f>IF(COUNTIF($A$7:$A1001, $A1001)&gt;1, 0, IF($E1001="", "", I1001+J1001+M1001+N1001+P1001-R1001))</f>
        <v>0</v>
      </c>
      <c r="D1001" s="109">
        <f>IF(COUNTIF($A$7:$A1001, $A1001)&gt;1, 0, S1001)</f>
        <v>0</v>
      </c>
      <c r="E1001" s="110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0</v>
      </c>
      <c r="L1001" s="92">
        <f>IFERROR(VLOOKUP($E1001, V一般接種!$A:$G, L$4, FALSE), 0)</f>
        <v>0</v>
      </c>
      <c r="M1001" s="92">
        <f>IFERROR(VLOOKUP($E1001, V一般接種!$A:$G, M$4, FALSE), 0)</f>
        <v>0</v>
      </c>
      <c r="N1001" s="93">
        <f>IFERROR(VLOOKUP($E1001, V一般接種!$A:$G, N$4, FALSE), 0)</f>
        <v>0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17">
        <f>SUMIF('V3回目-総接種回数'!$A:$A, 'Conv-vaccine'!$E1001, 'V3回目-総接種回数'!D:D)</f>
        <v>0</v>
      </c>
    </row>
    <row r="1002" spans="1:19" ht="17.7">
      <c r="A1002" s="49">
        <v>44629</v>
      </c>
      <c r="B1002" s="109">
        <f>IF(COUNTIF($A$7:$A1002, $A1002)&gt;1, 0, IF($E1002="","",G1002+H1002+K1002+L1002+O1002-Q1002))</f>
        <v>0</v>
      </c>
      <c r="C1002" s="109">
        <f>IF(COUNTIF($A$7:$A1002, $A1002)&gt;1, 0, IF($E1002="", "", I1002+J1002+M1002+N1002+P1002-R1002))</f>
        <v>0</v>
      </c>
      <c r="D1002" s="109">
        <f>IF(COUNTIF($A$7:$A1002, $A1002)&gt;1, 0, S1002)</f>
        <v>0</v>
      </c>
      <c r="E1002" s="110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0</v>
      </c>
      <c r="L1002" s="92">
        <f>IFERROR(VLOOKUP($E1002, V一般接種!$A:$G, L$4, FALSE), 0)</f>
        <v>0</v>
      </c>
      <c r="M1002" s="92">
        <f>IFERROR(VLOOKUP($E1002, V一般接種!$A:$G, M$4, FALSE), 0)</f>
        <v>0</v>
      </c>
      <c r="N1002" s="93">
        <f>IFERROR(VLOOKUP($E1002, V一般接種!$A:$G, N$4, FALSE), 0)</f>
        <v>0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17">
        <f>SUMIF('V3回目-総接種回数'!$A:$A, 'Conv-vaccine'!$E1002, 'V3回目-総接種回数'!D:D)</f>
        <v>0</v>
      </c>
    </row>
    <row r="1003" spans="1:19" ht="17.7">
      <c r="A1003" s="49">
        <v>44630</v>
      </c>
      <c r="B1003" s="109">
        <f>IF(COUNTIF($A$7:$A1003, $A1003)&gt;1, 0, IF($E1003="","",G1003+H1003+K1003+L1003+O1003-Q1003))</f>
        <v>0</v>
      </c>
      <c r="C1003" s="109">
        <f>IF(COUNTIF($A$7:$A1003, $A1003)&gt;1, 0, IF($E1003="", "", I1003+J1003+M1003+N1003+P1003-R1003))</f>
        <v>0</v>
      </c>
      <c r="D1003" s="109">
        <f>IF(COUNTIF($A$7:$A1003, $A1003)&gt;1, 0, S1003)</f>
        <v>0</v>
      </c>
      <c r="E1003" s="110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0</v>
      </c>
      <c r="L1003" s="92">
        <f>IFERROR(VLOOKUP($E1003, V一般接種!$A:$G, L$4, FALSE), 0)</f>
        <v>0</v>
      </c>
      <c r="M1003" s="92">
        <f>IFERROR(VLOOKUP($E1003, V一般接種!$A:$G, M$4, FALSE), 0)</f>
        <v>0</v>
      </c>
      <c r="N1003" s="93">
        <f>IFERROR(VLOOKUP($E1003, V一般接種!$A:$G, N$4, FALSE), 0)</f>
        <v>0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17">
        <f>SUMIF('V3回目-総接種回数'!$A:$A, 'Conv-vaccine'!$E1003, 'V3回目-総接種回数'!D:D)</f>
        <v>0</v>
      </c>
    </row>
    <row r="1004" spans="1:19" ht="17.7">
      <c r="A1004" s="49">
        <v>44630</v>
      </c>
      <c r="B1004" s="109">
        <f>IF(COUNTIF($A$7:$A1004, $A1004)&gt;1, 0, IF($E1004="","",G1004+H1004+K1004+L1004+O1004-Q1004))</f>
        <v>0</v>
      </c>
      <c r="C1004" s="109">
        <f>IF(COUNTIF($A$7:$A1004, $A1004)&gt;1, 0, IF($E1004="", "", I1004+J1004+M1004+N1004+P1004-R1004))</f>
        <v>0</v>
      </c>
      <c r="D1004" s="109">
        <f>IF(COUNTIF($A$7:$A1004, $A1004)&gt;1, 0, S1004)</f>
        <v>0</v>
      </c>
      <c r="E1004" s="110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0</v>
      </c>
      <c r="L1004" s="92">
        <f>IFERROR(VLOOKUP($E1004, V一般接種!$A:$G, L$4, FALSE), 0)</f>
        <v>0</v>
      </c>
      <c r="M1004" s="92">
        <f>IFERROR(VLOOKUP($E1004, V一般接種!$A:$G, M$4, FALSE), 0)</f>
        <v>0</v>
      </c>
      <c r="N1004" s="93">
        <f>IFERROR(VLOOKUP($E1004, V一般接種!$A:$G, N$4, FALSE), 0)</f>
        <v>0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17">
        <f>SUMIF('V3回目-総接種回数'!$A:$A, 'Conv-vaccine'!$E1004, 'V3回目-総接種回数'!D:D)</f>
        <v>0</v>
      </c>
    </row>
    <row r="1005" spans="1:19" ht="17.7">
      <c r="A1005" s="49">
        <v>44630</v>
      </c>
      <c r="B1005" s="109">
        <f>IF(COUNTIF($A$7:$A1005, $A1005)&gt;1, 0, IF($E1005="","",G1005+H1005+K1005+L1005+O1005-Q1005))</f>
        <v>0</v>
      </c>
      <c r="C1005" s="109">
        <f>IF(COUNTIF($A$7:$A1005, $A1005)&gt;1, 0, IF($E1005="", "", I1005+J1005+M1005+N1005+P1005-R1005))</f>
        <v>0</v>
      </c>
      <c r="D1005" s="109">
        <f>IF(COUNTIF($A$7:$A1005, $A1005)&gt;1, 0, S1005)</f>
        <v>0</v>
      </c>
      <c r="E1005" s="110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0</v>
      </c>
      <c r="L1005" s="92">
        <f>IFERROR(VLOOKUP($E1005, V一般接種!$A:$G, L$4, FALSE), 0)</f>
        <v>0</v>
      </c>
      <c r="M1005" s="92">
        <f>IFERROR(VLOOKUP($E1005, V一般接種!$A:$G, M$4, FALSE), 0)</f>
        <v>0</v>
      </c>
      <c r="N1005" s="93">
        <f>IFERROR(VLOOKUP($E1005, V一般接種!$A:$G, N$4, FALSE), 0)</f>
        <v>0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17">
        <f>SUMIF('V3回目-総接種回数'!$A:$A, 'Conv-vaccine'!$E1005, 'V3回目-総接種回数'!D:D)</f>
        <v>0</v>
      </c>
    </row>
    <row r="1006" spans="1:19" ht="17.7">
      <c r="A1006" s="49">
        <v>44631</v>
      </c>
      <c r="B1006" s="109">
        <f>IF(COUNTIF($A$7:$A1006, $A1006)&gt;1, 0, IF($E1006="","",G1006+H1006+K1006+L1006+O1006-Q1006))</f>
        <v>0</v>
      </c>
      <c r="C1006" s="109">
        <f>IF(COUNTIF($A$7:$A1006, $A1006)&gt;1, 0, IF($E1006="", "", I1006+J1006+M1006+N1006+P1006-R1006))</f>
        <v>0</v>
      </c>
      <c r="D1006" s="109">
        <f>IF(COUNTIF($A$7:$A1006, $A1006)&gt;1, 0, S1006)</f>
        <v>0</v>
      </c>
      <c r="E1006" s="110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0</v>
      </c>
      <c r="L1006" s="92">
        <f>IFERROR(VLOOKUP($E1006, V一般接種!$A:$G, L$4, FALSE), 0)</f>
        <v>0</v>
      </c>
      <c r="M1006" s="92">
        <f>IFERROR(VLOOKUP($E1006, V一般接種!$A:$G, M$4, FALSE), 0)</f>
        <v>0</v>
      </c>
      <c r="N1006" s="93">
        <f>IFERROR(VLOOKUP($E1006, V一般接種!$A:$G, N$4, FALSE), 0)</f>
        <v>0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17">
        <f>SUMIF('V3回目-総接種回数'!$A:$A, 'Conv-vaccine'!$E1006, 'V3回目-総接種回数'!D:D)</f>
        <v>0</v>
      </c>
    </row>
    <row r="1007" spans="1:19" ht="17.7">
      <c r="A1007" s="49">
        <v>44631</v>
      </c>
      <c r="B1007" s="109">
        <f>IF(COUNTIF($A$7:$A1007, $A1007)&gt;1, 0, IF($E1007="","",G1007+H1007+K1007+L1007+O1007-Q1007))</f>
        <v>0</v>
      </c>
      <c r="C1007" s="109">
        <f>IF(COUNTIF($A$7:$A1007, $A1007)&gt;1, 0, IF($E1007="", "", I1007+J1007+M1007+N1007+P1007-R1007))</f>
        <v>0</v>
      </c>
      <c r="D1007" s="109">
        <f>IF(COUNTIF($A$7:$A1007, $A1007)&gt;1, 0, S1007)</f>
        <v>0</v>
      </c>
      <c r="E1007" s="110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0</v>
      </c>
      <c r="L1007" s="92">
        <f>IFERROR(VLOOKUP($E1007, V一般接種!$A:$G, L$4, FALSE), 0)</f>
        <v>0</v>
      </c>
      <c r="M1007" s="92">
        <f>IFERROR(VLOOKUP($E1007, V一般接種!$A:$G, M$4, FALSE), 0)</f>
        <v>0</v>
      </c>
      <c r="N1007" s="93">
        <f>IFERROR(VLOOKUP($E1007, V一般接種!$A:$G, N$4, FALSE), 0)</f>
        <v>0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17">
        <f>SUMIF('V3回目-総接種回数'!$A:$A, 'Conv-vaccine'!$E1007, 'V3回目-総接種回数'!D:D)</f>
        <v>0</v>
      </c>
    </row>
    <row r="1008" spans="1:19" ht="17.7">
      <c r="A1008" s="49">
        <v>44631</v>
      </c>
      <c r="B1008" s="109">
        <f>IF(COUNTIF($A$7:$A1008, $A1008)&gt;1, 0, IF($E1008="","",G1008+H1008+K1008+L1008+O1008-Q1008))</f>
        <v>0</v>
      </c>
      <c r="C1008" s="109">
        <f>IF(COUNTIF($A$7:$A1008, $A1008)&gt;1, 0, IF($E1008="", "", I1008+J1008+M1008+N1008+P1008-R1008))</f>
        <v>0</v>
      </c>
      <c r="D1008" s="109">
        <f>IF(COUNTIF($A$7:$A1008, $A1008)&gt;1, 0, S1008)</f>
        <v>0</v>
      </c>
      <c r="E1008" s="110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0</v>
      </c>
      <c r="L1008" s="92">
        <f>IFERROR(VLOOKUP($E1008, V一般接種!$A:$G, L$4, FALSE), 0)</f>
        <v>0</v>
      </c>
      <c r="M1008" s="92">
        <f>IFERROR(VLOOKUP($E1008, V一般接種!$A:$G, M$4, FALSE), 0)</f>
        <v>0</v>
      </c>
      <c r="N1008" s="93">
        <f>IFERROR(VLOOKUP($E1008, V一般接種!$A:$G, N$4, FALSE), 0)</f>
        <v>0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17">
        <f>SUMIF('V3回目-総接種回数'!$A:$A, 'Conv-vaccine'!$E1008, 'V3回目-総接種回数'!D:D)</f>
        <v>0</v>
      </c>
    </row>
    <row r="1009" spans="1:19" ht="17.7">
      <c r="A1009" s="49">
        <v>44632</v>
      </c>
      <c r="B1009" s="109">
        <f>IF(COUNTIF($A$7:$A1009, $A1009)&gt;1, 0, IF($E1009="","",G1009+H1009+K1009+L1009+O1009-Q1009))</f>
        <v>0</v>
      </c>
      <c r="C1009" s="109">
        <f>IF(COUNTIF($A$7:$A1009, $A1009)&gt;1, 0, IF($E1009="", "", I1009+J1009+M1009+N1009+P1009-R1009))</f>
        <v>0</v>
      </c>
      <c r="D1009" s="109">
        <f>IF(COUNTIF($A$7:$A1009, $A1009)&gt;1, 0, S1009)</f>
        <v>0</v>
      </c>
      <c r="E1009" s="110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0</v>
      </c>
      <c r="L1009" s="92">
        <f>IFERROR(VLOOKUP($E1009, V一般接種!$A:$G, L$4, FALSE), 0)</f>
        <v>0</v>
      </c>
      <c r="M1009" s="92">
        <f>IFERROR(VLOOKUP($E1009, V一般接種!$A:$G, M$4, FALSE), 0)</f>
        <v>0</v>
      </c>
      <c r="N1009" s="93">
        <f>IFERROR(VLOOKUP($E1009, V一般接種!$A:$G, N$4, FALSE), 0)</f>
        <v>0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17">
        <f>SUMIF('V3回目-総接種回数'!$A:$A, 'Conv-vaccine'!$E1009, 'V3回目-総接種回数'!D:D)</f>
        <v>0</v>
      </c>
    </row>
    <row r="1010" spans="1:19" ht="17.7">
      <c r="A1010" s="49">
        <v>44632</v>
      </c>
      <c r="B1010" s="109">
        <f>IF(COUNTIF($A$7:$A1010, $A1010)&gt;1, 0, IF($E1010="","",G1010+H1010+K1010+L1010+O1010-Q1010))</f>
        <v>0</v>
      </c>
      <c r="C1010" s="109">
        <f>IF(COUNTIF($A$7:$A1010, $A1010)&gt;1, 0, IF($E1010="", "", I1010+J1010+M1010+N1010+P1010-R1010))</f>
        <v>0</v>
      </c>
      <c r="D1010" s="109">
        <f>IF(COUNTIF($A$7:$A1010, $A1010)&gt;1, 0, S1010)</f>
        <v>0</v>
      </c>
      <c r="E1010" s="110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0</v>
      </c>
      <c r="L1010" s="92">
        <f>IFERROR(VLOOKUP($E1010, V一般接種!$A:$G, L$4, FALSE), 0)</f>
        <v>0</v>
      </c>
      <c r="M1010" s="92">
        <f>IFERROR(VLOOKUP($E1010, V一般接種!$A:$G, M$4, FALSE), 0)</f>
        <v>0</v>
      </c>
      <c r="N1010" s="93">
        <f>IFERROR(VLOOKUP($E1010, V一般接種!$A:$G, N$4, FALSE), 0)</f>
        <v>0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17">
        <f>SUMIF('V3回目-総接種回数'!$A:$A, 'Conv-vaccine'!$E1010, 'V3回目-総接種回数'!D:D)</f>
        <v>0</v>
      </c>
    </row>
    <row r="1011" spans="1:19" ht="17.7">
      <c r="A1011" s="49">
        <v>44632</v>
      </c>
      <c r="B1011" s="109">
        <f>IF(COUNTIF($A$7:$A1011, $A1011)&gt;1, 0, IF($E1011="","",G1011+H1011+K1011+L1011+O1011-Q1011))</f>
        <v>0</v>
      </c>
      <c r="C1011" s="109">
        <f>IF(COUNTIF($A$7:$A1011, $A1011)&gt;1, 0, IF($E1011="", "", I1011+J1011+M1011+N1011+P1011-R1011))</f>
        <v>0</v>
      </c>
      <c r="D1011" s="109">
        <f>IF(COUNTIF($A$7:$A1011, $A1011)&gt;1, 0, S1011)</f>
        <v>0</v>
      </c>
      <c r="E1011" s="110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0</v>
      </c>
      <c r="L1011" s="92">
        <f>IFERROR(VLOOKUP($E1011, V一般接種!$A:$G, L$4, FALSE), 0)</f>
        <v>0</v>
      </c>
      <c r="M1011" s="92">
        <f>IFERROR(VLOOKUP($E1011, V一般接種!$A:$G, M$4, FALSE), 0)</f>
        <v>0</v>
      </c>
      <c r="N1011" s="93">
        <f>IFERROR(VLOOKUP($E1011, V一般接種!$A:$G, N$4, FALSE), 0)</f>
        <v>0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17">
        <f>SUMIF('V3回目-総接種回数'!$A:$A, 'Conv-vaccine'!$E1011, 'V3回目-総接種回数'!D:D)</f>
        <v>0</v>
      </c>
    </row>
    <row r="1012" spans="1:19" ht="17.7">
      <c r="A1012" s="49">
        <v>44633</v>
      </c>
      <c r="B1012" s="109">
        <f>IF(COUNTIF($A$7:$A1012, $A1012)&gt;1, 0, IF($E1012="","",G1012+H1012+K1012+L1012+O1012-Q1012))</f>
        <v>0</v>
      </c>
      <c r="C1012" s="109">
        <f>IF(COUNTIF($A$7:$A1012, $A1012)&gt;1, 0, IF($E1012="", "", I1012+J1012+M1012+N1012+P1012-R1012))</f>
        <v>0</v>
      </c>
      <c r="D1012" s="109">
        <f>IF(COUNTIF($A$7:$A1012, $A1012)&gt;1, 0, S1012)</f>
        <v>0</v>
      </c>
      <c r="E1012" s="110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0</v>
      </c>
      <c r="L1012" s="92">
        <f>IFERROR(VLOOKUP($E1012, V一般接種!$A:$G, L$4, FALSE), 0)</f>
        <v>0</v>
      </c>
      <c r="M1012" s="92">
        <f>IFERROR(VLOOKUP($E1012, V一般接種!$A:$G, M$4, FALSE), 0)</f>
        <v>0</v>
      </c>
      <c r="N1012" s="93">
        <f>IFERROR(VLOOKUP($E1012, V一般接種!$A:$G, N$4, FALSE), 0)</f>
        <v>0</v>
      </c>
      <c r="O1012" s="92">
        <f>SUMIF(V職域接種!$C:$C, 'Conv-vaccine'!$E1012, V職域接種!F:F)</f>
        <v>0</v>
      </c>
      <c r="P1012" s="92">
        <f>SUMIF(V職域接種!$C:$C, 'Conv-vaccine'!$E1012, V職域接種!G:G)</f>
        <v>0</v>
      </c>
      <c r="Q1012" s="92">
        <f>_xlfn.MAXIFS(V重複!F:F, V重複!$C:$C, 'Conv-vaccine'!$E1012)</f>
        <v>0</v>
      </c>
      <c r="R1012" s="92">
        <f>_xlfn.MAXIFS(V重複!G:G, V重複!$C:$C, 'Conv-vaccine'!$E1012)</f>
        <v>0</v>
      </c>
      <c r="S1012" s="117">
        <f>SUMIF('V3回目-総接種回数'!$A:$A, 'Conv-vaccine'!$E1012, 'V3回目-総接種回数'!D:D)</f>
        <v>0</v>
      </c>
    </row>
    <row r="1013" spans="1:19" ht="17.7">
      <c r="A1013" s="49">
        <v>44633</v>
      </c>
      <c r="B1013" s="109">
        <f>IF(COUNTIF($A$7:$A1013, $A1013)&gt;1, 0, IF($E1013="","",G1013+H1013+K1013+L1013+O1013-Q1013))</f>
        <v>0</v>
      </c>
      <c r="C1013" s="109">
        <f>IF(COUNTIF($A$7:$A1013, $A1013)&gt;1, 0, IF($E1013="", "", I1013+J1013+M1013+N1013+P1013-R1013))</f>
        <v>0</v>
      </c>
      <c r="D1013" s="109">
        <f>IF(COUNTIF($A$7:$A1013, $A1013)&gt;1, 0, S1013)</f>
        <v>0</v>
      </c>
      <c r="E1013" s="110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0</v>
      </c>
      <c r="L1013" s="92">
        <f>IFERROR(VLOOKUP($E1013, V一般接種!$A:$G, L$4, FALSE), 0)</f>
        <v>0</v>
      </c>
      <c r="M1013" s="92">
        <f>IFERROR(VLOOKUP($E1013, V一般接種!$A:$G, M$4, FALSE), 0)</f>
        <v>0</v>
      </c>
      <c r="N1013" s="93">
        <f>IFERROR(VLOOKUP($E1013, V一般接種!$A:$G, N$4, FALSE), 0)</f>
        <v>0</v>
      </c>
      <c r="O1013" s="92">
        <f>SUMIF(V職域接種!$C:$C, 'Conv-vaccine'!$E1013, V職域接種!F:F)</f>
        <v>0</v>
      </c>
      <c r="P1013" s="92">
        <f>SUMIF(V職域接種!$C:$C, 'Conv-vaccine'!$E1013, V職域接種!G:G)</f>
        <v>0</v>
      </c>
      <c r="Q1013" s="92">
        <f>_xlfn.MAXIFS(V重複!F:F, V重複!$C:$C, 'Conv-vaccine'!$E1013)</f>
        <v>0</v>
      </c>
      <c r="R1013" s="92">
        <f>_xlfn.MAXIFS(V重複!G:G, V重複!$C:$C, 'Conv-vaccine'!$E1013)</f>
        <v>0</v>
      </c>
      <c r="S1013" s="117">
        <f>SUMIF('V3回目-総接種回数'!$A:$A, 'Conv-vaccine'!$E1013, 'V3回目-総接種回数'!D:D)</f>
        <v>0</v>
      </c>
    </row>
    <row r="1014" spans="1:19" ht="17.7">
      <c r="A1014" s="49">
        <v>44633</v>
      </c>
      <c r="B1014" s="109">
        <f>IF(COUNTIF($A$7:$A1014, $A1014)&gt;1, 0, IF($E1014="","",G1014+H1014+K1014+L1014+O1014-Q1014))</f>
        <v>0</v>
      </c>
      <c r="C1014" s="109">
        <f>IF(COUNTIF($A$7:$A1014, $A1014)&gt;1, 0, IF($E1014="", "", I1014+J1014+M1014+N1014+P1014-R1014))</f>
        <v>0</v>
      </c>
      <c r="D1014" s="109">
        <f>IF(COUNTIF($A$7:$A1014, $A1014)&gt;1, 0, S1014)</f>
        <v>0</v>
      </c>
      <c r="E1014" s="110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0</v>
      </c>
      <c r="L1014" s="92">
        <f>IFERROR(VLOOKUP($E1014, V一般接種!$A:$G, L$4, FALSE), 0)</f>
        <v>0</v>
      </c>
      <c r="M1014" s="92">
        <f>IFERROR(VLOOKUP($E1014, V一般接種!$A:$G, M$4, FALSE), 0)</f>
        <v>0</v>
      </c>
      <c r="N1014" s="93">
        <f>IFERROR(VLOOKUP($E1014, V一般接種!$A:$G, N$4, FALSE), 0)</f>
        <v>0</v>
      </c>
      <c r="O1014" s="92">
        <f>SUMIF(V職域接種!$C:$C, 'Conv-vaccine'!$E1014, V職域接種!F:F)</f>
        <v>0</v>
      </c>
      <c r="P1014" s="92">
        <f>SUMIF(V職域接種!$C:$C, 'Conv-vaccine'!$E1014, V職域接種!G:G)</f>
        <v>0</v>
      </c>
      <c r="Q1014" s="92">
        <f>_xlfn.MAXIFS(V重複!F:F, V重複!$C:$C, 'Conv-vaccine'!$E1014)</f>
        <v>0</v>
      </c>
      <c r="R1014" s="92">
        <f>_xlfn.MAXIFS(V重複!G:G, V重複!$C:$C, 'Conv-vaccine'!$E1014)</f>
        <v>0</v>
      </c>
      <c r="S1014" s="117">
        <f>SUMIF('V3回目-総接種回数'!$A:$A, 'Conv-vaccine'!$E1014, 'V3回目-総接種回数'!D:D)</f>
        <v>0</v>
      </c>
    </row>
    <row r="1015" spans="1:19" ht="17.7">
      <c r="A1015" s="49">
        <v>44634</v>
      </c>
      <c r="B1015" s="109">
        <f>IF(COUNTIF($A$7:$A1015, $A1015)&gt;1, 0, IF($E1015="","",G1015+H1015+K1015+L1015+O1015-Q1015))</f>
        <v>0</v>
      </c>
      <c r="C1015" s="109">
        <f>IF(COUNTIF($A$7:$A1015, $A1015)&gt;1, 0, IF($E1015="", "", I1015+J1015+M1015+N1015+P1015-R1015))</f>
        <v>0</v>
      </c>
      <c r="D1015" s="109">
        <f>IF(COUNTIF($A$7:$A1015, $A1015)&gt;1, 0, S1015)</f>
        <v>0</v>
      </c>
      <c r="E1015" s="110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0</v>
      </c>
      <c r="L1015" s="92">
        <f>IFERROR(VLOOKUP($E1015, V一般接種!$A:$G, L$4, FALSE), 0)</f>
        <v>0</v>
      </c>
      <c r="M1015" s="92">
        <f>IFERROR(VLOOKUP($E1015, V一般接種!$A:$G, M$4, FALSE), 0)</f>
        <v>0</v>
      </c>
      <c r="N1015" s="93">
        <f>IFERROR(VLOOKUP($E1015, V一般接種!$A:$G, N$4, FALSE), 0)</f>
        <v>0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17">
        <f>SUMIF('V3回目-総接種回数'!$A:$A, 'Conv-vaccine'!$E1015, 'V3回目-総接種回数'!D:D)</f>
        <v>0</v>
      </c>
    </row>
    <row r="1016" spans="1:19" ht="17.7">
      <c r="A1016" s="49">
        <v>44634</v>
      </c>
      <c r="B1016" s="109">
        <f>IF(COUNTIF($A$7:$A1016, $A1016)&gt;1, 0, IF($E1016="","",G1016+H1016+K1016+L1016+O1016-Q1016))</f>
        <v>0</v>
      </c>
      <c r="C1016" s="109">
        <f>IF(COUNTIF($A$7:$A1016, $A1016)&gt;1, 0, IF($E1016="", "", I1016+J1016+M1016+N1016+P1016-R1016))</f>
        <v>0</v>
      </c>
      <c r="D1016" s="109">
        <f>IF(COUNTIF($A$7:$A1016, $A1016)&gt;1, 0, S1016)</f>
        <v>0</v>
      </c>
      <c r="E1016" s="110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0</v>
      </c>
      <c r="L1016" s="92">
        <f>IFERROR(VLOOKUP($E1016, V一般接種!$A:$G, L$4, FALSE), 0)</f>
        <v>0</v>
      </c>
      <c r="M1016" s="92">
        <f>IFERROR(VLOOKUP($E1016, V一般接種!$A:$G, M$4, FALSE), 0)</f>
        <v>0</v>
      </c>
      <c r="N1016" s="93">
        <f>IFERROR(VLOOKUP($E1016, V一般接種!$A:$G, N$4, FALSE), 0)</f>
        <v>0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17">
        <f>SUMIF('V3回目-総接種回数'!$A:$A, 'Conv-vaccine'!$E1016, 'V3回目-総接種回数'!D:D)</f>
        <v>0</v>
      </c>
    </row>
    <row r="1017" spans="1:19" ht="17.7">
      <c r="A1017" s="49">
        <v>44634</v>
      </c>
      <c r="B1017" s="109">
        <f>IF(COUNTIF($A$7:$A1017, $A1017)&gt;1, 0, IF($E1017="","",G1017+H1017+K1017+L1017+O1017-Q1017))</f>
        <v>0</v>
      </c>
      <c r="C1017" s="109">
        <f>IF(COUNTIF($A$7:$A1017, $A1017)&gt;1, 0, IF($E1017="", "", I1017+J1017+M1017+N1017+P1017-R1017))</f>
        <v>0</v>
      </c>
      <c r="D1017" s="109">
        <f>IF(COUNTIF($A$7:$A1017, $A1017)&gt;1, 0, S1017)</f>
        <v>0</v>
      </c>
      <c r="E1017" s="110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0</v>
      </c>
      <c r="L1017" s="92">
        <f>IFERROR(VLOOKUP($E1017, V一般接種!$A:$G, L$4, FALSE), 0)</f>
        <v>0</v>
      </c>
      <c r="M1017" s="92">
        <f>IFERROR(VLOOKUP($E1017, V一般接種!$A:$G, M$4, FALSE), 0)</f>
        <v>0</v>
      </c>
      <c r="N1017" s="93">
        <f>IFERROR(VLOOKUP($E1017, V一般接種!$A:$G, N$4, FALSE), 0)</f>
        <v>0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17">
        <f>SUMIF('V3回目-総接種回数'!$A:$A, 'Conv-vaccine'!$E1017, 'V3回目-総接種回数'!D:D)</f>
        <v>0</v>
      </c>
    </row>
    <row r="1018" spans="1:19" ht="17.7">
      <c r="A1018" s="49">
        <v>44635</v>
      </c>
      <c r="B1018" s="109">
        <f>IF(COUNTIF($A$7:$A1018, $A1018)&gt;1, 0, IF($E1018="","",G1018+H1018+K1018+L1018+O1018-Q1018))</f>
        <v>0</v>
      </c>
      <c r="C1018" s="109">
        <f>IF(COUNTIF($A$7:$A1018, $A1018)&gt;1, 0, IF($E1018="", "", I1018+J1018+M1018+N1018+P1018-R1018))</f>
        <v>0</v>
      </c>
      <c r="D1018" s="109">
        <f>IF(COUNTIF($A$7:$A1018, $A1018)&gt;1, 0, S1018)</f>
        <v>0</v>
      </c>
      <c r="E1018" s="110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0</v>
      </c>
      <c r="L1018" s="92">
        <f>IFERROR(VLOOKUP($E1018, V一般接種!$A:$G, L$4, FALSE), 0)</f>
        <v>0</v>
      </c>
      <c r="M1018" s="92">
        <f>IFERROR(VLOOKUP($E1018, V一般接種!$A:$G, M$4, FALSE), 0)</f>
        <v>0</v>
      </c>
      <c r="N1018" s="93">
        <f>IFERROR(VLOOKUP($E1018, V一般接種!$A:$G, N$4, FALSE), 0)</f>
        <v>0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17">
        <f>SUMIF('V3回目-総接種回数'!$A:$A, 'Conv-vaccine'!$E1018, 'V3回目-総接種回数'!D:D)</f>
        <v>0</v>
      </c>
    </row>
    <row r="1019" spans="1:19" ht="17.7">
      <c r="A1019" s="49">
        <v>44635</v>
      </c>
      <c r="B1019" s="109">
        <f>IF(COUNTIF($A$7:$A1019, $A1019)&gt;1, 0, IF($E1019="","",G1019+H1019+K1019+L1019+O1019-Q1019))</f>
        <v>0</v>
      </c>
      <c r="C1019" s="109">
        <f>IF(COUNTIF($A$7:$A1019, $A1019)&gt;1, 0, IF($E1019="", "", I1019+J1019+M1019+N1019+P1019-R1019))</f>
        <v>0</v>
      </c>
      <c r="D1019" s="109">
        <f>IF(COUNTIF($A$7:$A1019, $A1019)&gt;1, 0, S1019)</f>
        <v>0</v>
      </c>
      <c r="E1019" s="110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0</v>
      </c>
      <c r="L1019" s="92">
        <f>IFERROR(VLOOKUP($E1019, V一般接種!$A:$G, L$4, FALSE), 0)</f>
        <v>0</v>
      </c>
      <c r="M1019" s="92">
        <f>IFERROR(VLOOKUP($E1019, V一般接種!$A:$G, M$4, FALSE), 0)</f>
        <v>0</v>
      </c>
      <c r="N1019" s="93">
        <f>IFERROR(VLOOKUP($E1019, V一般接種!$A:$G, N$4, FALSE), 0)</f>
        <v>0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17">
        <f>SUMIF('V3回目-総接種回数'!$A:$A, 'Conv-vaccine'!$E1019, 'V3回目-総接種回数'!D:D)</f>
        <v>0</v>
      </c>
    </row>
    <row r="1020" spans="1:19" ht="17.7">
      <c r="A1020" s="49">
        <v>44635</v>
      </c>
      <c r="B1020" s="109">
        <f>IF(COUNTIF($A$7:$A1020, $A1020)&gt;1, 0, IF($E1020="","",G1020+H1020+K1020+L1020+O1020-Q1020))</f>
        <v>0</v>
      </c>
      <c r="C1020" s="109">
        <f>IF(COUNTIF($A$7:$A1020, $A1020)&gt;1, 0, IF($E1020="", "", I1020+J1020+M1020+N1020+P1020-R1020))</f>
        <v>0</v>
      </c>
      <c r="D1020" s="109">
        <f>IF(COUNTIF($A$7:$A1020, $A1020)&gt;1, 0, S1020)</f>
        <v>0</v>
      </c>
      <c r="E1020" s="110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0</v>
      </c>
      <c r="L1020" s="92">
        <f>IFERROR(VLOOKUP($E1020, V一般接種!$A:$G, L$4, FALSE), 0)</f>
        <v>0</v>
      </c>
      <c r="M1020" s="92">
        <f>IFERROR(VLOOKUP($E1020, V一般接種!$A:$G, M$4, FALSE), 0)</f>
        <v>0</v>
      </c>
      <c r="N1020" s="93">
        <f>IFERROR(VLOOKUP($E1020, V一般接種!$A:$G, N$4, FALSE), 0)</f>
        <v>0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17">
        <f>SUMIF('V3回目-総接種回数'!$A:$A, 'Conv-vaccine'!$E1020, 'V3回目-総接種回数'!D:D)</f>
        <v>0</v>
      </c>
    </row>
    <row r="1021" spans="1:19" ht="17.7">
      <c r="A1021" s="49">
        <v>44636</v>
      </c>
      <c r="B1021" s="109">
        <f>IF(COUNTIF($A$7:$A1021, $A1021)&gt;1, 0, IF($E1021="","",G1021+H1021+K1021+L1021+O1021-Q1021))</f>
        <v>0</v>
      </c>
      <c r="C1021" s="109">
        <f>IF(COUNTIF($A$7:$A1021, $A1021)&gt;1, 0, IF($E1021="", "", I1021+J1021+M1021+N1021+P1021-R1021))</f>
        <v>0</v>
      </c>
      <c r="D1021" s="109">
        <f>IF(COUNTIF($A$7:$A1021, $A1021)&gt;1, 0, S1021)</f>
        <v>0</v>
      </c>
      <c r="E1021" s="110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0</v>
      </c>
      <c r="L1021" s="92">
        <f>IFERROR(VLOOKUP($E1021, V一般接種!$A:$G, L$4, FALSE), 0)</f>
        <v>0</v>
      </c>
      <c r="M1021" s="92">
        <f>IFERROR(VLOOKUP($E1021, V一般接種!$A:$G, M$4, FALSE), 0)</f>
        <v>0</v>
      </c>
      <c r="N1021" s="93">
        <f>IFERROR(VLOOKUP($E1021, V一般接種!$A:$G, N$4, FALSE), 0)</f>
        <v>0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17">
        <f>SUMIF('V3回目-総接種回数'!$A:$A, 'Conv-vaccine'!$E1021, 'V3回目-総接種回数'!D:D)</f>
        <v>0</v>
      </c>
    </row>
    <row r="1022" spans="1:19" ht="17.7">
      <c r="A1022" s="49">
        <v>44636</v>
      </c>
      <c r="B1022" s="109">
        <f>IF(COUNTIF($A$7:$A1022, $A1022)&gt;1, 0, IF($E1022="","",G1022+H1022+K1022+L1022+O1022-Q1022))</f>
        <v>0</v>
      </c>
      <c r="C1022" s="109">
        <f>IF(COUNTIF($A$7:$A1022, $A1022)&gt;1, 0, IF($E1022="", "", I1022+J1022+M1022+N1022+P1022-R1022))</f>
        <v>0</v>
      </c>
      <c r="D1022" s="109">
        <f>IF(COUNTIF($A$7:$A1022, $A1022)&gt;1, 0, S1022)</f>
        <v>0</v>
      </c>
      <c r="E1022" s="110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0</v>
      </c>
      <c r="L1022" s="92">
        <f>IFERROR(VLOOKUP($E1022, V一般接種!$A:$G, L$4, FALSE), 0)</f>
        <v>0</v>
      </c>
      <c r="M1022" s="92">
        <f>IFERROR(VLOOKUP($E1022, V一般接種!$A:$G, M$4, FALSE), 0)</f>
        <v>0</v>
      </c>
      <c r="N1022" s="93">
        <f>IFERROR(VLOOKUP($E1022, V一般接種!$A:$G, N$4, FALSE), 0)</f>
        <v>0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17">
        <f>SUMIF('V3回目-総接種回数'!$A:$A, 'Conv-vaccine'!$E1022, 'V3回目-総接種回数'!D:D)</f>
        <v>0</v>
      </c>
    </row>
    <row r="1023" spans="1:19" ht="17.7">
      <c r="A1023" s="49">
        <v>44636</v>
      </c>
      <c r="B1023" s="109">
        <f>IF(COUNTIF($A$7:$A1023, $A1023)&gt;1, 0, IF($E1023="","",G1023+H1023+K1023+L1023+O1023-Q1023))</f>
        <v>0</v>
      </c>
      <c r="C1023" s="109">
        <f>IF(COUNTIF($A$7:$A1023, $A1023)&gt;1, 0, IF($E1023="", "", I1023+J1023+M1023+N1023+P1023-R1023))</f>
        <v>0</v>
      </c>
      <c r="D1023" s="109">
        <f>IF(COUNTIF($A$7:$A1023, $A1023)&gt;1, 0, S1023)</f>
        <v>0</v>
      </c>
      <c r="E1023" s="110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0</v>
      </c>
      <c r="L1023" s="92">
        <f>IFERROR(VLOOKUP($E1023, V一般接種!$A:$G, L$4, FALSE), 0)</f>
        <v>0</v>
      </c>
      <c r="M1023" s="92">
        <f>IFERROR(VLOOKUP($E1023, V一般接種!$A:$G, M$4, FALSE), 0)</f>
        <v>0</v>
      </c>
      <c r="N1023" s="93">
        <f>IFERROR(VLOOKUP($E1023, V一般接種!$A:$G, N$4, FALSE), 0)</f>
        <v>0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17">
        <f>SUMIF('V3回目-総接種回数'!$A:$A, 'Conv-vaccine'!$E1023, 'V3回目-総接種回数'!D:D)</f>
        <v>0</v>
      </c>
    </row>
    <row r="1024" spans="1:19" ht="17.7">
      <c r="A1024" s="49">
        <v>44637</v>
      </c>
      <c r="B1024" s="109">
        <f>IF(COUNTIF($A$7:$A1024, $A1024)&gt;1, 0, IF($E1024="","",G1024+H1024+K1024+L1024+O1024-Q1024))</f>
        <v>0</v>
      </c>
      <c r="C1024" s="109">
        <f>IF(COUNTIF($A$7:$A1024, $A1024)&gt;1, 0, IF($E1024="", "", I1024+J1024+M1024+N1024+P1024-R1024))</f>
        <v>0</v>
      </c>
      <c r="D1024" s="109">
        <f>IF(COUNTIF($A$7:$A1024, $A1024)&gt;1, 0, S1024)</f>
        <v>0</v>
      </c>
      <c r="E1024" s="110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0</v>
      </c>
      <c r="L1024" s="92">
        <f>IFERROR(VLOOKUP($E1024, V一般接種!$A:$G, L$4, FALSE), 0)</f>
        <v>0</v>
      </c>
      <c r="M1024" s="92">
        <f>IFERROR(VLOOKUP($E1024, V一般接種!$A:$G, M$4, FALSE), 0)</f>
        <v>0</v>
      </c>
      <c r="N1024" s="93">
        <f>IFERROR(VLOOKUP($E1024, V一般接種!$A:$G, N$4, FALSE), 0)</f>
        <v>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17">
        <f>SUMIF('V3回目-総接種回数'!$A:$A, 'Conv-vaccine'!$E1024, 'V3回目-総接種回数'!D:D)</f>
        <v>0</v>
      </c>
    </row>
    <row r="1025" spans="1:19" ht="17.7">
      <c r="A1025" s="49">
        <v>44637</v>
      </c>
      <c r="B1025" s="109">
        <f>IF(COUNTIF($A$7:$A1025, $A1025)&gt;1, 0, IF($E1025="","",G1025+H1025+K1025+L1025+O1025-Q1025))</f>
        <v>0</v>
      </c>
      <c r="C1025" s="109">
        <f>IF(COUNTIF($A$7:$A1025, $A1025)&gt;1, 0, IF($E1025="", "", I1025+J1025+M1025+N1025+P1025-R1025))</f>
        <v>0</v>
      </c>
      <c r="D1025" s="109">
        <f>IF(COUNTIF($A$7:$A1025, $A1025)&gt;1, 0, S1025)</f>
        <v>0</v>
      </c>
      <c r="E1025" s="110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0</v>
      </c>
      <c r="L1025" s="92">
        <f>IFERROR(VLOOKUP($E1025, V一般接種!$A:$G, L$4, FALSE), 0)</f>
        <v>0</v>
      </c>
      <c r="M1025" s="92">
        <f>IFERROR(VLOOKUP($E1025, V一般接種!$A:$G, M$4, FALSE), 0)</f>
        <v>0</v>
      </c>
      <c r="N1025" s="93">
        <f>IFERROR(VLOOKUP($E1025, V一般接種!$A:$G, N$4, FALSE), 0)</f>
        <v>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17">
        <f>SUMIF('V3回目-総接種回数'!$A:$A, 'Conv-vaccine'!$E1025, 'V3回目-総接種回数'!D:D)</f>
        <v>0</v>
      </c>
    </row>
    <row r="1026" spans="1:19" ht="17.7">
      <c r="A1026" s="49">
        <v>44637</v>
      </c>
      <c r="B1026" s="109">
        <f>IF(COUNTIF($A$7:$A1026, $A1026)&gt;1, 0, IF($E1026="","",G1026+H1026+K1026+L1026+O1026-Q1026))</f>
        <v>0</v>
      </c>
      <c r="C1026" s="109">
        <f>IF(COUNTIF($A$7:$A1026, $A1026)&gt;1, 0, IF($E1026="", "", I1026+J1026+M1026+N1026+P1026-R1026))</f>
        <v>0</v>
      </c>
      <c r="D1026" s="109">
        <f>IF(COUNTIF($A$7:$A1026, $A1026)&gt;1, 0, S1026)</f>
        <v>0</v>
      </c>
      <c r="E1026" s="110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0</v>
      </c>
      <c r="L1026" s="92">
        <f>IFERROR(VLOOKUP($E1026, V一般接種!$A:$G, L$4, FALSE), 0)</f>
        <v>0</v>
      </c>
      <c r="M1026" s="92">
        <f>IFERROR(VLOOKUP($E1026, V一般接種!$A:$G, M$4, FALSE), 0)</f>
        <v>0</v>
      </c>
      <c r="N1026" s="93">
        <f>IFERROR(VLOOKUP($E1026, V一般接種!$A:$G, N$4, FALSE), 0)</f>
        <v>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17">
        <f>SUMIF('V3回目-総接種回数'!$A:$A, 'Conv-vaccine'!$E1026, 'V3回目-総接種回数'!D:D)</f>
        <v>0</v>
      </c>
    </row>
    <row r="1027" spans="1:19" ht="17.7">
      <c r="A1027" s="49">
        <v>44638</v>
      </c>
      <c r="B1027" s="109">
        <f>IF(COUNTIF($A$7:$A1027, $A1027)&gt;1, 0, IF($E1027="","",G1027+H1027+K1027+L1027+O1027-Q1027))</f>
        <v>0</v>
      </c>
      <c r="C1027" s="109">
        <f>IF(COUNTIF($A$7:$A1027, $A1027)&gt;1, 0, IF($E1027="", "", I1027+J1027+M1027+N1027+P1027-R1027))</f>
        <v>0</v>
      </c>
      <c r="D1027" s="109">
        <f>IF(COUNTIF($A$7:$A1027, $A1027)&gt;1, 0, S1027)</f>
        <v>0</v>
      </c>
      <c r="E1027" s="110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0</v>
      </c>
      <c r="L1027" s="92">
        <f>IFERROR(VLOOKUP($E1027, V一般接種!$A:$G, L$4, FALSE), 0)</f>
        <v>0</v>
      </c>
      <c r="M1027" s="92">
        <f>IFERROR(VLOOKUP($E1027, V一般接種!$A:$G, M$4, FALSE), 0)</f>
        <v>0</v>
      </c>
      <c r="N1027" s="93">
        <f>IFERROR(VLOOKUP($E1027, V一般接種!$A:$G, N$4, FALSE), 0)</f>
        <v>0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17">
        <f>SUMIF('V3回目-総接種回数'!$A:$A, 'Conv-vaccine'!$E1027, 'V3回目-総接種回数'!D:D)</f>
        <v>0</v>
      </c>
    </row>
    <row r="1028" spans="1:19" ht="17.7">
      <c r="A1028" s="49">
        <v>44638</v>
      </c>
      <c r="B1028" s="109">
        <f>IF(COUNTIF($A$7:$A1028, $A1028)&gt;1, 0, IF($E1028="","",G1028+H1028+K1028+L1028+O1028-Q1028))</f>
        <v>0</v>
      </c>
      <c r="C1028" s="109">
        <f>IF(COUNTIF($A$7:$A1028, $A1028)&gt;1, 0, IF($E1028="", "", I1028+J1028+M1028+N1028+P1028-R1028))</f>
        <v>0</v>
      </c>
      <c r="D1028" s="109">
        <f>IF(COUNTIF($A$7:$A1028, $A1028)&gt;1, 0, S1028)</f>
        <v>0</v>
      </c>
      <c r="E1028" s="110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0</v>
      </c>
      <c r="L1028" s="92">
        <f>IFERROR(VLOOKUP($E1028, V一般接種!$A:$G, L$4, FALSE), 0)</f>
        <v>0</v>
      </c>
      <c r="M1028" s="92">
        <f>IFERROR(VLOOKUP($E1028, V一般接種!$A:$G, M$4, FALSE), 0)</f>
        <v>0</v>
      </c>
      <c r="N1028" s="93">
        <f>IFERROR(VLOOKUP($E1028, V一般接種!$A:$G, N$4, FALSE), 0)</f>
        <v>0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17">
        <f>SUMIF('V3回目-総接種回数'!$A:$A, 'Conv-vaccine'!$E1028, 'V3回目-総接種回数'!D:D)</f>
        <v>0</v>
      </c>
    </row>
    <row r="1029" spans="1:19" ht="17.7">
      <c r="A1029" s="49">
        <v>44638</v>
      </c>
      <c r="B1029" s="109">
        <f>IF(COUNTIF($A$7:$A1029, $A1029)&gt;1, 0, IF($E1029="","",G1029+H1029+K1029+L1029+O1029-Q1029))</f>
        <v>0</v>
      </c>
      <c r="C1029" s="109">
        <f>IF(COUNTIF($A$7:$A1029, $A1029)&gt;1, 0, IF($E1029="", "", I1029+J1029+M1029+N1029+P1029-R1029))</f>
        <v>0</v>
      </c>
      <c r="D1029" s="109">
        <f>IF(COUNTIF($A$7:$A1029, $A1029)&gt;1, 0, S1029)</f>
        <v>0</v>
      </c>
      <c r="E1029" s="110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0</v>
      </c>
      <c r="L1029" s="92">
        <f>IFERROR(VLOOKUP($E1029, V一般接種!$A:$G, L$4, FALSE), 0)</f>
        <v>0</v>
      </c>
      <c r="M1029" s="92">
        <f>IFERROR(VLOOKUP($E1029, V一般接種!$A:$G, M$4, FALSE), 0)</f>
        <v>0</v>
      </c>
      <c r="N1029" s="93">
        <f>IFERROR(VLOOKUP($E1029, V一般接種!$A:$G, N$4, FALSE), 0)</f>
        <v>0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17">
        <f>SUMIF('V3回目-総接種回数'!$A:$A, 'Conv-vaccine'!$E1029, 'V3回目-総接種回数'!D:D)</f>
        <v>0</v>
      </c>
    </row>
    <row r="1030" spans="1:19" ht="17.7">
      <c r="A1030" s="49">
        <v>44639</v>
      </c>
      <c r="B1030" s="109">
        <f>IF(COUNTIF($A$7:$A1030, $A1030)&gt;1, 0, IF($E1030="","",G1030+H1030+K1030+L1030+O1030-Q1030))</f>
        <v>0</v>
      </c>
      <c r="C1030" s="109">
        <f>IF(COUNTIF($A$7:$A1030, $A1030)&gt;1, 0, IF($E1030="", "", I1030+J1030+M1030+N1030+P1030-R1030))</f>
        <v>0</v>
      </c>
      <c r="D1030" s="109">
        <f>IF(COUNTIF($A$7:$A1030, $A1030)&gt;1, 0, S1030)</f>
        <v>0</v>
      </c>
      <c r="E1030" s="110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0</v>
      </c>
      <c r="L1030" s="92">
        <f>IFERROR(VLOOKUP($E1030, V一般接種!$A:$G, L$4, FALSE), 0)</f>
        <v>0</v>
      </c>
      <c r="M1030" s="92">
        <f>IFERROR(VLOOKUP($E1030, V一般接種!$A:$G, M$4, FALSE), 0)</f>
        <v>0</v>
      </c>
      <c r="N1030" s="93">
        <f>IFERROR(VLOOKUP($E1030, V一般接種!$A:$G, N$4, FALSE), 0)</f>
        <v>0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17">
        <f>SUMIF('V3回目-総接種回数'!$A:$A, 'Conv-vaccine'!$E1030, 'V3回目-総接種回数'!D:D)</f>
        <v>0</v>
      </c>
    </row>
    <row r="1031" spans="1:19" ht="17.7">
      <c r="A1031" s="49">
        <v>44639</v>
      </c>
      <c r="B1031" s="109">
        <f>IF(COUNTIF($A$7:$A1031, $A1031)&gt;1, 0, IF($E1031="","",G1031+H1031+K1031+L1031+O1031-Q1031))</f>
        <v>0</v>
      </c>
      <c r="C1031" s="109">
        <f>IF(COUNTIF($A$7:$A1031, $A1031)&gt;1, 0, IF($E1031="", "", I1031+J1031+M1031+N1031+P1031-R1031))</f>
        <v>0</v>
      </c>
      <c r="D1031" s="109">
        <f>IF(COUNTIF($A$7:$A1031, $A1031)&gt;1, 0, S1031)</f>
        <v>0</v>
      </c>
      <c r="E1031" s="110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0</v>
      </c>
      <c r="L1031" s="92">
        <f>IFERROR(VLOOKUP($E1031, V一般接種!$A:$G, L$4, FALSE), 0)</f>
        <v>0</v>
      </c>
      <c r="M1031" s="92">
        <f>IFERROR(VLOOKUP($E1031, V一般接種!$A:$G, M$4, FALSE), 0)</f>
        <v>0</v>
      </c>
      <c r="N1031" s="93">
        <f>IFERROR(VLOOKUP($E1031, V一般接種!$A:$G, N$4, FALSE), 0)</f>
        <v>0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17">
        <f>SUMIF('V3回目-総接種回数'!$A:$A, 'Conv-vaccine'!$E1031, 'V3回目-総接種回数'!D:D)</f>
        <v>0</v>
      </c>
    </row>
    <row r="1032" spans="1:19" ht="17.7">
      <c r="A1032" s="49">
        <v>44639</v>
      </c>
      <c r="B1032" s="109">
        <f>IF(COUNTIF($A$7:$A1032, $A1032)&gt;1, 0, IF($E1032="","",G1032+H1032+K1032+L1032+O1032-Q1032))</f>
        <v>0</v>
      </c>
      <c r="C1032" s="109">
        <f>IF(COUNTIF($A$7:$A1032, $A1032)&gt;1, 0, IF($E1032="", "", I1032+J1032+M1032+N1032+P1032-R1032))</f>
        <v>0</v>
      </c>
      <c r="D1032" s="109">
        <f>IF(COUNTIF($A$7:$A1032, $A1032)&gt;1, 0, S1032)</f>
        <v>0</v>
      </c>
      <c r="E1032" s="110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0</v>
      </c>
      <c r="L1032" s="92">
        <f>IFERROR(VLOOKUP($E1032, V一般接種!$A:$G, L$4, FALSE), 0)</f>
        <v>0</v>
      </c>
      <c r="M1032" s="92">
        <f>IFERROR(VLOOKUP($E1032, V一般接種!$A:$G, M$4, FALSE), 0)</f>
        <v>0</v>
      </c>
      <c r="N1032" s="93">
        <f>IFERROR(VLOOKUP($E1032, V一般接種!$A:$G, N$4, FALSE), 0)</f>
        <v>0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17">
        <f>SUMIF('V3回目-総接種回数'!$A:$A, 'Conv-vaccine'!$E1032, 'V3回目-総接種回数'!D:D)</f>
        <v>0</v>
      </c>
    </row>
    <row r="1033" spans="1:19" ht="17.7">
      <c r="A1033" s="49">
        <v>44640</v>
      </c>
      <c r="B1033" s="109">
        <f>IF(COUNTIF($A$7:$A1033, $A1033)&gt;1, 0, IF($E1033="","",G1033+H1033+K1033+L1033+O1033-Q1033))</f>
        <v>0</v>
      </c>
      <c r="C1033" s="109">
        <f>IF(COUNTIF($A$7:$A1033, $A1033)&gt;1, 0, IF($E1033="", "", I1033+J1033+M1033+N1033+P1033-R1033))</f>
        <v>0</v>
      </c>
      <c r="D1033" s="109">
        <f>IF(COUNTIF($A$7:$A1033, $A1033)&gt;1, 0, S1033)</f>
        <v>0</v>
      </c>
      <c r="E1033" s="110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0</v>
      </c>
      <c r="L1033" s="92">
        <f>IFERROR(VLOOKUP($E1033, V一般接種!$A:$G, L$4, FALSE), 0)</f>
        <v>0</v>
      </c>
      <c r="M1033" s="92">
        <f>IFERROR(VLOOKUP($E1033, V一般接種!$A:$G, M$4, FALSE), 0)</f>
        <v>0</v>
      </c>
      <c r="N1033" s="93">
        <f>IFERROR(VLOOKUP($E1033, V一般接種!$A:$G, N$4, FALSE), 0)</f>
        <v>0</v>
      </c>
      <c r="O1033" s="92">
        <f>SUMIF(V職域接種!$C:$C, 'Conv-vaccine'!$E1033, V職域接種!F:F)</f>
        <v>0</v>
      </c>
      <c r="P1033" s="92">
        <f>SUMIF(V職域接種!$C:$C, 'Conv-vaccine'!$E1033, V職域接種!G:G)</f>
        <v>0</v>
      </c>
      <c r="Q1033" s="92">
        <f>_xlfn.MAXIFS(V重複!F:F, V重複!$C:$C, 'Conv-vaccine'!$E1033)</f>
        <v>0</v>
      </c>
      <c r="R1033" s="92">
        <f>_xlfn.MAXIFS(V重複!G:G, V重複!$C:$C, 'Conv-vaccine'!$E1033)</f>
        <v>0</v>
      </c>
      <c r="S1033" s="117">
        <f>SUMIF('V3回目-総接種回数'!$A:$A, 'Conv-vaccine'!$E1033, 'V3回目-総接種回数'!D:D)</f>
        <v>0</v>
      </c>
    </row>
    <row r="1034" spans="1:19" ht="17.7">
      <c r="A1034" s="49">
        <v>44640</v>
      </c>
      <c r="B1034" s="109">
        <f>IF(COUNTIF($A$7:$A1034, $A1034)&gt;1, 0, IF($E1034="","",G1034+H1034+K1034+L1034+O1034-Q1034))</f>
        <v>0</v>
      </c>
      <c r="C1034" s="109">
        <f>IF(COUNTIF($A$7:$A1034, $A1034)&gt;1, 0, IF($E1034="", "", I1034+J1034+M1034+N1034+P1034-R1034))</f>
        <v>0</v>
      </c>
      <c r="D1034" s="109">
        <f>IF(COUNTIF($A$7:$A1034, $A1034)&gt;1, 0, S1034)</f>
        <v>0</v>
      </c>
      <c r="E1034" s="110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0</v>
      </c>
      <c r="L1034" s="92">
        <f>IFERROR(VLOOKUP($E1034, V一般接種!$A:$G, L$4, FALSE), 0)</f>
        <v>0</v>
      </c>
      <c r="M1034" s="92">
        <f>IFERROR(VLOOKUP($E1034, V一般接種!$A:$G, M$4, FALSE), 0)</f>
        <v>0</v>
      </c>
      <c r="N1034" s="93">
        <f>IFERROR(VLOOKUP($E1034, V一般接種!$A:$G, N$4, FALSE), 0)</f>
        <v>0</v>
      </c>
      <c r="O1034" s="92">
        <f>SUMIF(V職域接種!$C:$C, 'Conv-vaccine'!$E1034, V職域接種!F:F)</f>
        <v>0</v>
      </c>
      <c r="P1034" s="92">
        <f>SUMIF(V職域接種!$C:$C, 'Conv-vaccine'!$E1034, V職域接種!G:G)</f>
        <v>0</v>
      </c>
      <c r="Q1034" s="92">
        <f>_xlfn.MAXIFS(V重複!F:F, V重複!$C:$C, 'Conv-vaccine'!$E1034)</f>
        <v>0</v>
      </c>
      <c r="R1034" s="92">
        <f>_xlfn.MAXIFS(V重複!G:G, V重複!$C:$C, 'Conv-vaccine'!$E1034)</f>
        <v>0</v>
      </c>
      <c r="S1034" s="117">
        <f>SUMIF('V3回目-総接種回数'!$A:$A, 'Conv-vaccine'!$E1034, 'V3回目-総接種回数'!D:D)</f>
        <v>0</v>
      </c>
    </row>
    <row r="1035" spans="1:19" ht="17.7">
      <c r="A1035" s="49">
        <v>44640</v>
      </c>
      <c r="B1035" s="109">
        <f>IF(COUNTIF($A$7:$A1035, $A1035)&gt;1, 0, IF($E1035="","",G1035+H1035+K1035+L1035+O1035-Q1035))</f>
        <v>0</v>
      </c>
      <c r="C1035" s="109">
        <f>IF(COUNTIF($A$7:$A1035, $A1035)&gt;1, 0, IF($E1035="", "", I1035+J1035+M1035+N1035+P1035-R1035))</f>
        <v>0</v>
      </c>
      <c r="D1035" s="109">
        <f>IF(COUNTIF($A$7:$A1035, $A1035)&gt;1, 0, S1035)</f>
        <v>0</v>
      </c>
      <c r="E1035" s="110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0</v>
      </c>
      <c r="L1035" s="92">
        <f>IFERROR(VLOOKUP($E1035, V一般接種!$A:$G, L$4, FALSE), 0)</f>
        <v>0</v>
      </c>
      <c r="M1035" s="92">
        <f>IFERROR(VLOOKUP($E1035, V一般接種!$A:$G, M$4, FALSE), 0)</f>
        <v>0</v>
      </c>
      <c r="N1035" s="93">
        <f>IFERROR(VLOOKUP($E1035, V一般接種!$A:$G, N$4, FALSE), 0)</f>
        <v>0</v>
      </c>
      <c r="O1035" s="92">
        <f>SUMIF(V職域接種!$C:$C, 'Conv-vaccine'!$E1035, V職域接種!F:F)</f>
        <v>0</v>
      </c>
      <c r="P1035" s="92">
        <f>SUMIF(V職域接種!$C:$C, 'Conv-vaccine'!$E1035, V職域接種!G:G)</f>
        <v>0</v>
      </c>
      <c r="Q1035" s="92">
        <f>_xlfn.MAXIFS(V重複!F:F, V重複!$C:$C, 'Conv-vaccine'!$E1035)</f>
        <v>0</v>
      </c>
      <c r="R1035" s="92">
        <f>_xlfn.MAXIFS(V重複!G:G, V重複!$C:$C, 'Conv-vaccine'!$E1035)</f>
        <v>0</v>
      </c>
      <c r="S1035" s="117">
        <f>SUMIF('V3回目-総接種回数'!$A:$A, 'Conv-vaccine'!$E1035, 'V3回目-総接種回数'!D:D)</f>
        <v>0</v>
      </c>
    </row>
    <row r="1036" spans="1:19" ht="17.7">
      <c r="A1036" s="49">
        <v>44641</v>
      </c>
      <c r="B1036" s="109">
        <f>IF(COUNTIF($A$7:$A1036, $A1036)&gt;1, 0, IF($E1036="","",G1036+H1036+K1036+L1036+O1036-Q1036))</f>
        <v>0</v>
      </c>
      <c r="C1036" s="109">
        <f>IF(COUNTIF($A$7:$A1036, $A1036)&gt;1, 0, IF($E1036="", "", I1036+J1036+M1036+N1036+P1036-R1036))</f>
        <v>0</v>
      </c>
      <c r="D1036" s="109">
        <f>IF(COUNTIF($A$7:$A1036, $A1036)&gt;1, 0, S1036)</f>
        <v>0</v>
      </c>
      <c r="E1036" s="110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0</v>
      </c>
      <c r="L1036" s="92">
        <f>IFERROR(VLOOKUP($E1036, V一般接種!$A:$G, L$4, FALSE), 0)</f>
        <v>0</v>
      </c>
      <c r="M1036" s="92">
        <f>IFERROR(VLOOKUP($E1036, V一般接種!$A:$G, M$4, FALSE), 0)</f>
        <v>0</v>
      </c>
      <c r="N1036" s="93">
        <f>IFERROR(VLOOKUP($E1036, V一般接種!$A:$G, N$4, FALSE), 0)</f>
        <v>0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17">
        <f>SUMIF('V3回目-総接種回数'!$A:$A, 'Conv-vaccine'!$E1036, 'V3回目-総接種回数'!D:D)</f>
        <v>0</v>
      </c>
    </row>
    <row r="1037" spans="1:19" ht="17.7">
      <c r="A1037" s="49">
        <v>44641</v>
      </c>
      <c r="B1037" s="109">
        <f>IF(COUNTIF($A$7:$A1037, $A1037)&gt;1, 0, IF($E1037="","",G1037+H1037+K1037+L1037+O1037-Q1037))</f>
        <v>0</v>
      </c>
      <c r="C1037" s="109">
        <f>IF(COUNTIF($A$7:$A1037, $A1037)&gt;1, 0, IF($E1037="", "", I1037+J1037+M1037+N1037+P1037-R1037))</f>
        <v>0</v>
      </c>
      <c r="D1037" s="109">
        <f>IF(COUNTIF($A$7:$A1037, $A1037)&gt;1, 0, S1037)</f>
        <v>0</v>
      </c>
      <c r="E1037" s="110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0</v>
      </c>
      <c r="L1037" s="92">
        <f>IFERROR(VLOOKUP($E1037, V一般接種!$A:$G, L$4, FALSE), 0)</f>
        <v>0</v>
      </c>
      <c r="M1037" s="92">
        <f>IFERROR(VLOOKUP($E1037, V一般接種!$A:$G, M$4, FALSE), 0)</f>
        <v>0</v>
      </c>
      <c r="N1037" s="93">
        <f>IFERROR(VLOOKUP($E1037, V一般接種!$A:$G, N$4, FALSE), 0)</f>
        <v>0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17">
        <f>SUMIF('V3回目-総接種回数'!$A:$A, 'Conv-vaccine'!$E1037, 'V3回目-総接種回数'!D:D)</f>
        <v>0</v>
      </c>
    </row>
    <row r="1038" spans="1:19" ht="17.7">
      <c r="A1038" s="49">
        <v>44641</v>
      </c>
      <c r="B1038" s="109">
        <f>IF(COUNTIF($A$7:$A1038, $A1038)&gt;1, 0, IF($E1038="","",G1038+H1038+K1038+L1038+O1038-Q1038))</f>
        <v>0</v>
      </c>
      <c r="C1038" s="109">
        <f>IF(COUNTIF($A$7:$A1038, $A1038)&gt;1, 0, IF($E1038="", "", I1038+J1038+M1038+N1038+P1038-R1038))</f>
        <v>0</v>
      </c>
      <c r="D1038" s="109">
        <f>IF(COUNTIF($A$7:$A1038, $A1038)&gt;1, 0, S1038)</f>
        <v>0</v>
      </c>
      <c r="E1038" s="110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0</v>
      </c>
      <c r="L1038" s="92">
        <f>IFERROR(VLOOKUP($E1038, V一般接種!$A:$G, L$4, FALSE), 0)</f>
        <v>0</v>
      </c>
      <c r="M1038" s="92">
        <f>IFERROR(VLOOKUP($E1038, V一般接種!$A:$G, M$4, FALSE), 0)</f>
        <v>0</v>
      </c>
      <c r="N1038" s="93">
        <f>IFERROR(VLOOKUP($E1038, V一般接種!$A:$G, N$4, FALSE), 0)</f>
        <v>0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17">
        <f>SUMIF('V3回目-総接種回数'!$A:$A, 'Conv-vaccine'!$E1038, 'V3回目-総接種回数'!D:D)</f>
        <v>0</v>
      </c>
    </row>
    <row r="1039" spans="1:19" ht="17.7">
      <c r="A1039" s="49">
        <v>44642</v>
      </c>
      <c r="B1039" s="109">
        <f>IF(COUNTIF($A$7:$A1039, $A1039)&gt;1, 0, IF($E1039="","",G1039+H1039+K1039+L1039+O1039-Q1039))</f>
        <v>0</v>
      </c>
      <c r="C1039" s="109">
        <f>IF(COUNTIF($A$7:$A1039, $A1039)&gt;1, 0, IF($E1039="", "", I1039+J1039+M1039+N1039+P1039-R1039))</f>
        <v>0</v>
      </c>
      <c r="D1039" s="109">
        <f>IF(COUNTIF($A$7:$A1039, $A1039)&gt;1, 0, S1039)</f>
        <v>0</v>
      </c>
      <c r="E1039" s="110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0</v>
      </c>
      <c r="L1039" s="92">
        <f>IFERROR(VLOOKUP($E1039, V一般接種!$A:$G, L$4, FALSE), 0)</f>
        <v>0</v>
      </c>
      <c r="M1039" s="92">
        <f>IFERROR(VLOOKUP($E1039, V一般接種!$A:$G, M$4, FALSE), 0)</f>
        <v>0</v>
      </c>
      <c r="N1039" s="93">
        <f>IFERROR(VLOOKUP($E1039, V一般接種!$A:$G, N$4, FALSE), 0)</f>
        <v>0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17">
        <f>SUMIF('V3回目-総接種回数'!$A:$A, 'Conv-vaccine'!$E1039, 'V3回目-総接種回数'!D:D)</f>
        <v>0</v>
      </c>
    </row>
    <row r="1040" spans="1:19" ht="17.7">
      <c r="A1040" s="49">
        <v>44642</v>
      </c>
      <c r="B1040" s="109">
        <f>IF(COUNTIF($A$7:$A1040, $A1040)&gt;1, 0, IF($E1040="","",G1040+H1040+K1040+L1040+O1040-Q1040))</f>
        <v>0</v>
      </c>
      <c r="C1040" s="109">
        <f>IF(COUNTIF($A$7:$A1040, $A1040)&gt;1, 0, IF($E1040="", "", I1040+J1040+M1040+N1040+P1040-R1040))</f>
        <v>0</v>
      </c>
      <c r="D1040" s="109">
        <f>IF(COUNTIF($A$7:$A1040, $A1040)&gt;1, 0, S1040)</f>
        <v>0</v>
      </c>
      <c r="E1040" s="110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0</v>
      </c>
      <c r="L1040" s="92">
        <f>IFERROR(VLOOKUP($E1040, V一般接種!$A:$G, L$4, FALSE), 0)</f>
        <v>0</v>
      </c>
      <c r="M1040" s="92">
        <f>IFERROR(VLOOKUP($E1040, V一般接種!$A:$G, M$4, FALSE), 0)</f>
        <v>0</v>
      </c>
      <c r="N1040" s="93">
        <f>IFERROR(VLOOKUP($E1040, V一般接種!$A:$G, N$4, FALSE), 0)</f>
        <v>0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17">
        <f>SUMIF('V3回目-総接種回数'!$A:$A, 'Conv-vaccine'!$E1040, 'V3回目-総接種回数'!D:D)</f>
        <v>0</v>
      </c>
    </row>
    <row r="1041" spans="1:19" ht="17.7">
      <c r="A1041" s="49">
        <v>44642</v>
      </c>
      <c r="B1041" s="109">
        <f>IF(COUNTIF($A$7:$A1041, $A1041)&gt;1, 0, IF($E1041="","",G1041+H1041+K1041+L1041+O1041-Q1041))</f>
        <v>0</v>
      </c>
      <c r="C1041" s="109">
        <f>IF(COUNTIF($A$7:$A1041, $A1041)&gt;1, 0, IF($E1041="", "", I1041+J1041+M1041+N1041+P1041-R1041))</f>
        <v>0</v>
      </c>
      <c r="D1041" s="109">
        <f>IF(COUNTIF($A$7:$A1041, $A1041)&gt;1, 0, S1041)</f>
        <v>0</v>
      </c>
      <c r="E1041" s="110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0</v>
      </c>
      <c r="L1041" s="92">
        <f>IFERROR(VLOOKUP($E1041, V一般接種!$A:$G, L$4, FALSE), 0)</f>
        <v>0</v>
      </c>
      <c r="M1041" s="92">
        <f>IFERROR(VLOOKUP($E1041, V一般接種!$A:$G, M$4, FALSE), 0)</f>
        <v>0</v>
      </c>
      <c r="N1041" s="93">
        <f>IFERROR(VLOOKUP($E1041, V一般接種!$A:$G, N$4, FALSE), 0)</f>
        <v>0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17">
        <f>SUMIF('V3回目-総接種回数'!$A:$A, 'Conv-vaccine'!$E1041, 'V3回目-総接種回数'!D:D)</f>
        <v>0</v>
      </c>
    </row>
    <row r="1042" spans="1:19" ht="17.7">
      <c r="A1042" s="49">
        <v>44643</v>
      </c>
      <c r="B1042" s="109">
        <f>IF(COUNTIF($A$7:$A1042, $A1042)&gt;1, 0, IF($E1042="","",G1042+H1042+K1042+L1042+O1042-Q1042))</f>
        <v>0</v>
      </c>
      <c r="C1042" s="109">
        <f>IF(COUNTIF($A$7:$A1042, $A1042)&gt;1, 0, IF($E1042="", "", I1042+J1042+M1042+N1042+P1042-R1042))</f>
        <v>0</v>
      </c>
      <c r="D1042" s="109">
        <f>IF(COUNTIF($A$7:$A1042, $A1042)&gt;1, 0, S1042)</f>
        <v>0</v>
      </c>
      <c r="E1042" s="110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0</v>
      </c>
      <c r="L1042" s="92">
        <f>IFERROR(VLOOKUP($E1042, V一般接種!$A:$G, L$4, FALSE), 0)</f>
        <v>0</v>
      </c>
      <c r="M1042" s="92">
        <f>IFERROR(VLOOKUP($E1042, V一般接種!$A:$G, M$4, FALSE), 0)</f>
        <v>0</v>
      </c>
      <c r="N1042" s="93">
        <f>IFERROR(VLOOKUP($E1042, V一般接種!$A:$G, N$4, FALSE), 0)</f>
        <v>0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17">
        <f>SUMIF('V3回目-総接種回数'!$A:$A, 'Conv-vaccine'!$E1042, 'V3回目-総接種回数'!D:D)</f>
        <v>0</v>
      </c>
    </row>
    <row r="1043" spans="1:19" ht="17.7">
      <c r="A1043" s="49">
        <v>44643</v>
      </c>
      <c r="B1043" s="109">
        <f>IF(COUNTIF($A$7:$A1043, $A1043)&gt;1, 0, IF($E1043="","",G1043+H1043+K1043+L1043+O1043-Q1043))</f>
        <v>0</v>
      </c>
      <c r="C1043" s="109">
        <f>IF(COUNTIF($A$7:$A1043, $A1043)&gt;1, 0, IF($E1043="", "", I1043+J1043+M1043+N1043+P1043-R1043))</f>
        <v>0</v>
      </c>
      <c r="D1043" s="109">
        <f>IF(COUNTIF($A$7:$A1043, $A1043)&gt;1, 0, S1043)</f>
        <v>0</v>
      </c>
      <c r="E1043" s="110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0</v>
      </c>
      <c r="L1043" s="92">
        <f>IFERROR(VLOOKUP($E1043, V一般接種!$A:$G, L$4, FALSE), 0)</f>
        <v>0</v>
      </c>
      <c r="M1043" s="92">
        <f>IFERROR(VLOOKUP($E1043, V一般接種!$A:$G, M$4, FALSE), 0)</f>
        <v>0</v>
      </c>
      <c r="N1043" s="93">
        <f>IFERROR(VLOOKUP($E1043, V一般接種!$A:$G, N$4, FALSE), 0)</f>
        <v>0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17">
        <f>SUMIF('V3回目-総接種回数'!$A:$A, 'Conv-vaccine'!$E1043, 'V3回目-総接種回数'!D:D)</f>
        <v>0</v>
      </c>
    </row>
    <row r="1044" spans="1:19" ht="17.7">
      <c r="A1044" s="49">
        <v>44643</v>
      </c>
      <c r="B1044" s="109">
        <f>IF(COUNTIF($A$7:$A1044, $A1044)&gt;1, 0, IF($E1044="","",G1044+H1044+K1044+L1044+O1044-Q1044))</f>
        <v>0</v>
      </c>
      <c r="C1044" s="109">
        <f>IF(COUNTIF($A$7:$A1044, $A1044)&gt;1, 0, IF($E1044="", "", I1044+J1044+M1044+N1044+P1044-R1044))</f>
        <v>0</v>
      </c>
      <c r="D1044" s="109">
        <f>IF(COUNTIF($A$7:$A1044, $A1044)&gt;1, 0, S1044)</f>
        <v>0</v>
      </c>
      <c r="E1044" s="110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0</v>
      </c>
      <c r="L1044" s="92">
        <f>IFERROR(VLOOKUP($E1044, V一般接種!$A:$G, L$4, FALSE), 0)</f>
        <v>0</v>
      </c>
      <c r="M1044" s="92">
        <f>IFERROR(VLOOKUP($E1044, V一般接種!$A:$G, M$4, FALSE), 0)</f>
        <v>0</v>
      </c>
      <c r="N1044" s="93">
        <f>IFERROR(VLOOKUP($E1044, V一般接種!$A:$G, N$4, FALSE), 0)</f>
        <v>0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17">
        <f>SUMIF('V3回目-総接種回数'!$A:$A, 'Conv-vaccine'!$E1044, 'V3回目-総接種回数'!D:D)</f>
        <v>0</v>
      </c>
    </row>
    <row r="1045" spans="1:19" ht="17.7">
      <c r="A1045" s="49">
        <v>44644</v>
      </c>
      <c r="B1045" s="109">
        <f>IF(COUNTIF($A$7:$A1045, $A1045)&gt;1, 0, IF($E1045="","",G1045+H1045+K1045+L1045+O1045-Q1045))</f>
        <v>0</v>
      </c>
      <c r="C1045" s="109">
        <f>IF(COUNTIF($A$7:$A1045, $A1045)&gt;1, 0, IF($E1045="", "", I1045+J1045+M1045+N1045+P1045-R1045))</f>
        <v>0</v>
      </c>
      <c r="D1045" s="109">
        <f>IF(COUNTIF($A$7:$A1045, $A1045)&gt;1, 0, S1045)</f>
        <v>0</v>
      </c>
      <c r="E1045" s="110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0</v>
      </c>
      <c r="L1045" s="92">
        <f>IFERROR(VLOOKUP($E1045, V一般接種!$A:$G, L$4, FALSE), 0)</f>
        <v>0</v>
      </c>
      <c r="M1045" s="92">
        <f>IFERROR(VLOOKUP($E1045, V一般接種!$A:$G, M$4, FALSE), 0)</f>
        <v>0</v>
      </c>
      <c r="N1045" s="93">
        <f>IFERROR(VLOOKUP($E1045, V一般接種!$A:$G, N$4, FALSE), 0)</f>
        <v>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17">
        <f>SUMIF('V3回目-総接種回数'!$A:$A, 'Conv-vaccine'!$E1045, 'V3回目-総接種回数'!D:D)</f>
        <v>0</v>
      </c>
    </row>
    <row r="1046" spans="1:19" ht="17.7">
      <c r="A1046" s="49">
        <v>44644</v>
      </c>
      <c r="B1046" s="109">
        <f>IF(COUNTIF($A$7:$A1046, $A1046)&gt;1, 0, IF($E1046="","",G1046+H1046+K1046+L1046+O1046-Q1046))</f>
        <v>0</v>
      </c>
      <c r="C1046" s="109">
        <f>IF(COUNTIF($A$7:$A1046, $A1046)&gt;1, 0, IF($E1046="", "", I1046+J1046+M1046+N1046+P1046-R1046))</f>
        <v>0</v>
      </c>
      <c r="D1046" s="109">
        <f>IF(COUNTIF($A$7:$A1046, $A1046)&gt;1, 0, S1046)</f>
        <v>0</v>
      </c>
      <c r="E1046" s="110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0</v>
      </c>
      <c r="L1046" s="92">
        <f>IFERROR(VLOOKUP($E1046, V一般接種!$A:$G, L$4, FALSE), 0)</f>
        <v>0</v>
      </c>
      <c r="M1046" s="92">
        <f>IFERROR(VLOOKUP($E1046, V一般接種!$A:$G, M$4, FALSE), 0)</f>
        <v>0</v>
      </c>
      <c r="N1046" s="93">
        <f>IFERROR(VLOOKUP($E1046, V一般接種!$A:$G, N$4, FALSE), 0)</f>
        <v>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17">
        <f>SUMIF('V3回目-総接種回数'!$A:$A, 'Conv-vaccine'!$E1046, 'V3回目-総接種回数'!D:D)</f>
        <v>0</v>
      </c>
    </row>
    <row r="1047" spans="1:19" ht="17.7">
      <c r="A1047" s="49">
        <v>44644</v>
      </c>
      <c r="B1047" s="109">
        <f>IF(COUNTIF($A$7:$A1047, $A1047)&gt;1, 0, IF($E1047="","",G1047+H1047+K1047+L1047+O1047-Q1047))</f>
        <v>0</v>
      </c>
      <c r="C1047" s="109">
        <f>IF(COUNTIF($A$7:$A1047, $A1047)&gt;1, 0, IF($E1047="", "", I1047+J1047+M1047+N1047+P1047-R1047))</f>
        <v>0</v>
      </c>
      <c r="D1047" s="109">
        <f>IF(COUNTIF($A$7:$A1047, $A1047)&gt;1, 0, S1047)</f>
        <v>0</v>
      </c>
      <c r="E1047" s="110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0</v>
      </c>
      <c r="L1047" s="92">
        <f>IFERROR(VLOOKUP($E1047, V一般接種!$A:$G, L$4, FALSE), 0)</f>
        <v>0</v>
      </c>
      <c r="M1047" s="92">
        <f>IFERROR(VLOOKUP($E1047, V一般接種!$A:$G, M$4, FALSE), 0)</f>
        <v>0</v>
      </c>
      <c r="N1047" s="93">
        <f>IFERROR(VLOOKUP($E1047, V一般接種!$A:$G, N$4, FALSE), 0)</f>
        <v>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17">
        <f>SUMIF('V3回目-総接種回数'!$A:$A, 'Conv-vaccine'!$E1047, 'V3回目-総接種回数'!D:D)</f>
        <v>0</v>
      </c>
    </row>
    <row r="1048" spans="1:19" ht="17.7">
      <c r="A1048" s="49">
        <v>44645</v>
      </c>
      <c r="B1048" s="109">
        <f>IF(COUNTIF($A$7:$A1048, $A1048)&gt;1, 0, IF($E1048="","",G1048+H1048+K1048+L1048+O1048-Q1048))</f>
        <v>0</v>
      </c>
      <c r="C1048" s="109">
        <f>IF(COUNTIF($A$7:$A1048, $A1048)&gt;1, 0, IF($E1048="", "", I1048+J1048+M1048+N1048+P1048-R1048))</f>
        <v>0</v>
      </c>
      <c r="D1048" s="109">
        <f>IF(COUNTIF($A$7:$A1048, $A1048)&gt;1, 0, S1048)</f>
        <v>0</v>
      </c>
      <c r="E1048" s="110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0</v>
      </c>
      <c r="L1048" s="92">
        <f>IFERROR(VLOOKUP($E1048, V一般接種!$A:$G, L$4, FALSE), 0)</f>
        <v>0</v>
      </c>
      <c r="M1048" s="92">
        <f>IFERROR(VLOOKUP($E1048, V一般接種!$A:$G, M$4, FALSE), 0)</f>
        <v>0</v>
      </c>
      <c r="N1048" s="93">
        <f>IFERROR(VLOOKUP($E1048, V一般接種!$A:$G, N$4, FALSE), 0)</f>
        <v>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17">
        <f>SUMIF('V3回目-総接種回数'!$A:$A, 'Conv-vaccine'!$E1048, 'V3回目-総接種回数'!D:D)</f>
        <v>0</v>
      </c>
    </row>
    <row r="1049" spans="1:19" ht="17.7">
      <c r="A1049" s="49">
        <v>44645</v>
      </c>
      <c r="B1049" s="109">
        <f>IF(COUNTIF($A$7:$A1049, $A1049)&gt;1, 0, IF($E1049="","",G1049+H1049+K1049+L1049+O1049-Q1049))</f>
        <v>0</v>
      </c>
      <c r="C1049" s="109">
        <f>IF(COUNTIF($A$7:$A1049, $A1049)&gt;1, 0, IF($E1049="", "", I1049+J1049+M1049+N1049+P1049-R1049))</f>
        <v>0</v>
      </c>
      <c r="D1049" s="109">
        <f>IF(COUNTIF($A$7:$A1049, $A1049)&gt;1, 0, S1049)</f>
        <v>0</v>
      </c>
      <c r="E1049" s="110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0</v>
      </c>
      <c r="L1049" s="92">
        <f>IFERROR(VLOOKUP($E1049, V一般接種!$A:$G, L$4, FALSE), 0)</f>
        <v>0</v>
      </c>
      <c r="M1049" s="92">
        <f>IFERROR(VLOOKUP($E1049, V一般接種!$A:$G, M$4, FALSE), 0)</f>
        <v>0</v>
      </c>
      <c r="N1049" s="93">
        <f>IFERROR(VLOOKUP($E1049, V一般接種!$A:$G, N$4, FALSE), 0)</f>
        <v>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17">
        <f>SUMIF('V3回目-総接種回数'!$A:$A, 'Conv-vaccine'!$E1049, 'V3回目-総接種回数'!D:D)</f>
        <v>0</v>
      </c>
    </row>
    <row r="1050" spans="1:19" ht="17.7">
      <c r="A1050" s="49">
        <v>44645</v>
      </c>
      <c r="B1050" s="109">
        <f>IF(COUNTIF($A$7:$A1050, $A1050)&gt;1, 0, IF($E1050="","",G1050+H1050+K1050+L1050+O1050-Q1050))</f>
        <v>0</v>
      </c>
      <c r="C1050" s="109">
        <f>IF(COUNTIF($A$7:$A1050, $A1050)&gt;1, 0, IF($E1050="", "", I1050+J1050+M1050+N1050+P1050-R1050))</f>
        <v>0</v>
      </c>
      <c r="D1050" s="109">
        <f>IF(COUNTIF($A$7:$A1050, $A1050)&gt;1, 0, S1050)</f>
        <v>0</v>
      </c>
      <c r="E1050" s="110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0</v>
      </c>
      <c r="L1050" s="92">
        <f>IFERROR(VLOOKUP($E1050, V一般接種!$A:$G, L$4, FALSE), 0)</f>
        <v>0</v>
      </c>
      <c r="M1050" s="92">
        <f>IFERROR(VLOOKUP($E1050, V一般接種!$A:$G, M$4, FALSE), 0)</f>
        <v>0</v>
      </c>
      <c r="N1050" s="93">
        <f>IFERROR(VLOOKUP($E1050, V一般接種!$A:$G, N$4, FALSE), 0)</f>
        <v>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17">
        <f>SUMIF('V3回目-総接種回数'!$A:$A, 'Conv-vaccine'!$E1050, 'V3回目-総接種回数'!D:D)</f>
        <v>0</v>
      </c>
    </row>
    <row r="1051" spans="1:19" ht="17.7">
      <c r="A1051" s="49">
        <v>44646</v>
      </c>
      <c r="B1051" s="109">
        <f>IF(COUNTIF($A$7:$A1051, $A1051)&gt;1, 0, IF($E1051="","",G1051+H1051+K1051+L1051+O1051-Q1051))</f>
        <v>0</v>
      </c>
      <c r="C1051" s="109">
        <f>IF(COUNTIF($A$7:$A1051, $A1051)&gt;1, 0, IF($E1051="", "", I1051+J1051+M1051+N1051+P1051-R1051))</f>
        <v>0</v>
      </c>
      <c r="D1051" s="109">
        <f>IF(COUNTIF($A$7:$A1051, $A1051)&gt;1, 0, S1051)</f>
        <v>0</v>
      </c>
      <c r="E1051" s="110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0</v>
      </c>
      <c r="L1051" s="92">
        <f>IFERROR(VLOOKUP($E1051, V一般接種!$A:$G, L$4, FALSE), 0)</f>
        <v>0</v>
      </c>
      <c r="M1051" s="92">
        <f>IFERROR(VLOOKUP($E1051, V一般接種!$A:$G, M$4, FALSE), 0)</f>
        <v>0</v>
      </c>
      <c r="N1051" s="93">
        <f>IFERROR(VLOOKUP($E1051, V一般接種!$A:$G, N$4, FALSE), 0)</f>
        <v>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17">
        <f>SUMIF('V3回目-総接種回数'!$A:$A, 'Conv-vaccine'!$E1051, 'V3回目-総接種回数'!D:D)</f>
        <v>0</v>
      </c>
    </row>
    <row r="1052" spans="1:19" ht="17.7">
      <c r="A1052" s="49">
        <v>44646</v>
      </c>
      <c r="B1052" s="109">
        <f>IF(COUNTIF($A$7:$A1052, $A1052)&gt;1, 0, IF($E1052="","",G1052+H1052+K1052+L1052+O1052-Q1052))</f>
        <v>0</v>
      </c>
      <c r="C1052" s="109">
        <f>IF(COUNTIF($A$7:$A1052, $A1052)&gt;1, 0, IF($E1052="", "", I1052+J1052+M1052+N1052+P1052-R1052))</f>
        <v>0</v>
      </c>
      <c r="D1052" s="109">
        <f>IF(COUNTIF($A$7:$A1052, $A1052)&gt;1, 0, S1052)</f>
        <v>0</v>
      </c>
      <c r="E1052" s="110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0</v>
      </c>
      <c r="L1052" s="92">
        <f>IFERROR(VLOOKUP($E1052, V一般接種!$A:$G, L$4, FALSE), 0)</f>
        <v>0</v>
      </c>
      <c r="M1052" s="92">
        <f>IFERROR(VLOOKUP($E1052, V一般接種!$A:$G, M$4, FALSE), 0)</f>
        <v>0</v>
      </c>
      <c r="N1052" s="93">
        <f>IFERROR(VLOOKUP($E1052, V一般接種!$A:$G, N$4, FALSE), 0)</f>
        <v>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17">
        <f>SUMIF('V3回目-総接種回数'!$A:$A, 'Conv-vaccine'!$E1052, 'V3回目-総接種回数'!D:D)</f>
        <v>0</v>
      </c>
    </row>
    <row r="1053" spans="1:19" ht="17.7">
      <c r="A1053" s="49">
        <v>44646</v>
      </c>
      <c r="B1053" s="109">
        <f>IF(COUNTIF($A$7:$A1053, $A1053)&gt;1, 0, IF($E1053="","",G1053+H1053+K1053+L1053+O1053-Q1053))</f>
        <v>0</v>
      </c>
      <c r="C1053" s="109">
        <f>IF(COUNTIF($A$7:$A1053, $A1053)&gt;1, 0, IF($E1053="", "", I1053+J1053+M1053+N1053+P1053-R1053))</f>
        <v>0</v>
      </c>
      <c r="D1053" s="109">
        <f>IF(COUNTIF($A$7:$A1053, $A1053)&gt;1, 0, S1053)</f>
        <v>0</v>
      </c>
      <c r="E1053" s="110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0</v>
      </c>
      <c r="L1053" s="92">
        <f>IFERROR(VLOOKUP($E1053, V一般接種!$A:$G, L$4, FALSE), 0)</f>
        <v>0</v>
      </c>
      <c r="M1053" s="92">
        <f>IFERROR(VLOOKUP($E1053, V一般接種!$A:$G, M$4, FALSE), 0)</f>
        <v>0</v>
      </c>
      <c r="N1053" s="93">
        <f>IFERROR(VLOOKUP($E1053, V一般接種!$A:$G, N$4, FALSE), 0)</f>
        <v>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17">
        <f>SUMIF('V3回目-総接種回数'!$A:$A, 'Conv-vaccine'!$E1053, 'V3回目-総接種回数'!D:D)</f>
        <v>0</v>
      </c>
    </row>
    <row r="1054" spans="1:19" ht="17.7">
      <c r="A1054" s="49">
        <v>44647</v>
      </c>
      <c r="B1054" s="109">
        <f>IF(COUNTIF($A$7:$A1054, $A1054)&gt;1, 0, IF($E1054="","",G1054+H1054+K1054+L1054+O1054-Q1054))</f>
        <v>0</v>
      </c>
      <c r="C1054" s="109">
        <f>IF(COUNTIF($A$7:$A1054, $A1054)&gt;1, 0, IF($E1054="", "", I1054+J1054+M1054+N1054+P1054-R1054))</f>
        <v>0</v>
      </c>
      <c r="D1054" s="109">
        <f>IF(COUNTIF($A$7:$A1054, $A1054)&gt;1, 0, S1054)</f>
        <v>0</v>
      </c>
      <c r="E1054" s="110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0</v>
      </c>
      <c r="L1054" s="92">
        <f>IFERROR(VLOOKUP($E1054, V一般接種!$A:$G, L$4, FALSE), 0)</f>
        <v>0</v>
      </c>
      <c r="M1054" s="92">
        <f>IFERROR(VLOOKUP($E1054, V一般接種!$A:$G, M$4, FALSE), 0)</f>
        <v>0</v>
      </c>
      <c r="N1054" s="93">
        <f>IFERROR(VLOOKUP($E1054, V一般接種!$A:$G, N$4, FALSE), 0)</f>
        <v>0</v>
      </c>
      <c r="O1054" s="92">
        <f>SUMIF(V職域接種!$C:$C, 'Conv-vaccine'!$E1054, V職域接種!F:F)</f>
        <v>0</v>
      </c>
      <c r="P1054" s="92">
        <f>SUMIF(V職域接種!$C:$C, 'Conv-vaccine'!$E1054, V職域接種!G:G)</f>
        <v>0</v>
      </c>
      <c r="Q1054" s="92">
        <f>_xlfn.MAXIFS(V重複!F:F, V重複!$C:$C, 'Conv-vaccine'!$E1054)</f>
        <v>0</v>
      </c>
      <c r="R1054" s="92">
        <f>_xlfn.MAXIFS(V重複!G:G, V重複!$C:$C, 'Conv-vaccine'!$E1054)</f>
        <v>0</v>
      </c>
      <c r="S1054" s="117">
        <f>SUMIF('V3回目-総接種回数'!$A:$A, 'Conv-vaccine'!$E1054, 'V3回目-総接種回数'!D:D)</f>
        <v>0</v>
      </c>
    </row>
    <row r="1055" spans="1:19" ht="17.7">
      <c r="A1055" s="49">
        <v>44647</v>
      </c>
      <c r="B1055" s="109">
        <f>IF(COUNTIF($A$7:$A1055, $A1055)&gt;1, 0, IF($E1055="","",G1055+H1055+K1055+L1055+O1055-Q1055))</f>
        <v>0</v>
      </c>
      <c r="C1055" s="109">
        <f>IF(COUNTIF($A$7:$A1055, $A1055)&gt;1, 0, IF($E1055="", "", I1055+J1055+M1055+N1055+P1055-R1055))</f>
        <v>0</v>
      </c>
      <c r="D1055" s="109">
        <f>IF(COUNTIF($A$7:$A1055, $A1055)&gt;1, 0, S1055)</f>
        <v>0</v>
      </c>
      <c r="E1055" s="110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0</v>
      </c>
      <c r="L1055" s="92">
        <f>IFERROR(VLOOKUP($E1055, V一般接種!$A:$G, L$4, FALSE), 0)</f>
        <v>0</v>
      </c>
      <c r="M1055" s="92">
        <f>IFERROR(VLOOKUP($E1055, V一般接種!$A:$G, M$4, FALSE), 0)</f>
        <v>0</v>
      </c>
      <c r="N1055" s="93">
        <f>IFERROR(VLOOKUP($E1055, V一般接種!$A:$G, N$4, FALSE), 0)</f>
        <v>0</v>
      </c>
      <c r="O1055" s="92">
        <f>SUMIF(V職域接種!$C:$C, 'Conv-vaccine'!$E1055, V職域接種!F:F)</f>
        <v>0</v>
      </c>
      <c r="P1055" s="92">
        <f>SUMIF(V職域接種!$C:$C, 'Conv-vaccine'!$E1055, V職域接種!G:G)</f>
        <v>0</v>
      </c>
      <c r="Q1055" s="92">
        <f>_xlfn.MAXIFS(V重複!F:F, V重複!$C:$C, 'Conv-vaccine'!$E1055)</f>
        <v>0</v>
      </c>
      <c r="R1055" s="92">
        <f>_xlfn.MAXIFS(V重複!G:G, V重複!$C:$C, 'Conv-vaccine'!$E1055)</f>
        <v>0</v>
      </c>
      <c r="S1055" s="117">
        <f>SUMIF('V3回目-総接種回数'!$A:$A, 'Conv-vaccine'!$E1055, 'V3回目-総接種回数'!D:D)</f>
        <v>0</v>
      </c>
    </row>
    <row r="1056" spans="1:19" ht="17.7">
      <c r="A1056" s="49">
        <v>44647</v>
      </c>
      <c r="B1056" s="109">
        <f>IF(COUNTIF($A$7:$A1056, $A1056)&gt;1, 0, IF($E1056="","",G1056+H1056+K1056+L1056+O1056-Q1056))</f>
        <v>0</v>
      </c>
      <c r="C1056" s="109">
        <f>IF(COUNTIF($A$7:$A1056, $A1056)&gt;1, 0, IF($E1056="", "", I1056+J1056+M1056+N1056+P1056-R1056))</f>
        <v>0</v>
      </c>
      <c r="D1056" s="109">
        <f>IF(COUNTIF($A$7:$A1056, $A1056)&gt;1, 0, S1056)</f>
        <v>0</v>
      </c>
      <c r="E1056" s="110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0</v>
      </c>
      <c r="L1056" s="92">
        <f>IFERROR(VLOOKUP($E1056, V一般接種!$A:$G, L$4, FALSE), 0)</f>
        <v>0</v>
      </c>
      <c r="M1056" s="92">
        <f>IFERROR(VLOOKUP($E1056, V一般接種!$A:$G, M$4, FALSE), 0)</f>
        <v>0</v>
      </c>
      <c r="N1056" s="93">
        <f>IFERROR(VLOOKUP($E1056, V一般接種!$A:$G, N$4, FALSE), 0)</f>
        <v>0</v>
      </c>
      <c r="O1056" s="92">
        <f>SUMIF(V職域接種!$C:$C, 'Conv-vaccine'!$E1056, V職域接種!F:F)</f>
        <v>0</v>
      </c>
      <c r="P1056" s="92">
        <f>SUMIF(V職域接種!$C:$C, 'Conv-vaccine'!$E1056, V職域接種!G:G)</f>
        <v>0</v>
      </c>
      <c r="Q1056" s="92">
        <f>_xlfn.MAXIFS(V重複!F:F, V重複!$C:$C, 'Conv-vaccine'!$E1056)</f>
        <v>0</v>
      </c>
      <c r="R1056" s="92">
        <f>_xlfn.MAXIFS(V重複!G:G, V重複!$C:$C, 'Conv-vaccine'!$E1056)</f>
        <v>0</v>
      </c>
      <c r="S1056" s="117">
        <f>SUMIF('V3回目-総接種回数'!$A:$A, 'Conv-vaccine'!$E1056, 'V3回目-総接種回数'!D:D)</f>
        <v>0</v>
      </c>
    </row>
    <row r="1057" spans="1:19" ht="17.7">
      <c r="A1057" s="49">
        <v>44648</v>
      </c>
      <c r="B1057" s="109">
        <f>IF(COUNTIF($A$7:$A1057, $A1057)&gt;1, 0, IF($E1057="","",G1057+H1057+K1057+L1057+O1057-Q1057))</f>
        <v>0</v>
      </c>
      <c r="C1057" s="109">
        <f>IF(COUNTIF($A$7:$A1057, $A1057)&gt;1, 0, IF($E1057="", "", I1057+J1057+M1057+N1057+P1057-R1057))</f>
        <v>0</v>
      </c>
      <c r="D1057" s="109">
        <f>IF(COUNTIF($A$7:$A1057, $A1057)&gt;1, 0, S1057)</f>
        <v>0</v>
      </c>
      <c r="E1057" s="110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0</v>
      </c>
      <c r="L1057" s="92">
        <f>IFERROR(VLOOKUP($E1057, V一般接種!$A:$G, L$4, FALSE), 0)</f>
        <v>0</v>
      </c>
      <c r="M1057" s="92">
        <f>IFERROR(VLOOKUP($E1057, V一般接種!$A:$G, M$4, FALSE), 0)</f>
        <v>0</v>
      </c>
      <c r="N1057" s="93">
        <f>IFERROR(VLOOKUP($E1057, V一般接種!$A:$G, N$4, FALSE), 0)</f>
        <v>0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17">
        <f>SUMIF('V3回目-総接種回数'!$A:$A, 'Conv-vaccine'!$E1057, 'V3回目-総接種回数'!D:D)</f>
        <v>0</v>
      </c>
    </row>
    <row r="1058" spans="1:19" ht="17.7">
      <c r="A1058" s="49">
        <v>44648</v>
      </c>
      <c r="B1058" s="109">
        <f>IF(COUNTIF($A$7:$A1058, $A1058)&gt;1, 0, IF($E1058="","",G1058+H1058+K1058+L1058+O1058-Q1058))</f>
        <v>0</v>
      </c>
      <c r="C1058" s="109">
        <f>IF(COUNTIF($A$7:$A1058, $A1058)&gt;1, 0, IF($E1058="", "", I1058+J1058+M1058+N1058+P1058-R1058))</f>
        <v>0</v>
      </c>
      <c r="D1058" s="109">
        <f>IF(COUNTIF($A$7:$A1058, $A1058)&gt;1, 0, S1058)</f>
        <v>0</v>
      </c>
      <c r="E1058" s="110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0</v>
      </c>
      <c r="L1058" s="92">
        <f>IFERROR(VLOOKUP($E1058, V一般接種!$A:$G, L$4, FALSE), 0)</f>
        <v>0</v>
      </c>
      <c r="M1058" s="92">
        <f>IFERROR(VLOOKUP($E1058, V一般接種!$A:$G, M$4, FALSE), 0)</f>
        <v>0</v>
      </c>
      <c r="N1058" s="93">
        <f>IFERROR(VLOOKUP($E1058, V一般接種!$A:$G, N$4, FALSE), 0)</f>
        <v>0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17">
        <f>SUMIF('V3回目-総接種回数'!$A:$A, 'Conv-vaccine'!$E1058, 'V3回目-総接種回数'!D:D)</f>
        <v>0</v>
      </c>
    </row>
    <row r="1059" spans="1:19" ht="17.7">
      <c r="A1059" s="49">
        <v>44648</v>
      </c>
      <c r="B1059" s="109">
        <f>IF(COUNTIF($A$7:$A1059, $A1059)&gt;1, 0, IF($E1059="","",G1059+H1059+K1059+L1059+O1059-Q1059))</f>
        <v>0</v>
      </c>
      <c r="C1059" s="109">
        <f>IF(COUNTIF($A$7:$A1059, $A1059)&gt;1, 0, IF($E1059="", "", I1059+J1059+M1059+N1059+P1059-R1059))</f>
        <v>0</v>
      </c>
      <c r="D1059" s="109">
        <f>IF(COUNTIF($A$7:$A1059, $A1059)&gt;1, 0, S1059)</f>
        <v>0</v>
      </c>
      <c r="E1059" s="110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0</v>
      </c>
      <c r="L1059" s="92">
        <f>IFERROR(VLOOKUP($E1059, V一般接種!$A:$G, L$4, FALSE), 0)</f>
        <v>0</v>
      </c>
      <c r="M1059" s="92">
        <f>IFERROR(VLOOKUP($E1059, V一般接種!$A:$G, M$4, FALSE), 0)</f>
        <v>0</v>
      </c>
      <c r="N1059" s="93">
        <f>IFERROR(VLOOKUP($E1059, V一般接種!$A:$G, N$4, FALSE), 0)</f>
        <v>0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17">
        <f>SUMIF('V3回目-総接種回数'!$A:$A, 'Conv-vaccine'!$E1059, 'V3回目-総接種回数'!D:D)</f>
        <v>0</v>
      </c>
    </row>
    <row r="1060" spans="1:19" ht="17.7">
      <c r="A1060" s="49">
        <v>44649</v>
      </c>
      <c r="B1060" s="109">
        <f>IF(COUNTIF($A$7:$A1060, $A1060)&gt;1, 0, IF($E1060="","",G1060+H1060+K1060+L1060+O1060-Q1060))</f>
        <v>0</v>
      </c>
      <c r="C1060" s="109">
        <f>IF(COUNTIF($A$7:$A1060, $A1060)&gt;1, 0, IF($E1060="", "", I1060+J1060+M1060+N1060+P1060-R1060))</f>
        <v>0</v>
      </c>
      <c r="D1060" s="109">
        <f>IF(COUNTIF($A$7:$A1060, $A1060)&gt;1, 0, S1060)</f>
        <v>0</v>
      </c>
      <c r="E1060" s="110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0</v>
      </c>
      <c r="L1060" s="92">
        <f>IFERROR(VLOOKUP($E1060, V一般接種!$A:$G, L$4, FALSE), 0)</f>
        <v>0</v>
      </c>
      <c r="M1060" s="92">
        <f>IFERROR(VLOOKUP($E1060, V一般接種!$A:$G, M$4, FALSE), 0)</f>
        <v>0</v>
      </c>
      <c r="N1060" s="93">
        <f>IFERROR(VLOOKUP($E1060, V一般接種!$A:$G, N$4, FALSE), 0)</f>
        <v>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17">
        <f>SUMIF('V3回目-総接種回数'!$A:$A, 'Conv-vaccine'!$E1060, 'V3回目-総接種回数'!D:D)</f>
        <v>0</v>
      </c>
    </row>
    <row r="1061" spans="1:19" ht="17.7">
      <c r="A1061" s="49">
        <v>44649</v>
      </c>
      <c r="B1061" s="109">
        <f>IF(COUNTIF($A$7:$A1061, $A1061)&gt;1, 0, IF($E1061="","",G1061+H1061+K1061+L1061+O1061-Q1061))</f>
        <v>0</v>
      </c>
      <c r="C1061" s="109">
        <f>IF(COUNTIF($A$7:$A1061, $A1061)&gt;1, 0, IF($E1061="", "", I1061+J1061+M1061+N1061+P1061-R1061))</f>
        <v>0</v>
      </c>
      <c r="D1061" s="109">
        <f>IF(COUNTIF($A$7:$A1061, $A1061)&gt;1, 0, S1061)</f>
        <v>0</v>
      </c>
      <c r="E1061" s="110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0</v>
      </c>
      <c r="L1061" s="92">
        <f>IFERROR(VLOOKUP($E1061, V一般接種!$A:$G, L$4, FALSE), 0)</f>
        <v>0</v>
      </c>
      <c r="M1061" s="92">
        <f>IFERROR(VLOOKUP($E1061, V一般接種!$A:$G, M$4, FALSE), 0)</f>
        <v>0</v>
      </c>
      <c r="N1061" s="93">
        <f>IFERROR(VLOOKUP($E1061, V一般接種!$A:$G, N$4, FALSE), 0)</f>
        <v>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17">
        <f>SUMIF('V3回目-総接種回数'!$A:$A, 'Conv-vaccine'!$E1061, 'V3回目-総接種回数'!D:D)</f>
        <v>0</v>
      </c>
    </row>
    <row r="1062" spans="1:19" ht="17.7">
      <c r="A1062" s="49">
        <v>44649</v>
      </c>
      <c r="B1062" s="109">
        <f>IF(COUNTIF($A$7:$A1062, $A1062)&gt;1, 0, IF($E1062="","",G1062+H1062+K1062+L1062+O1062-Q1062))</f>
        <v>0</v>
      </c>
      <c r="C1062" s="109">
        <f>IF(COUNTIF($A$7:$A1062, $A1062)&gt;1, 0, IF($E1062="", "", I1062+J1062+M1062+N1062+P1062-R1062))</f>
        <v>0</v>
      </c>
      <c r="D1062" s="109">
        <f>IF(COUNTIF($A$7:$A1062, $A1062)&gt;1, 0, S1062)</f>
        <v>0</v>
      </c>
      <c r="E1062" s="110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0</v>
      </c>
      <c r="L1062" s="92">
        <f>IFERROR(VLOOKUP($E1062, V一般接種!$A:$G, L$4, FALSE), 0)</f>
        <v>0</v>
      </c>
      <c r="M1062" s="92">
        <f>IFERROR(VLOOKUP($E1062, V一般接種!$A:$G, M$4, FALSE), 0)</f>
        <v>0</v>
      </c>
      <c r="N1062" s="93">
        <f>IFERROR(VLOOKUP($E1062, V一般接種!$A:$G, N$4, FALSE), 0)</f>
        <v>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17">
        <f>SUMIF('V3回目-総接種回数'!$A:$A, 'Conv-vaccine'!$E1062, 'V3回目-総接種回数'!D:D)</f>
        <v>0</v>
      </c>
    </row>
    <row r="1063" spans="1:19" ht="17.7">
      <c r="A1063" s="49">
        <v>44650</v>
      </c>
      <c r="B1063" s="109">
        <f>IF(COUNTIF($A$7:$A1063, $A1063)&gt;1, 0, IF($E1063="","",G1063+H1063+K1063+L1063+O1063-Q1063))</f>
        <v>0</v>
      </c>
      <c r="C1063" s="109">
        <f>IF(COUNTIF($A$7:$A1063, $A1063)&gt;1, 0, IF($E1063="", "", I1063+J1063+M1063+N1063+P1063-R1063))</f>
        <v>0</v>
      </c>
      <c r="D1063" s="109">
        <f>IF(COUNTIF($A$7:$A1063, $A1063)&gt;1, 0, S1063)</f>
        <v>0</v>
      </c>
      <c r="E1063" s="110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0</v>
      </c>
      <c r="L1063" s="92">
        <f>IFERROR(VLOOKUP($E1063, V一般接種!$A:$G, L$4, FALSE), 0)</f>
        <v>0</v>
      </c>
      <c r="M1063" s="92">
        <f>IFERROR(VLOOKUP($E1063, V一般接種!$A:$G, M$4, FALSE), 0)</f>
        <v>0</v>
      </c>
      <c r="N1063" s="93">
        <f>IFERROR(VLOOKUP($E1063, V一般接種!$A:$G, N$4, FALSE), 0)</f>
        <v>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17">
        <f>SUMIF('V3回目-総接種回数'!$A:$A, 'Conv-vaccine'!$E1063, 'V3回目-総接種回数'!D:D)</f>
        <v>0</v>
      </c>
    </row>
    <row r="1064" spans="1:19" ht="17.7">
      <c r="A1064" s="49">
        <v>44650</v>
      </c>
      <c r="B1064" s="109">
        <f>IF(COUNTIF($A$7:$A1064, $A1064)&gt;1, 0, IF($E1064="","",G1064+H1064+K1064+L1064+O1064-Q1064))</f>
        <v>0</v>
      </c>
      <c r="C1064" s="109">
        <f>IF(COUNTIF($A$7:$A1064, $A1064)&gt;1, 0, IF($E1064="", "", I1064+J1064+M1064+N1064+P1064-R1064))</f>
        <v>0</v>
      </c>
      <c r="D1064" s="109">
        <f>IF(COUNTIF($A$7:$A1064, $A1064)&gt;1, 0, S1064)</f>
        <v>0</v>
      </c>
      <c r="E1064" s="110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0</v>
      </c>
      <c r="L1064" s="92">
        <f>IFERROR(VLOOKUP($E1064, V一般接種!$A:$G, L$4, FALSE), 0)</f>
        <v>0</v>
      </c>
      <c r="M1064" s="92">
        <f>IFERROR(VLOOKUP($E1064, V一般接種!$A:$G, M$4, FALSE), 0)</f>
        <v>0</v>
      </c>
      <c r="N1064" s="93">
        <f>IFERROR(VLOOKUP($E1064, V一般接種!$A:$G, N$4, FALSE), 0)</f>
        <v>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17">
        <f>SUMIF('V3回目-総接種回数'!$A:$A, 'Conv-vaccine'!$E1064, 'V3回目-総接種回数'!D:D)</f>
        <v>0</v>
      </c>
    </row>
    <row r="1065" spans="1:19" ht="17.7">
      <c r="A1065" s="49">
        <v>44650</v>
      </c>
      <c r="B1065" s="109">
        <f>IF(COUNTIF($A$7:$A1065, $A1065)&gt;1, 0, IF($E1065="","",G1065+H1065+K1065+L1065+O1065-Q1065))</f>
        <v>0</v>
      </c>
      <c r="C1065" s="109">
        <f>IF(COUNTIF($A$7:$A1065, $A1065)&gt;1, 0, IF($E1065="", "", I1065+J1065+M1065+N1065+P1065-R1065))</f>
        <v>0</v>
      </c>
      <c r="D1065" s="109">
        <f>IF(COUNTIF($A$7:$A1065, $A1065)&gt;1, 0, S1065)</f>
        <v>0</v>
      </c>
      <c r="E1065" s="110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0</v>
      </c>
      <c r="L1065" s="92">
        <f>IFERROR(VLOOKUP($E1065, V一般接種!$A:$G, L$4, FALSE), 0)</f>
        <v>0</v>
      </c>
      <c r="M1065" s="92">
        <f>IFERROR(VLOOKUP($E1065, V一般接種!$A:$G, M$4, FALSE), 0)</f>
        <v>0</v>
      </c>
      <c r="N1065" s="93">
        <f>IFERROR(VLOOKUP($E1065, V一般接種!$A:$G, N$4, FALSE), 0)</f>
        <v>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17">
        <f>SUMIF('V3回目-総接種回数'!$A:$A, 'Conv-vaccine'!$E1065, 'V3回目-総接種回数'!D:D)</f>
        <v>0</v>
      </c>
    </row>
    <row r="1066" spans="1:19" ht="17.7">
      <c r="A1066" s="49">
        <v>44651</v>
      </c>
      <c r="B1066" s="109">
        <f>IF(COUNTIF($A$7:$A1066, $A1066)&gt;1, 0, IF($E1066="","",G1066+H1066+K1066+L1066+O1066-Q1066))</f>
        <v>0</v>
      </c>
      <c r="C1066" s="109">
        <f>IF(COUNTIF($A$7:$A1066, $A1066)&gt;1, 0, IF($E1066="", "", I1066+J1066+M1066+N1066+P1066-R1066))</f>
        <v>0</v>
      </c>
      <c r="D1066" s="109">
        <f>IF(COUNTIF($A$7:$A1066, $A1066)&gt;1, 0, S1066)</f>
        <v>0</v>
      </c>
      <c r="E1066" s="110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0</v>
      </c>
      <c r="L1066" s="92">
        <f>IFERROR(VLOOKUP($E1066, V一般接種!$A:$G, L$4, FALSE), 0)</f>
        <v>0</v>
      </c>
      <c r="M1066" s="92">
        <f>IFERROR(VLOOKUP($E1066, V一般接種!$A:$G, M$4, FALSE), 0)</f>
        <v>0</v>
      </c>
      <c r="N1066" s="93">
        <f>IFERROR(VLOOKUP($E1066, V一般接種!$A:$G, N$4, FALSE), 0)</f>
        <v>0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17">
        <f>SUMIF('V3回目-総接種回数'!$A:$A, 'Conv-vaccine'!$E1066, 'V3回目-総接種回数'!D:D)</f>
        <v>0</v>
      </c>
    </row>
    <row r="1067" spans="1:19" ht="17.7">
      <c r="A1067" s="49">
        <v>44651</v>
      </c>
      <c r="B1067" s="109">
        <f>IF(COUNTIF($A$7:$A1067, $A1067)&gt;1, 0, IF($E1067="","",G1067+H1067+K1067+L1067+O1067-Q1067))</f>
        <v>0</v>
      </c>
      <c r="C1067" s="109">
        <f>IF(COUNTIF($A$7:$A1067, $A1067)&gt;1, 0, IF($E1067="", "", I1067+J1067+M1067+N1067+P1067-R1067))</f>
        <v>0</v>
      </c>
      <c r="D1067" s="109">
        <f>IF(COUNTIF($A$7:$A1067, $A1067)&gt;1, 0, S1067)</f>
        <v>0</v>
      </c>
      <c r="E1067" s="110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0</v>
      </c>
      <c r="L1067" s="92">
        <f>IFERROR(VLOOKUP($E1067, V一般接種!$A:$G, L$4, FALSE), 0)</f>
        <v>0</v>
      </c>
      <c r="M1067" s="92">
        <f>IFERROR(VLOOKUP($E1067, V一般接種!$A:$G, M$4, FALSE), 0)</f>
        <v>0</v>
      </c>
      <c r="N1067" s="93">
        <f>IFERROR(VLOOKUP($E1067, V一般接種!$A:$G, N$4, FALSE), 0)</f>
        <v>0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17">
        <f>SUMIF('V3回目-総接種回数'!$A:$A, 'Conv-vaccine'!$E1067, 'V3回目-総接種回数'!D:D)</f>
        <v>0</v>
      </c>
    </row>
    <row r="1068" spans="1:19" ht="17.7">
      <c r="A1068" s="49">
        <v>44651</v>
      </c>
      <c r="B1068" s="109">
        <f>IF(COUNTIF($A$7:$A1068, $A1068)&gt;1, 0, IF($E1068="","",G1068+H1068+K1068+L1068+O1068-Q1068))</f>
        <v>0</v>
      </c>
      <c r="C1068" s="109">
        <f>IF(COUNTIF($A$7:$A1068, $A1068)&gt;1, 0, IF($E1068="", "", I1068+J1068+M1068+N1068+P1068-R1068))</f>
        <v>0</v>
      </c>
      <c r="D1068" s="109">
        <f>IF(COUNTIF($A$7:$A1068, $A1068)&gt;1, 0, S1068)</f>
        <v>0</v>
      </c>
      <c r="E1068" s="110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0</v>
      </c>
      <c r="L1068" s="92">
        <f>IFERROR(VLOOKUP($E1068, V一般接種!$A:$G, L$4, FALSE), 0)</f>
        <v>0</v>
      </c>
      <c r="M1068" s="92">
        <f>IFERROR(VLOOKUP($E1068, V一般接種!$A:$G, M$4, FALSE), 0)</f>
        <v>0</v>
      </c>
      <c r="N1068" s="93">
        <f>IFERROR(VLOOKUP($E1068, V一般接種!$A:$G, N$4, FALSE), 0)</f>
        <v>0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17">
        <f>SUMIF('V3回目-総接種回数'!$A:$A, 'Conv-vaccine'!$E1068, 'V3回目-総接種回数'!D:D)</f>
        <v>0</v>
      </c>
    </row>
    <row r="1069" spans="1:19" ht="17.7">
      <c r="A1069" s="49">
        <v>44652</v>
      </c>
      <c r="B1069" s="109">
        <f>IF(COUNTIF($A$7:$A1069, $A1069)&gt;1, 0, IF($E1069="","",G1069+H1069+K1069+L1069+O1069-Q1069))</f>
        <v>0</v>
      </c>
      <c r="C1069" s="109">
        <f>IF(COUNTIF($A$7:$A1069, $A1069)&gt;1, 0, IF($E1069="", "", I1069+J1069+M1069+N1069+P1069-R1069))</f>
        <v>0</v>
      </c>
      <c r="D1069" s="109">
        <f>IF(COUNTIF($A$7:$A1069, $A1069)&gt;1, 0, S1069)</f>
        <v>0</v>
      </c>
      <c r="E1069" s="110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17">
        <f>SUMIF('V3回目-総接種回数'!$A:$A, 'Conv-vaccine'!$E1069, 'V3回目-総接種回数'!D:D)</f>
        <v>0</v>
      </c>
    </row>
    <row r="1070" spans="1:19" ht="17.7">
      <c r="A1070" s="49">
        <v>44652</v>
      </c>
      <c r="B1070" s="109">
        <f>IF(COUNTIF($A$7:$A1070, $A1070)&gt;1, 0, IF($E1070="","",G1070+H1070+K1070+L1070+O1070-Q1070))</f>
        <v>0</v>
      </c>
      <c r="C1070" s="109">
        <f>IF(COUNTIF($A$7:$A1070, $A1070)&gt;1, 0, IF($E1070="", "", I1070+J1070+M1070+N1070+P1070-R1070))</f>
        <v>0</v>
      </c>
      <c r="D1070" s="109">
        <f>IF(COUNTIF($A$7:$A1070, $A1070)&gt;1, 0, S1070)</f>
        <v>0</v>
      </c>
      <c r="E1070" s="110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17">
        <f>SUMIF('V3回目-総接種回数'!$A:$A, 'Conv-vaccine'!$E1070, 'V3回目-総接種回数'!D:D)</f>
        <v>0</v>
      </c>
    </row>
    <row r="1071" spans="1:19" ht="17.7">
      <c r="A1071" s="49">
        <v>44652</v>
      </c>
      <c r="B1071" s="109">
        <f>IF(COUNTIF($A$7:$A1071, $A1071)&gt;1, 0, IF($E1071="","",G1071+H1071+K1071+L1071+O1071-Q1071))</f>
        <v>0</v>
      </c>
      <c r="C1071" s="109">
        <f>IF(COUNTIF($A$7:$A1071, $A1071)&gt;1, 0, IF($E1071="", "", I1071+J1071+M1071+N1071+P1071-R1071))</f>
        <v>0</v>
      </c>
      <c r="D1071" s="109">
        <f>IF(COUNTIF($A$7:$A1071, $A1071)&gt;1, 0, S1071)</f>
        <v>0</v>
      </c>
      <c r="E1071" s="110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17">
        <f>SUMIF('V3回目-総接種回数'!$A:$A, 'Conv-vaccine'!$E1071, 'V3回目-総接種回数'!D:D)</f>
        <v>0</v>
      </c>
    </row>
    <row r="1072" spans="1:19" ht="17.7">
      <c r="A1072" s="49">
        <v>44653</v>
      </c>
      <c r="B1072" s="109">
        <f>IF(COUNTIF($A$7:$A1072, $A1072)&gt;1, 0, IF($E1072="","",G1072+H1072+K1072+L1072+O1072-Q1072))</f>
        <v>0</v>
      </c>
      <c r="C1072" s="109">
        <f>IF(COUNTIF($A$7:$A1072, $A1072)&gt;1, 0, IF($E1072="", "", I1072+J1072+M1072+N1072+P1072-R1072))</f>
        <v>0</v>
      </c>
      <c r="D1072" s="109">
        <f>IF(COUNTIF($A$7:$A1072, $A1072)&gt;1, 0, S1072)</f>
        <v>0</v>
      </c>
      <c r="E1072" s="110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17">
        <f>SUMIF('V3回目-総接種回数'!$A:$A, 'Conv-vaccine'!$E1072, 'V3回目-総接種回数'!D:D)</f>
        <v>0</v>
      </c>
    </row>
    <row r="1073" spans="1:19" ht="17.7">
      <c r="A1073" s="49">
        <v>44653</v>
      </c>
      <c r="B1073" s="109">
        <f>IF(COUNTIF($A$7:$A1073, $A1073)&gt;1, 0, IF($E1073="","",G1073+H1073+K1073+L1073+O1073-Q1073))</f>
        <v>0</v>
      </c>
      <c r="C1073" s="109">
        <f>IF(COUNTIF($A$7:$A1073, $A1073)&gt;1, 0, IF($E1073="", "", I1073+J1073+M1073+N1073+P1073-R1073))</f>
        <v>0</v>
      </c>
      <c r="D1073" s="109">
        <f>IF(COUNTIF($A$7:$A1073, $A1073)&gt;1, 0, S1073)</f>
        <v>0</v>
      </c>
      <c r="E1073" s="110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17">
        <f>SUMIF('V3回目-総接種回数'!$A:$A, 'Conv-vaccine'!$E1073, 'V3回目-総接種回数'!D:D)</f>
        <v>0</v>
      </c>
    </row>
    <row r="1074" spans="1:19" ht="17.7">
      <c r="A1074" s="49">
        <v>44653</v>
      </c>
      <c r="B1074" s="109">
        <f>IF(COUNTIF($A$7:$A1074, $A1074)&gt;1, 0, IF($E1074="","",G1074+H1074+K1074+L1074+O1074-Q1074))</f>
        <v>0</v>
      </c>
      <c r="C1074" s="109">
        <f>IF(COUNTIF($A$7:$A1074, $A1074)&gt;1, 0, IF($E1074="", "", I1074+J1074+M1074+N1074+P1074-R1074))</f>
        <v>0</v>
      </c>
      <c r="D1074" s="109">
        <f>IF(COUNTIF($A$7:$A1074, $A1074)&gt;1, 0, S1074)</f>
        <v>0</v>
      </c>
      <c r="E1074" s="110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17">
        <f>SUMIF('V3回目-総接種回数'!$A:$A, 'Conv-vaccine'!$E1074, 'V3回目-総接種回数'!D:D)</f>
        <v>0</v>
      </c>
    </row>
    <row r="1075" spans="1:19" ht="17.7">
      <c r="A1075" s="49">
        <v>44654</v>
      </c>
      <c r="B1075" s="109">
        <f>IF(COUNTIF($A$7:$A1075, $A1075)&gt;1, 0, IF($E1075="","",G1075+H1075+K1075+L1075+O1075-Q1075))</f>
        <v>0</v>
      </c>
      <c r="C1075" s="109">
        <f>IF(COUNTIF($A$7:$A1075, $A1075)&gt;1, 0, IF($E1075="", "", I1075+J1075+M1075+N1075+P1075-R1075))</f>
        <v>0</v>
      </c>
      <c r="D1075" s="109">
        <f>IF(COUNTIF($A$7:$A1075, $A1075)&gt;1, 0, S1075)</f>
        <v>0</v>
      </c>
      <c r="E1075" s="110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17">
        <f>SUMIF('V3回目-総接種回数'!$A:$A, 'Conv-vaccine'!$E1075, 'V3回目-総接種回数'!D:D)</f>
        <v>0</v>
      </c>
    </row>
    <row r="1076" spans="1:19" ht="17.7">
      <c r="A1076" s="49">
        <v>44654</v>
      </c>
      <c r="B1076" s="109">
        <f>IF(COUNTIF($A$7:$A1076, $A1076)&gt;1, 0, IF($E1076="","",G1076+H1076+K1076+L1076+O1076-Q1076))</f>
        <v>0</v>
      </c>
      <c r="C1076" s="109">
        <f>IF(COUNTIF($A$7:$A1076, $A1076)&gt;1, 0, IF($E1076="", "", I1076+J1076+M1076+N1076+P1076-R1076))</f>
        <v>0</v>
      </c>
      <c r="D1076" s="109">
        <f>IF(COUNTIF($A$7:$A1076, $A1076)&gt;1, 0, S1076)</f>
        <v>0</v>
      </c>
      <c r="E1076" s="110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17">
        <f>SUMIF('V3回目-総接種回数'!$A:$A, 'Conv-vaccine'!$E1076, 'V3回目-総接種回数'!D:D)</f>
        <v>0</v>
      </c>
    </row>
    <row r="1077" spans="1:19" ht="17.7">
      <c r="A1077" s="49">
        <v>44654</v>
      </c>
      <c r="B1077" s="109">
        <f>IF(COUNTIF($A$7:$A1077, $A1077)&gt;1, 0, IF($E1077="","",G1077+H1077+K1077+L1077+O1077-Q1077))</f>
        <v>0</v>
      </c>
      <c r="C1077" s="109">
        <f>IF(COUNTIF($A$7:$A1077, $A1077)&gt;1, 0, IF($E1077="", "", I1077+J1077+M1077+N1077+P1077-R1077))</f>
        <v>0</v>
      </c>
      <c r="D1077" s="109">
        <f>IF(COUNTIF($A$7:$A1077, $A1077)&gt;1, 0, S1077)</f>
        <v>0</v>
      </c>
      <c r="E1077" s="110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17">
        <f>SUMIF('V3回目-総接種回数'!$A:$A, 'Conv-vaccine'!$E1077, 'V3回目-総接種回数'!D:D)</f>
        <v>0</v>
      </c>
    </row>
    <row r="1078" spans="1:19" ht="17.7">
      <c r="A1078" s="49">
        <v>44655</v>
      </c>
      <c r="B1078" s="109">
        <f>IF(COUNTIF($A$7:$A1078, $A1078)&gt;1, 0, IF($E1078="","",G1078+H1078+K1078+L1078+O1078-Q1078))</f>
        <v>0</v>
      </c>
      <c r="C1078" s="109">
        <f>IF(COUNTIF($A$7:$A1078, $A1078)&gt;1, 0, IF($E1078="", "", I1078+J1078+M1078+N1078+P1078-R1078))</f>
        <v>0</v>
      </c>
      <c r="D1078" s="109">
        <f>IF(COUNTIF($A$7:$A1078, $A1078)&gt;1, 0, S1078)</f>
        <v>0</v>
      </c>
      <c r="E1078" s="110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17">
        <f>SUMIF('V3回目-総接種回数'!$A:$A, 'Conv-vaccine'!$E1078, 'V3回目-総接種回数'!D:D)</f>
        <v>0</v>
      </c>
    </row>
    <row r="1079" spans="1:19" ht="17.7">
      <c r="A1079" s="49">
        <v>44655</v>
      </c>
      <c r="B1079" s="109">
        <f>IF(COUNTIF($A$7:$A1079, $A1079)&gt;1, 0, IF($E1079="","",G1079+H1079+K1079+L1079+O1079-Q1079))</f>
        <v>0</v>
      </c>
      <c r="C1079" s="109">
        <f>IF(COUNTIF($A$7:$A1079, $A1079)&gt;1, 0, IF($E1079="", "", I1079+J1079+M1079+N1079+P1079-R1079))</f>
        <v>0</v>
      </c>
      <c r="D1079" s="109">
        <f>IF(COUNTIF($A$7:$A1079, $A1079)&gt;1, 0, S1079)</f>
        <v>0</v>
      </c>
      <c r="E1079" s="110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17">
        <f>SUMIF('V3回目-総接種回数'!$A:$A, 'Conv-vaccine'!$E1079, 'V3回目-総接種回数'!D:D)</f>
        <v>0</v>
      </c>
    </row>
    <row r="1080" spans="1:19" ht="17.7">
      <c r="A1080" s="49">
        <v>44655</v>
      </c>
      <c r="B1080" s="109">
        <f>IF(COUNTIF($A$7:$A1080, $A1080)&gt;1, 0, IF($E1080="","",G1080+H1080+K1080+L1080+O1080-Q1080))</f>
        <v>0</v>
      </c>
      <c r="C1080" s="109">
        <f>IF(COUNTIF($A$7:$A1080, $A1080)&gt;1, 0, IF($E1080="", "", I1080+J1080+M1080+N1080+P1080-R1080))</f>
        <v>0</v>
      </c>
      <c r="D1080" s="109">
        <f>IF(COUNTIF($A$7:$A1080, $A1080)&gt;1, 0, S1080)</f>
        <v>0</v>
      </c>
      <c r="E1080" s="110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17">
        <f>SUMIF('V3回目-総接種回数'!$A:$A, 'Conv-vaccine'!$E1080, 'V3回目-総接種回数'!D:D)</f>
        <v>0</v>
      </c>
    </row>
    <row r="1081" spans="1:19" ht="17.7">
      <c r="A1081" s="49">
        <v>44656</v>
      </c>
      <c r="B1081" s="109">
        <f>IF(COUNTIF($A$7:$A1081, $A1081)&gt;1, 0, IF($E1081="","",G1081+H1081+K1081+L1081+O1081-Q1081))</f>
        <v>0</v>
      </c>
      <c r="C1081" s="109">
        <f>IF(COUNTIF($A$7:$A1081, $A1081)&gt;1, 0, IF($E1081="", "", I1081+J1081+M1081+N1081+P1081-R1081))</f>
        <v>0</v>
      </c>
      <c r="D1081" s="109">
        <f>IF(COUNTIF($A$7:$A1081, $A1081)&gt;1, 0, S1081)</f>
        <v>0</v>
      </c>
      <c r="E1081" s="110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17">
        <f>SUMIF('V3回目-総接種回数'!$A:$A, 'Conv-vaccine'!$E1081, 'V3回目-総接種回数'!D:D)</f>
        <v>0</v>
      </c>
    </row>
    <row r="1082" spans="1:19" ht="17.7">
      <c r="A1082" s="49">
        <v>44656</v>
      </c>
      <c r="B1082" s="109">
        <f>IF(COUNTIF($A$7:$A1082, $A1082)&gt;1, 0, IF($E1082="","",G1082+H1082+K1082+L1082+O1082-Q1082))</f>
        <v>0</v>
      </c>
      <c r="C1082" s="109">
        <f>IF(COUNTIF($A$7:$A1082, $A1082)&gt;1, 0, IF($E1082="", "", I1082+J1082+M1082+N1082+P1082-R1082))</f>
        <v>0</v>
      </c>
      <c r="D1082" s="109">
        <f>IF(COUNTIF($A$7:$A1082, $A1082)&gt;1, 0, S1082)</f>
        <v>0</v>
      </c>
      <c r="E1082" s="110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17">
        <f>SUMIF('V3回目-総接種回数'!$A:$A, 'Conv-vaccine'!$E1082, 'V3回目-総接種回数'!D:D)</f>
        <v>0</v>
      </c>
    </row>
    <row r="1083" spans="1:19" ht="17.7">
      <c r="A1083" s="49">
        <v>44656</v>
      </c>
      <c r="B1083" s="109">
        <f>IF(COUNTIF($A$7:$A1083, $A1083)&gt;1, 0, IF($E1083="","",G1083+H1083+K1083+L1083+O1083-Q1083))</f>
        <v>0</v>
      </c>
      <c r="C1083" s="109">
        <f>IF(COUNTIF($A$7:$A1083, $A1083)&gt;1, 0, IF($E1083="", "", I1083+J1083+M1083+N1083+P1083-R1083))</f>
        <v>0</v>
      </c>
      <c r="D1083" s="109">
        <f>IF(COUNTIF($A$7:$A1083, $A1083)&gt;1, 0, S1083)</f>
        <v>0</v>
      </c>
      <c r="E1083" s="110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17">
        <f>SUMIF('V3回目-総接種回数'!$A:$A, 'Conv-vaccine'!$E1083, 'V3回目-総接種回数'!D:D)</f>
        <v>0</v>
      </c>
    </row>
    <row r="1084" spans="1:19" ht="17.7">
      <c r="A1084" s="49">
        <v>44657</v>
      </c>
      <c r="B1084" s="109">
        <f>IF(COUNTIF($A$7:$A1084, $A1084)&gt;1, 0, IF($E1084="","",G1084+H1084+K1084+L1084+O1084-Q1084))</f>
        <v>0</v>
      </c>
      <c r="C1084" s="109">
        <f>IF(COUNTIF($A$7:$A1084, $A1084)&gt;1, 0, IF($E1084="", "", I1084+J1084+M1084+N1084+P1084-R1084))</f>
        <v>0</v>
      </c>
      <c r="D1084" s="109">
        <f>IF(COUNTIF($A$7:$A1084, $A1084)&gt;1, 0, S1084)</f>
        <v>0</v>
      </c>
      <c r="E1084" s="110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17">
        <f>SUMIF('V3回目-総接種回数'!$A:$A, 'Conv-vaccine'!$E1084, 'V3回目-総接種回数'!D:D)</f>
        <v>0</v>
      </c>
    </row>
    <row r="1085" spans="1:19" ht="17.7">
      <c r="A1085" s="49">
        <v>44657</v>
      </c>
      <c r="B1085" s="109">
        <f>IF(COUNTIF($A$7:$A1085, $A1085)&gt;1, 0, IF($E1085="","",G1085+H1085+K1085+L1085+O1085-Q1085))</f>
        <v>0</v>
      </c>
      <c r="C1085" s="109">
        <f>IF(COUNTIF($A$7:$A1085, $A1085)&gt;1, 0, IF($E1085="", "", I1085+J1085+M1085+N1085+P1085-R1085))</f>
        <v>0</v>
      </c>
      <c r="D1085" s="109">
        <f>IF(COUNTIF($A$7:$A1085, $A1085)&gt;1, 0, S1085)</f>
        <v>0</v>
      </c>
      <c r="E1085" s="110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17">
        <f>SUMIF('V3回目-総接種回数'!$A:$A, 'Conv-vaccine'!$E1085, 'V3回目-総接種回数'!D:D)</f>
        <v>0</v>
      </c>
    </row>
    <row r="1086" spans="1:19" ht="17.7">
      <c r="A1086" s="49">
        <v>44657</v>
      </c>
      <c r="B1086" s="109">
        <f>IF(COUNTIF($A$7:$A1086, $A1086)&gt;1, 0, IF($E1086="","",G1086+H1086+K1086+L1086+O1086-Q1086))</f>
        <v>0</v>
      </c>
      <c r="C1086" s="109">
        <f>IF(COUNTIF($A$7:$A1086, $A1086)&gt;1, 0, IF($E1086="", "", I1086+J1086+M1086+N1086+P1086-R1086))</f>
        <v>0</v>
      </c>
      <c r="D1086" s="109">
        <f>IF(COUNTIF($A$7:$A1086, $A1086)&gt;1, 0, S1086)</f>
        <v>0</v>
      </c>
      <c r="E1086" s="110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17">
        <f>SUMIF('V3回目-総接種回数'!$A:$A, 'Conv-vaccine'!$E1086, 'V3回目-総接種回数'!D:D)</f>
        <v>0</v>
      </c>
    </row>
    <row r="1087" spans="1:19" ht="17.7">
      <c r="A1087" s="49">
        <v>44658</v>
      </c>
      <c r="B1087" s="109">
        <f>IF(COUNTIF($A$7:$A1087, $A1087)&gt;1, 0, IF($E1087="","",G1087+H1087+K1087+L1087+O1087-Q1087))</f>
        <v>0</v>
      </c>
      <c r="C1087" s="109">
        <f>IF(COUNTIF($A$7:$A1087, $A1087)&gt;1, 0, IF($E1087="", "", I1087+J1087+M1087+N1087+P1087-R1087))</f>
        <v>0</v>
      </c>
      <c r="D1087" s="109">
        <f>IF(COUNTIF($A$7:$A1087, $A1087)&gt;1, 0, S1087)</f>
        <v>0</v>
      </c>
      <c r="E1087" s="110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17">
        <f>SUMIF('V3回目-総接種回数'!$A:$A, 'Conv-vaccine'!$E1087, 'V3回目-総接種回数'!D:D)</f>
        <v>0</v>
      </c>
    </row>
    <row r="1088" spans="1:19" ht="17.7">
      <c r="A1088" s="49">
        <v>44658</v>
      </c>
      <c r="B1088" s="109">
        <f>IF(COUNTIF($A$7:$A1088, $A1088)&gt;1, 0, IF($E1088="","",G1088+H1088+K1088+L1088+O1088-Q1088))</f>
        <v>0</v>
      </c>
      <c r="C1088" s="109">
        <f>IF(COUNTIF($A$7:$A1088, $A1088)&gt;1, 0, IF($E1088="", "", I1088+J1088+M1088+N1088+P1088-R1088))</f>
        <v>0</v>
      </c>
      <c r="D1088" s="109">
        <f>IF(COUNTIF($A$7:$A1088, $A1088)&gt;1, 0, S1088)</f>
        <v>0</v>
      </c>
      <c r="E1088" s="110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17">
        <f>SUMIF('V3回目-総接種回数'!$A:$A, 'Conv-vaccine'!$E1088, 'V3回目-総接種回数'!D:D)</f>
        <v>0</v>
      </c>
    </row>
    <row r="1089" spans="1:19" ht="17.7">
      <c r="A1089" s="49">
        <v>44658</v>
      </c>
      <c r="B1089" s="109">
        <f>IF(COUNTIF($A$7:$A1089, $A1089)&gt;1, 0, IF($E1089="","",G1089+H1089+K1089+L1089+O1089-Q1089))</f>
        <v>0</v>
      </c>
      <c r="C1089" s="109">
        <f>IF(COUNTIF($A$7:$A1089, $A1089)&gt;1, 0, IF($E1089="", "", I1089+J1089+M1089+N1089+P1089-R1089))</f>
        <v>0</v>
      </c>
      <c r="D1089" s="109">
        <f>IF(COUNTIF($A$7:$A1089, $A1089)&gt;1, 0, S1089)</f>
        <v>0</v>
      </c>
      <c r="E1089" s="110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17">
        <f>SUMIF('V3回目-総接種回数'!$A:$A, 'Conv-vaccine'!$E1089, 'V3回目-総接種回数'!D:D)</f>
        <v>0</v>
      </c>
    </row>
    <row r="1090" spans="1:19" ht="17.7">
      <c r="A1090" s="49">
        <v>44659</v>
      </c>
      <c r="B1090" s="109">
        <f>IF(COUNTIF($A$7:$A1090, $A1090)&gt;1, 0, IF($E1090="","",G1090+H1090+K1090+L1090+O1090-Q1090))</f>
        <v>0</v>
      </c>
      <c r="C1090" s="109">
        <f>IF(COUNTIF($A$7:$A1090, $A1090)&gt;1, 0, IF($E1090="", "", I1090+J1090+M1090+N1090+P1090-R1090))</f>
        <v>0</v>
      </c>
      <c r="D1090" s="109">
        <f>IF(COUNTIF($A$7:$A1090, $A1090)&gt;1, 0, S1090)</f>
        <v>0</v>
      </c>
      <c r="E1090" s="110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17">
        <f>SUMIF('V3回目-総接種回数'!$A:$A, 'Conv-vaccine'!$E1090, 'V3回目-総接種回数'!D:D)</f>
        <v>0</v>
      </c>
    </row>
    <row r="1091" spans="1:19" ht="17.7">
      <c r="A1091" s="49">
        <v>44659</v>
      </c>
      <c r="B1091" s="109">
        <f>IF(COUNTIF($A$7:$A1091, $A1091)&gt;1, 0, IF($E1091="","",G1091+H1091+K1091+L1091+O1091-Q1091))</f>
        <v>0</v>
      </c>
      <c r="C1091" s="109">
        <f>IF(COUNTIF($A$7:$A1091, $A1091)&gt;1, 0, IF($E1091="", "", I1091+J1091+M1091+N1091+P1091-R1091))</f>
        <v>0</v>
      </c>
      <c r="D1091" s="109">
        <f>IF(COUNTIF($A$7:$A1091, $A1091)&gt;1, 0, S1091)</f>
        <v>0</v>
      </c>
      <c r="E1091" s="110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17">
        <f>SUMIF('V3回目-総接種回数'!$A:$A, 'Conv-vaccine'!$E1091, 'V3回目-総接種回数'!D:D)</f>
        <v>0</v>
      </c>
    </row>
    <row r="1092" spans="1:19" ht="17.7">
      <c r="A1092" s="49">
        <v>44659</v>
      </c>
      <c r="B1092" s="109">
        <f>IF(COUNTIF($A$7:$A1092, $A1092)&gt;1, 0, IF($E1092="","",G1092+H1092+K1092+L1092+O1092-Q1092))</f>
        <v>0</v>
      </c>
      <c r="C1092" s="109">
        <f>IF(COUNTIF($A$7:$A1092, $A1092)&gt;1, 0, IF($E1092="", "", I1092+J1092+M1092+N1092+P1092-R1092))</f>
        <v>0</v>
      </c>
      <c r="D1092" s="109">
        <f>IF(COUNTIF($A$7:$A1092, $A1092)&gt;1, 0, S1092)</f>
        <v>0</v>
      </c>
      <c r="E1092" s="110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17">
        <f>SUMIF('V3回目-総接種回数'!$A:$A, 'Conv-vaccine'!$E1092, 'V3回目-総接種回数'!D:D)</f>
        <v>0</v>
      </c>
    </row>
    <row r="1093" spans="1:19" ht="17.7">
      <c r="A1093" s="49">
        <v>44660</v>
      </c>
      <c r="B1093" s="109">
        <f>IF(COUNTIF($A$7:$A1093, $A1093)&gt;1, 0, IF($E1093="","",G1093+H1093+K1093+L1093+O1093-Q1093))</f>
        <v>0</v>
      </c>
      <c r="C1093" s="109">
        <f>IF(COUNTIF($A$7:$A1093, $A1093)&gt;1, 0, IF($E1093="", "", I1093+J1093+M1093+N1093+P1093-R1093))</f>
        <v>0</v>
      </c>
      <c r="D1093" s="109">
        <f>IF(COUNTIF($A$7:$A1093, $A1093)&gt;1, 0, S1093)</f>
        <v>0</v>
      </c>
      <c r="E1093" s="110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17">
        <f>SUMIF('V3回目-総接種回数'!$A:$A, 'Conv-vaccine'!$E1093, 'V3回目-総接種回数'!D:D)</f>
        <v>0</v>
      </c>
    </row>
    <row r="1094" spans="1:19" ht="17.7">
      <c r="A1094" s="49">
        <v>44660</v>
      </c>
      <c r="B1094" s="109">
        <f>IF(COUNTIF($A$7:$A1094, $A1094)&gt;1, 0, IF($E1094="","",G1094+H1094+K1094+L1094+O1094-Q1094))</f>
        <v>0</v>
      </c>
      <c r="C1094" s="109">
        <f>IF(COUNTIF($A$7:$A1094, $A1094)&gt;1, 0, IF($E1094="", "", I1094+J1094+M1094+N1094+P1094-R1094))</f>
        <v>0</v>
      </c>
      <c r="D1094" s="109">
        <f>IF(COUNTIF($A$7:$A1094, $A1094)&gt;1, 0, S1094)</f>
        <v>0</v>
      </c>
      <c r="E1094" s="110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17">
        <f>SUMIF('V3回目-総接種回数'!$A:$A, 'Conv-vaccine'!$E1094, 'V3回目-総接種回数'!D:D)</f>
        <v>0</v>
      </c>
    </row>
    <row r="1095" spans="1:19" ht="17.7">
      <c r="A1095" s="49">
        <v>44660</v>
      </c>
      <c r="B1095" s="109">
        <f>IF(COUNTIF($A$7:$A1095, $A1095)&gt;1, 0, IF($E1095="","",G1095+H1095+K1095+L1095+O1095-Q1095))</f>
        <v>0</v>
      </c>
      <c r="C1095" s="109">
        <f>IF(COUNTIF($A$7:$A1095, $A1095)&gt;1, 0, IF($E1095="", "", I1095+J1095+M1095+N1095+P1095-R1095))</f>
        <v>0</v>
      </c>
      <c r="D1095" s="109">
        <f>IF(COUNTIF($A$7:$A1095, $A1095)&gt;1, 0, S1095)</f>
        <v>0</v>
      </c>
      <c r="E1095" s="110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17">
        <f>SUMIF('V3回目-総接種回数'!$A:$A, 'Conv-vaccine'!$E1095, 'V3回目-総接種回数'!D:D)</f>
        <v>0</v>
      </c>
    </row>
    <row r="1096" spans="1:19" ht="17.7">
      <c r="A1096" s="49">
        <v>44661</v>
      </c>
      <c r="B1096" s="109">
        <f>IF(COUNTIF($A$7:$A1096, $A1096)&gt;1, 0, IF($E1096="","",G1096+H1096+K1096+L1096+O1096-Q1096))</f>
        <v>0</v>
      </c>
      <c r="C1096" s="109">
        <f>IF(COUNTIF($A$7:$A1096, $A1096)&gt;1, 0, IF($E1096="", "", I1096+J1096+M1096+N1096+P1096-R1096))</f>
        <v>0</v>
      </c>
      <c r="D1096" s="109">
        <f>IF(COUNTIF($A$7:$A1096, $A1096)&gt;1, 0, S1096)</f>
        <v>0</v>
      </c>
      <c r="E1096" s="110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17">
        <f>SUMIF('V3回目-総接種回数'!$A:$A, 'Conv-vaccine'!$E1096, 'V3回目-総接種回数'!D:D)</f>
        <v>0</v>
      </c>
    </row>
    <row r="1097" spans="1:19" ht="17.7">
      <c r="A1097" s="49">
        <v>44661</v>
      </c>
      <c r="B1097" s="109">
        <f>IF(COUNTIF($A$7:$A1097, $A1097)&gt;1, 0, IF($E1097="","",G1097+H1097+K1097+L1097+O1097-Q1097))</f>
        <v>0</v>
      </c>
      <c r="C1097" s="109">
        <f>IF(COUNTIF($A$7:$A1097, $A1097)&gt;1, 0, IF($E1097="", "", I1097+J1097+M1097+N1097+P1097-R1097))</f>
        <v>0</v>
      </c>
      <c r="D1097" s="109">
        <f>IF(COUNTIF($A$7:$A1097, $A1097)&gt;1, 0, S1097)</f>
        <v>0</v>
      </c>
      <c r="E1097" s="110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17">
        <f>SUMIF('V3回目-総接種回数'!$A:$A, 'Conv-vaccine'!$E1097, 'V3回目-総接種回数'!D:D)</f>
        <v>0</v>
      </c>
    </row>
    <row r="1098" spans="1:19" ht="17.7">
      <c r="A1098" s="49">
        <v>44661</v>
      </c>
      <c r="B1098" s="109">
        <f>IF(COUNTIF($A$7:$A1098, $A1098)&gt;1, 0, IF($E1098="","",G1098+H1098+K1098+L1098+O1098-Q1098))</f>
        <v>0</v>
      </c>
      <c r="C1098" s="109">
        <f>IF(COUNTIF($A$7:$A1098, $A1098)&gt;1, 0, IF($E1098="", "", I1098+J1098+M1098+N1098+P1098-R1098))</f>
        <v>0</v>
      </c>
      <c r="D1098" s="109">
        <f>IF(COUNTIF($A$7:$A1098, $A1098)&gt;1, 0, S1098)</f>
        <v>0</v>
      </c>
      <c r="E1098" s="110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17">
        <f>SUMIF('V3回目-総接種回数'!$A:$A, 'Conv-vaccine'!$E1098, 'V3回目-総接種回数'!D:D)</f>
        <v>0</v>
      </c>
    </row>
    <row r="1099" spans="1:19" ht="17.7">
      <c r="A1099" s="49">
        <v>44662</v>
      </c>
      <c r="B1099" s="109">
        <f>IF(COUNTIF($A$7:$A1099, $A1099)&gt;1, 0, IF($E1099="","",G1099+H1099+K1099+L1099+O1099-Q1099))</f>
        <v>0</v>
      </c>
      <c r="C1099" s="109">
        <f>IF(COUNTIF($A$7:$A1099, $A1099)&gt;1, 0, IF($E1099="", "", I1099+J1099+M1099+N1099+P1099-R1099))</f>
        <v>0</v>
      </c>
      <c r="D1099" s="109">
        <f>IF(COUNTIF($A$7:$A1099, $A1099)&gt;1, 0, S1099)</f>
        <v>0</v>
      </c>
      <c r="E1099" s="110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17">
        <f>SUMIF('V3回目-総接種回数'!$A:$A, 'Conv-vaccine'!$E1099, 'V3回目-総接種回数'!D:D)</f>
        <v>0</v>
      </c>
    </row>
    <row r="1100" spans="1:19" ht="17.7">
      <c r="A1100" s="49">
        <v>44662</v>
      </c>
      <c r="B1100" s="109">
        <f>IF(COUNTIF($A$7:$A1100, $A1100)&gt;1, 0, IF($E1100="","",G1100+H1100+K1100+L1100+O1100-Q1100))</f>
        <v>0</v>
      </c>
      <c r="C1100" s="109">
        <f>IF(COUNTIF($A$7:$A1100, $A1100)&gt;1, 0, IF($E1100="", "", I1100+J1100+M1100+N1100+P1100-R1100))</f>
        <v>0</v>
      </c>
      <c r="D1100" s="109">
        <f>IF(COUNTIF($A$7:$A1100, $A1100)&gt;1, 0, S1100)</f>
        <v>0</v>
      </c>
      <c r="E1100" s="110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17">
        <f>SUMIF('V3回目-総接種回数'!$A:$A, 'Conv-vaccine'!$E1100, 'V3回目-総接種回数'!D:D)</f>
        <v>0</v>
      </c>
    </row>
    <row r="1101" spans="1:19" ht="17.7">
      <c r="A1101" s="49">
        <v>44662</v>
      </c>
      <c r="B1101" s="109">
        <f>IF(COUNTIF($A$7:$A1101, $A1101)&gt;1, 0, IF($E1101="","",G1101+H1101+K1101+L1101+O1101-Q1101))</f>
        <v>0</v>
      </c>
      <c r="C1101" s="109">
        <f>IF(COUNTIF($A$7:$A1101, $A1101)&gt;1, 0, IF($E1101="", "", I1101+J1101+M1101+N1101+P1101-R1101))</f>
        <v>0</v>
      </c>
      <c r="D1101" s="109">
        <f>IF(COUNTIF($A$7:$A1101, $A1101)&gt;1, 0, S1101)</f>
        <v>0</v>
      </c>
      <c r="E1101" s="110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17">
        <f>SUMIF('V3回目-総接種回数'!$A:$A, 'Conv-vaccine'!$E1101, 'V3回目-総接種回数'!D:D)</f>
        <v>0</v>
      </c>
    </row>
    <row r="1102" spans="1:19" ht="17.7">
      <c r="A1102" s="49">
        <v>44663</v>
      </c>
      <c r="B1102" s="109">
        <f>IF(COUNTIF($A$7:$A1102, $A1102)&gt;1, 0, IF($E1102="","",G1102+H1102+K1102+L1102+O1102-Q1102))</f>
        <v>0</v>
      </c>
      <c r="C1102" s="109">
        <f>IF(COUNTIF($A$7:$A1102, $A1102)&gt;1, 0, IF($E1102="", "", I1102+J1102+M1102+N1102+P1102-R1102))</f>
        <v>0</v>
      </c>
      <c r="D1102" s="109">
        <f>IF(COUNTIF($A$7:$A1102, $A1102)&gt;1, 0, S1102)</f>
        <v>0</v>
      </c>
      <c r="E1102" s="110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17">
        <f>SUMIF('V3回目-総接種回数'!$A:$A, 'Conv-vaccine'!$E1102, 'V3回目-総接種回数'!D:D)</f>
        <v>0</v>
      </c>
    </row>
    <row r="1103" spans="1:19" ht="17.7">
      <c r="A1103" s="49">
        <v>44663</v>
      </c>
      <c r="B1103" s="109">
        <f>IF(COUNTIF($A$7:$A1103, $A1103)&gt;1, 0, IF($E1103="","",G1103+H1103+K1103+L1103+O1103-Q1103))</f>
        <v>0</v>
      </c>
      <c r="C1103" s="109">
        <f>IF(COUNTIF($A$7:$A1103, $A1103)&gt;1, 0, IF($E1103="", "", I1103+J1103+M1103+N1103+P1103-R1103))</f>
        <v>0</v>
      </c>
      <c r="D1103" s="109">
        <f>IF(COUNTIF($A$7:$A1103, $A1103)&gt;1, 0, S1103)</f>
        <v>0</v>
      </c>
      <c r="E1103" s="110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17">
        <f>SUMIF('V3回目-総接種回数'!$A:$A, 'Conv-vaccine'!$E1103, 'V3回目-総接種回数'!D:D)</f>
        <v>0</v>
      </c>
    </row>
    <row r="1104" spans="1:19" ht="17.7">
      <c r="A1104" s="49">
        <v>44663</v>
      </c>
      <c r="B1104" s="109">
        <f>IF(COUNTIF($A$7:$A1104, $A1104)&gt;1, 0, IF($E1104="","",G1104+H1104+K1104+L1104+O1104-Q1104))</f>
        <v>0</v>
      </c>
      <c r="C1104" s="109">
        <f>IF(COUNTIF($A$7:$A1104, $A1104)&gt;1, 0, IF($E1104="", "", I1104+J1104+M1104+N1104+P1104-R1104))</f>
        <v>0</v>
      </c>
      <c r="D1104" s="109">
        <f>IF(COUNTIF($A$7:$A1104, $A1104)&gt;1, 0, S1104)</f>
        <v>0</v>
      </c>
      <c r="E1104" s="110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17">
        <f>SUMIF('V3回目-総接種回数'!$A:$A, 'Conv-vaccine'!$E1104, 'V3回目-総接種回数'!D:D)</f>
        <v>0</v>
      </c>
    </row>
    <row r="1105" spans="1:19" ht="17.7">
      <c r="A1105" s="49">
        <v>44664</v>
      </c>
      <c r="B1105" s="109">
        <f>IF(COUNTIF($A$7:$A1105, $A1105)&gt;1, 0, IF($E1105="","",G1105+H1105+K1105+L1105+O1105-Q1105))</f>
        <v>0</v>
      </c>
      <c r="C1105" s="109">
        <f>IF(COUNTIF($A$7:$A1105, $A1105)&gt;1, 0, IF($E1105="", "", I1105+J1105+M1105+N1105+P1105-R1105))</f>
        <v>0</v>
      </c>
      <c r="D1105" s="109">
        <f>IF(COUNTIF($A$7:$A1105, $A1105)&gt;1, 0, S1105)</f>
        <v>0</v>
      </c>
      <c r="E1105" s="110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17">
        <f>SUMIF('V3回目-総接種回数'!$A:$A, 'Conv-vaccine'!$E1105, 'V3回目-総接種回数'!D:D)</f>
        <v>0</v>
      </c>
    </row>
    <row r="1106" spans="1:19" ht="17.7">
      <c r="A1106" s="49">
        <v>44664</v>
      </c>
      <c r="B1106" s="109">
        <f>IF(COUNTIF($A$7:$A1106, $A1106)&gt;1, 0, IF($E1106="","",G1106+H1106+K1106+L1106+O1106-Q1106))</f>
        <v>0</v>
      </c>
      <c r="C1106" s="109">
        <f>IF(COUNTIF($A$7:$A1106, $A1106)&gt;1, 0, IF($E1106="", "", I1106+J1106+M1106+N1106+P1106-R1106))</f>
        <v>0</v>
      </c>
      <c r="D1106" s="109">
        <f>IF(COUNTIF($A$7:$A1106, $A1106)&gt;1, 0, S1106)</f>
        <v>0</v>
      </c>
      <c r="E1106" s="110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17">
        <f>SUMIF('V3回目-総接種回数'!$A:$A, 'Conv-vaccine'!$E1106, 'V3回目-総接種回数'!D:D)</f>
        <v>0</v>
      </c>
    </row>
    <row r="1107" spans="1:19" ht="17.7">
      <c r="A1107" s="49">
        <v>44664</v>
      </c>
      <c r="B1107" s="109">
        <f>IF(COUNTIF($A$7:$A1107, $A1107)&gt;1, 0, IF($E1107="","",G1107+H1107+K1107+L1107+O1107-Q1107))</f>
        <v>0</v>
      </c>
      <c r="C1107" s="109">
        <f>IF(COUNTIF($A$7:$A1107, $A1107)&gt;1, 0, IF($E1107="", "", I1107+J1107+M1107+N1107+P1107-R1107))</f>
        <v>0</v>
      </c>
      <c r="D1107" s="109">
        <f>IF(COUNTIF($A$7:$A1107, $A1107)&gt;1, 0, S1107)</f>
        <v>0</v>
      </c>
      <c r="E1107" s="110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17">
        <f>SUMIF('V3回目-総接種回数'!$A:$A, 'Conv-vaccine'!$E1107, 'V3回目-総接種回数'!D:D)</f>
        <v>0</v>
      </c>
    </row>
    <row r="1108" spans="1:19" ht="17.7">
      <c r="A1108" s="49">
        <v>44665</v>
      </c>
      <c r="B1108" s="109">
        <f>IF(COUNTIF($A$7:$A1108, $A1108)&gt;1, 0, IF($E1108="","",G1108+H1108+K1108+L1108+O1108-Q1108))</f>
        <v>0</v>
      </c>
      <c r="C1108" s="109">
        <f>IF(COUNTIF($A$7:$A1108, $A1108)&gt;1, 0, IF($E1108="", "", I1108+J1108+M1108+N1108+P1108-R1108))</f>
        <v>0</v>
      </c>
      <c r="D1108" s="109">
        <f>IF(COUNTIF($A$7:$A1108, $A1108)&gt;1, 0, S1108)</f>
        <v>0</v>
      </c>
      <c r="E1108" s="110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17">
        <f>SUMIF('V3回目-総接種回数'!$A:$A, 'Conv-vaccine'!$E1108, 'V3回目-総接種回数'!D:D)</f>
        <v>0</v>
      </c>
    </row>
    <row r="1109" spans="1:19" ht="17.7">
      <c r="A1109" s="49">
        <v>44665</v>
      </c>
      <c r="B1109" s="109">
        <f>IF(COUNTIF($A$7:$A1109, $A1109)&gt;1, 0, IF($E1109="","",G1109+H1109+K1109+L1109+O1109-Q1109))</f>
        <v>0</v>
      </c>
      <c r="C1109" s="109">
        <f>IF(COUNTIF($A$7:$A1109, $A1109)&gt;1, 0, IF($E1109="", "", I1109+J1109+M1109+N1109+P1109-R1109))</f>
        <v>0</v>
      </c>
      <c r="D1109" s="109">
        <f>IF(COUNTIF($A$7:$A1109, $A1109)&gt;1, 0, S1109)</f>
        <v>0</v>
      </c>
      <c r="E1109" s="110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17">
        <f>SUMIF('V3回目-総接種回数'!$A:$A, 'Conv-vaccine'!$E1109, 'V3回目-総接種回数'!D:D)</f>
        <v>0</v>
      </c>
    </row>
    <row r="1110" spans="1:19" ht="17.7">
      <c r="A1110" s="49">
        <v>44665</v>
      </c>
      <c r="B1110" s="109">
        <f>IF(COUNTIF($A$7:$A1110, $A1110)&gt;1, 0, IF($E1110="","",G1110+H1110+K1110+L1110+O1110-Q1110))</f>
        <v>0</v>
      </c>
      <c r="C1110" s="109">
        <f>IF(COUNTIF($A$7:$A1110, $A1110)&gt;1, 0, IF($E1110="", "", I1110+J1110+M1110+N1110+P1110-R1110))</f>
        <v>0</v>
      </c>
      <c r="D1110" s="109">
        <f>IF(COUNTIF($A$7:$A1110, $A1110)&gt;1, 0, S1110)</f>
        <v>0</v>
      </c>
      <c r="E1110" s="110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17">
        <f>SUMIF('V3回目-総接種回数'!$A:$A, 'Conv-vaccine'!$E1110, 'V3回目-総接種回数'!D:D)</f>
        <v>0</v>
      </c>
    </row>
    <row r="1111" spans="1:19" ht="17.7">
      <c r="A1111" s="49">
        <v>44666</v>
      </c>
      <c r="B1111" s="109">
        <f>IF(COUNTIF($A$7:$A1111, $A1111)&gt;1, 0, IF($E1111="","",G1111+H1111+K1111+L1111+O1111-Q1111))</f>
        <v>0</v>
      </c>
      <c r="C1111" s="109">
        <f>IF(COUNTIF($A$7:$A1111, $A1111)&gt;1, 0, IF($E1111="", "", I1111+J1111+M1111+N1111+P1111-R1111))</f>
        <v>0</v>
      </c>
      <c r="D1111" s="109">
        <f>IF(COUNTIF($A$7:$A1111, $A1111)&gt;1, 0, S1111)</f>
        <v>0</v>
      </c>
      <c r="E1111" s="110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17">
        <f>SUMIF('V3回目-総接種回数'!$A:$A, 'Conv-vaccine'!$E1111, 'V3回目-総接種回数'!D:D)</f>
        <v>0</v>
      </c>
    </row>
    <row r="1112" spans="1:19" ht="17.7">
      <c r="A1112" s="49">
        <v>44666</v>
      </c>
      <c r="B1112" s="109">
        <f>IF(COUNTIF($A$7:$A1112, $A1112)&gt;1, 0, IF($E1112="","",G1112+H1112+K1112+L1112+O1112-Q1112))</f>
        <v>0</v>
      </c>
      <c r="C1112" s="109">
        <f>IF(COUNTIF($A$7:$A1112, $A1112)&gt;1, 0, IF($E1112="", "", I1112+J1112+M1112+N1112+P1112-R1112))</f>
        <v>0</v>
      </c>
      <c r="D1112" s="109">
        <f>IF(COUNTIF($A$7:$A1112, $A1112)&gt;1, 0, S1112)</f>
        <v>0</v>
      </c>
      <c r="E1112" s="110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17">
        <f>SUMIF('V3回目-総接種回数'!$A:$A, 'Conv-vaccine'!$E1112, 'V3回目-総接種回数'!D:D)</f>
        <v>0</v>
      </c>
    </row>
    <row r="1113" spans="1:19" ht="17.7">
      <c r="A1113" s="49">
        <v>44666</v>
      </c>
      <c r="B1113" s="109">
        <f>IF(COUNTIF($A$7:$A1113, $A1113)&gt;1, 0, IF($E1113="","",G1113+H1113+K1113+L1113+O1113-Q1113))</f>
        <v>0</v>
      </c>
      <c r="C1113" s="109">
        <f>IF(COUNTIF($A$7:$A1113, $A1113)&gt;1, 0, IF($E1113="", "", I1113+J1113+M1113+N1113+P1113-R1113))</f>
        <v>0</v>
      </c>
      <c r="D1113" s="109">
        <f>IF(COUNTIF($A$7:$A1113, $A1113)&gt;1, 0, S1113)</f>
        <v>0</v>
      </c>
      <c r="E1113" s="110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17">
        <f>SUMIF('V3回目-総接種回数'!$A:$A, 'Conv-vaccine'!$E1113, 'V3回目-総接種回数'!D:D)</f>
        <v>0</v>
      </c>
    </row>
    <row r="1114" spans="1:19" ht="17.7">
      <c r="A1114" s="49">
        <v>44667</v>
      </c>
      <c r="B1114" s="109">
        <f>IF(COUNTIF($A$7:$A1114, $A1114)&gt;1, 0, IF($E1114="","",G1114+H1114+K1114+L1114+O1114-Q1114))</f>
        <v>0</v>
      </c>
      <c r="C1114" s="109">
        <f>IF(COUNTIF($A$7:$A1114, $A1114)&gt;1, 0, IF($E1114="", "", I1114+J1114+M1114+N1114+P1114-R1114))</f>
        <v>0</v>
      </c>
      <c r="D1114" s="109">
        <f>IF(COUNTIF($A$7:$A1114, $A1114)&gt;1, 0, S1114)</f>
        <v>0</v>
      </c>
      <c r="E1114" s="110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17">
        <f>SUMIF('V3回目-総接種回数'!$A:$A, 'Conv-vaccine'!$E1114, 'V3回目-総接種回数'!D:D)</f>
        <v>0</v>
      </c>
    </row>
    <row r="1115" spans="1:19" ht="17.7">
      <c r="A1115" s="49">
        <v>44667</v>
      </c>
      <c r="B1115" s="109">
        <f>IF(COUNTIF($A$7:$A1115, $A1115)&gt;1, 0, IF($E1115="","",G1115+H1115+K1115+L1115+O1115-Q1115))</f>
        <v>0</v>
      </c>
      <c r="C1115" s="109">
        <f>IF(COUNTIF($A$7:$A1115, $A1115)&gt;1, 0, IF($E1115="", "", I1115+J1115+M1115+N1115+P1115-R1115))</f>
        <v>0</v>
      </c>
      <c r="D1115" s="109">
        <f>IF(COUNTIF($A$7:$A1115, $A1115)&gt;1, 0, S1115)</f>
        <v>0</v>
      </c>
      <c r="E1115" s="110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17">
        <f>SUMIF('V3回目-総接種回数'!$A:$A, 'Conv-vaccine'!$E1115, 'V3回目-総接種回数'!D:D)</f>
        <v>0</v>
      </c>
    </row>
    <row r="1116" spans="1:19" ht="17.7">
      <c r="A1116" s="49">
        <v>44667</v>
      </c>
      <c r="B1116" s="109">
        <f>IF(COUNTIF($A$7:$A1116, $A1116)&gt;1, 0, IF($E1116="","",G1116+H1116+K1116+L1116+O1116-Q1116))</f>
        <v>0</v>
      </c>
      <c r="C1116" s="109">
        <f>IF(COUNTIF($A$7:$A1116, $A1116)&gt;1, 0, IF($E1116="", "", I1116+J1116+M1116+N1116+P1116-R1116))</f>
        <v>0</v>
      </c>
      <c r="D1116" s="109">
        <f>IF(COUNTIF($A$7:$A1116, $A1116)&gt;1, 0, S1116)</f>
        <v>0</v>
      </c>
      <c r="E1116" s="110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17">
        <f>SUMIF('V3回目-総接種回数'!$A:$A, 'Conv-vaccine'!$E1116, 'V3回目-総接種回数'!D:D)</f>
        <v>0</v>
      </c>
    </row>
    <row r="1117" spans="1:19" ht="17.7">
      <c r="A1117" s="49">
        <v>44668</v>
      </c>
      <c r="B1117" s="109">
        <f>IF(COUNTIF($A$7:$A1117, $A1117)&gt;1, 0, IF($E1117="","",G1117+H1117+K1117+L1117+O1117-Q1117))</f>
        <v>0</v>
      </c>
      <c r="C1117" s="109">
        <f>IF(COUNTIF($A$7:$A1117, $A1117)&gt;1, 0, IF($E1117="", "", I1117+J1117+M1117+N1117+P1117-R1117))</f>
        <v>0</v>
      </c>
      <c r="D1117" s="109">
        <f>IF(COUNTIF($A$7:$A1117, $A1117)&gt;1, 0, S1117)</f>
        <v>0</v>
      </c>
      <c r="E1117" s="110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17">
        <f>SUMIF('V3回目-総接種回数'!$A:$A, 'Conv-vaccine'!$E1117, 'V3回目-総接種回数'!D:D)</f>
        <v>0</v>
      </c>
    </row>
    <row r="1118" spans="1:19" ht="17.7">
      <c r="A1118" s="49">
        <v>44668</v>
      </c>
      <c r="B1118" s="109">
        <f>IF(COUNTIF($A$7:$A1118, $A1118)&gt;1, 0, IF($E1118="","",G1118+H1118+K1118+L1118+O1118-Q1118))</f>
        <v>0</v>
      </c>
      <c r="C1118" s="109">
        <f>IF(COUNTIF($A$7:$A1118, $A1118)&gt;1, 0, IF($E1118="", "", I1118+J1118+M1118+N1118+P1118-R1118))</f>
        <v>0</v>
      </c>
      <c r="D1118" s="109">
        <f>IF(COUNTIF($A$7:$A1118, $A1118)&gt;1, 0, S1118)</f>
        <v>0</v>
      </c>
      <c r="E1118" s="110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17">
        <f>SUMIF('V3回目-総接種回数'!$A:$A, 'Conv-vaccine'!$E1118, 'V3回目-総接種回数'!D:D)</f>
        <v>0</v>
      </c>
    </row>
    <row r="1119" spans="1:19" ht="17.7">
      <c r="A1119" s="49">
        <v>44668</v>
      </c>
      <c r="B1119" s="109">
        <f>IF(COUNTIF($A$7:$A1119, $A1119)&gt;1, 0, IF($E1119="","",G1119+H1119+K1119+L1119+O1119-Q1119))</f>
        <v>0</v>
      </c>
      <c r="C1119" s="109">
        <f>IF(COUNTIF($A$7:$A1119, $A1119)&gt;1, 0, IF($E1119="", "", I1119+J1119+M1119+N1119+P1119-R1119))</f>
        <v>0</v>
      </c>
      <c r="D1119" s="109">
        <f>IF(COUNTIF($A$7:$A1119, $A1119)&gt;1, 0, S1119)</f>
        <v>0</v>
      </c>
      <c r="E1119" s="110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17">
        <f>SUMIF('V3回目-総接種回数'!$A:$A, 'Conv-vaccine'!$E1119, 'V3回目-総接種回数'!D:D)</f>
        <v>0</v>
      </c>
    </row>
    <row r="1120" spans="1:19" ht="17.7">
      <c r="A1120" s="49">
        <v>44669</v>
      </c>
      <c r="B1120" s="109">
        <f>IF(COUNTIF($A$7:$A1120, $A1120)&gt;1, 0, IF($E1120="","",G1120+H1120+K1120+L1120+O1120-Q1120))</f>
        <v>0</v>
      </c>
      <c r="C1120" s="109">
        <f>IF(COUNTIF($A$7:$A1120, $A1120)&gt;1, 0, IF($E1120="", "", I1120+J1120+M1120+N1120+P1120-R1120))</f>
        <v>0</v>
      </c>
      <c r="D1120" s="109">
        <f>IF(COUNTIF($A$7:$A1120, $A1120)&gt;1, 0, S1120)</f>
        <v>0</v>
      </c>
      <c r="E1120" s="110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17">
        <f>SUMIF('V3回目-総接種回数'!$A:$A, 'Conv-vaccine'!$E1120, 'V3回目-総接種回数'!D:D)</f>
        <v>0</v>
      </c>
    </row>
    <row r="1121" spans="1:19" ht="17.7">
      <c r="A1121" s="49">
        <v>44669</v>
      </c>
      <c r="B1121" s="109">
        <f>IF(COUNTIF($A$7:$A1121, $A1121)&gt;1, 0, IF($E1121="","",G1121+H1121+K1121+L1121+O1121-Q1121))</f>
        <v>0</v>
      </c>
      <c r="C1121" s="109">
        <f>IF(COUNTIF($A$7:$A1121, $A1121)&gt;1, 0, IF($E1121="", "", I1121+J1121+M1121+N1121+P1121-R1121))</f>
        <v>0</v>
      </c>
      <c r="D1121" s="109">
        <f>IF(COUNTIF($A$7:$A1121, $A1121)&gt;1, 0, S1121)</f>
        <v>0</v>
      </c>
      <c r="E1121" s="110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17">
        <f>SUMIF('V3回目-総接種回数'!$A:$A, 'Conv-vaccine'!$E1121, 'V3回目-総接種回数'!D:D)</f>
        <v>0</v>
      </c>
    </row>
    <row r="1122" spans="1:19" ht="17.7">
      <c r="A1122" s="49">
        <v>44669</v>
      </c>
      <c r="B1122" s="109">
        <f>IF(COUNTIF($A$7:$A1122, $A1122)&gt;1, 0, IF($E1122="","",G1122+H1122+K1122+L1122+O1122-Q1122))</f>
        <v>0</v>
      </c>
      <c r="C1122" s="109">
        <f>IF(COUNTIF($A$7:$A1122, $A1122)&gt;1, 0, IF($E1122="", "", I1122+J1122+M1122+N1122+P1122-R1122))</f>
        <v>0</v>
      </c>
      <c r="D1122" s="109">
        <f>IF(COUNTIF($A$7:$A1122, $A1122)&gt;1, 0, S1122)</f>
        <v>0</v>
      </c>
      <c r="E1122" s="110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17">
        <f>SUMIF('V3回目-総接種回数'!$A:$A, 'Conv-vaccine'!$E1122, 'V3回目-総接種回数'!D:D)</f>
        <v>0</v>
      </c>
    </row>
    <row r="1123" spans="1:19" ht="17.7">
      <c r="A1123" s="49">
        <v>44670</v>
      </c>
      <c r="B1123" s="109">
        <f>IF(COUNTIF($A$7:$A1123, $A1123)&gt;1, 0, IF($E1123="","",G1123+H1123+K1123+L1123+O1123-Q1123))</f>
        <v>0</v>
      </c>
      <c r="C1123" s="109">
        <f>IF(COUNTIF($A$7:$A1123, $A1123)&gt;1, 0, IF($E1123="", "", I1123+J1123+M1123+N1123+P1123-R1123))</f>
        <v>0</v>
      </c>
      <c r="D1123" s="109">
        <f>IF(COUNTIF($A$7:$A1123, $A1123)&gt;1, 0, S1123)</f>
        <v>0</v>
      </c>
      <c r="E1123" s="110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17">
        <f>SUMIF('V3回目-総接種回数'!$A:$A, 'Conv-vaccine'!$E1123, 'V3回目-総接種回数'!D:D)</f>
        <v>0</v>
      </c>
    </row>
    <row r="1124" spans="1:19" ht="17.7">
      <c r="A1124" s="49">
        <v>44670</v>
      </c>
      <c r="B1124" s="109">
        <f>IF(COUNTIF($A$7:$A1124, $A1124)&gt;1, 0, IF($E1124="","",G1124+H1124+K1124+L1124+O1124-Q1124))</f>
        <v>0</v>
      </c>
      <c r="C1124" s="109">
        <f>IF(COUNTIF($A$7:$A1124, $A1124)&gt;1, 0, IF($E1124="", "", I1124+J1124+M1124+N1124+P1124-R1124))</f>
        <v>0</v>
      </c>
      <c r="D1124" s="109">
        <f>IF(COUNTIF($A$7:$A1124, $A1124)&gt;1, 0, S1124)</f>
        <v>0</v>
      </c>
      <c r="E1124" s="110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17">
        <f>SUMIF('V3回目-総接種回数'!$A:$A, 'Conv-vaccine'!$E1124, 'V3回目-総接種回数'!D:D)</f>
        <v>0</v>
      </c>
    </row>
    <row r="1125" spans="1:19" ht="17.7">
      <c r="A1125" s="49">
        <v>44670</v>
      </c>
      <c r="B1125" s="109">
        <f>IF(COUNTIF($A$7:$A1125, $A1125)&gt;1, 0, IF($E1125="","",G1125+H1125+K1125+L1125+O1125-Q1125))</f>
        <v>0</v>
      </c>
      <c r="C1125" s="109">
        <f>IF(COUNTIF($A$7:$A1125, $A1125)&gt;1, 0, IF($E1125="", "", I1125+J1125+M1125+N1125+P1125-R1125))</f>
        <v>0</v>
      </c>
      <c r="D1125" s="109">
        <f>IF(COUNTIF($A$7:$A1125, $A1125)&gt;1, 0, S1125)</f>
        <v>0</v>
      </c>
      <c r="E1125" s="110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17">
        <f>SUMIF('V3回目-総接種回数'!$A:$A, 'Conv-vaccine'!$E1125, 'V3回目-総接種回数'!D:D)</f>
        <v>0</v>
      </c>
    </row>
    <row r="1126" spans="1:19" ht="17.7">
      <c r="A1126" s="49">
        <v>44671</v>
      </c>
      <c r="B1126" s="109">
        <f>IF(COUNTIF($A$7:$A1126, $A1126)&gt;1, 0, IF($E1126="","",G1126+H1126+K1126+L1126+O1126-Q1126))</f>
        <v>0</v>
      </c>
      <c r="C1126" s="109">
        <f>IF(COUNTIF($A$7:$A1126, $A1126)&gt;1, 0, IF($E1126="", "", I1126+J1126+M1126+N1126+P1126-R1126))</f>
        <v>0</v>
      </c>
      <c r="D1126" s="109">
        <f>IF(COUNTIF($A$7:$A1126, $A1126)&gt;1, 0, S1126)</f>
        <v>0</v>
      </c>
      <c r="E1126" s="110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17">
        <f>SUMIF('V3回目-総接種回数'!$A:$A, 'Conv-vaccine'!$E1126, 'V3回目-総接種回数'!D:D)</f>
        <v>0</v>
      </c>
    </row>
    <row r="1127" spans="1:19" ht="17.7">
      <c r="A1127" s="49">
        <v>44671</v>
      </c>
      <c r="B1127" s="109">
        <f>IF(COUNTIF($A$7:$A1127, $A1127)&gt;1, 0, IF($E1127="","",G1127+H1127+K1127+L1127+O1127-Q1127))</f>
        <v>0</v>
      </c>
      <c r="C1127" s="109">
        <f>IF(COUNTIF($A$7:$A1127, $A1127)&gt;1, 0, IF($E1127="", "", I1127+J1127+M1127+N1127+P1127-R1127))</f>
        <v>0</v>
      </c>
      <c r="D1127" s="109">
        <f>IF(COUNTIF($A$7:$A1127, $A1127)&gt;1, 0, S1127)</f>
        <v>0</v>
      </c>
      <c r="E1127" s="110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17">
        <f>SUMIF('V3回目-総接種回数'!$A:$A, 'Conv-vaccine'!$E1127, 'V3回目-総接種回数'!D:D)</f>
        <v>0</v>
      </c>
    </row>
    <row r="1128" spans="1:19" ht="17.7">
      <c r="A1128" s="49">
        <v>44671</v>
      </c>
      <c r="B1128" s="109">
        <f>IF(COUNTIF($A$7:$A1128, $A1128)&gt;1, 0, IF($E1128="","",G1128+H1128+K1128+L1128+O1128-Q1128))</f>
        <v>0</v>
      </c>
      <c r="C1128" s="109">
        <f>IF(COUNTIF($A$7:$A1128, $A1128)&gt;1, 0, IF($E1128="", "", I1128+J1128+M1128+N1128+P1128-R1128))</f>
        <v>0</v>
      </c>
      <c r="D1128" s="109">
        <f>IF(COUNTIF($A$7:$A1128, $A1128)&gt;1, 0, S1128)</f>
        <v>0</v>
      </c>
      <c r="E1128" s="110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17">
        <f>SUMIF('V3回目-総接種回数'!$A:$A, 'Conv-vaccine'!$E1128, 'V3回目-総接種回数'!D:D)</f>
        <v>0</v>
      </c>
    </row>
    <row r="1129" spans="1:19" ht="17.7">
      <c r="A1129" s="49">
        <v>44672</v>
      </c>
      <c r="B1129" s="109">
        <f>IF(COUNTIF($A$7:$A1129, $A1129)&gt;1, 0, IF($E1129="","",G1129+H1129+K1129+L1129+O1129-Q1129))</f>
        <v>0</v>
      </c>
      <c r="C1129" s="109">
        <f>IF(COUNTIF($A$7:$A1129, $A1129)&gt;1, 0, IF($E1129="", "", I1129+J1129+M1129+N1129+P1129-R1129))</f>
        <v>0</v>
      </c>
      <c r="D1129" s="109">
        <f>IF(COUNTIF($A$7:$A1129, $A1129)&gt;1, 0, S1129)</f>
        <v>0</v>
      </c>
      <c r="E1129" s="110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17">
        <f>SUMIF('V3回目-総接種回数'!$A:$A, 'Conv-vaccine'!$E1129, 'V3回目-総接種回数'!D:D)</f>
        <v>0</v>
      </c>
    </row>
    <row r="1130" spans="1:19" ht="17.7">
      <c r="A1130" s="49">
        <v>44672</v>
      </c>
      <c r="B1130" s="109">
        <f>IF(COUNTIF($A$7:$A1130, $A1130)&gt;1, 0, IF($E1130="","",G1130+H1130+K1130+L1130+O1130-Q1130))</f>
        <v>0</v>
      </c>
      <c r="C1130" s="109">
        <f>IF(COUNTIF($A$7:$A1130, $A1130)&gt;1, 0, IF($E1130="", "", I1130+J1130+M1130+N1130+P1130-R1130))</f>
        <v>0</v>
      </c>
      <c r="D1130" s="109">
        <f>IF(COUNTIF($A$7:$A1130, $A1130)&gt;1, 0, S1130)</f>
        <v>0</v>
      </c>
      <c r="E1130" s="110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17">
        <f>SUMIF('V3回目-総接種回数'!$A:$A, 'Conv-vaccine'!$E1130, 'V3回目-総接種回数'!D:D)</f>
        <v>0</v>
      </c>
    </row>
    <row r="1131" spans="1:19" ht="17.7">
      <c r="A1131" s="49">
        <v>44672</v>
      </c>
      <c r="B1131" s="109">
        <f>IF(COUNTIF($A$7:$A1131, $A1131)&gt;1, 0, IF($E1131="","",G1131+H1131+K1131+L1131+O1131-Q1131))</f>
        <v>0</v>
      </c>
      <c r="C1131" s="109">
        <f>IF(COUNTIF($A$7:$A1131, $A1131)&gt;1, 0, IF($E1131="", "", I1131+J1131+M1131+N1131+P1131-R1131))</f>
        <v>0</v>
      </c>
      <c r="D1131" s="109">
        <f>IF(COUNTIF($A$7:$A1131, $A1131)&gt;1, 0, S1131)</f>
        <v>0</v>
      </c>
      <c r="E1131" s="110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17">
        <f>SUMIF('V3回目-総接種回数'!$A:$A, 'Conv-vaccine'!$E1131, 'V3回目-総接種回数'!D:D)</f>
        <v>0</v>
      </c>
    </row>
    <row r="1132" spans="1:19" ht="17.7">
      <c r="A1132" s="49">
        <v>44673</v>
      </c>
      <c r="B1132" s="109">
        <f>IF(COUNTIF($A$7:$A1132, $A1132)&gt;1, 0, IF($E1132="","",G1132+H1132+K1132+L1132+O1132-Q1132))</f>
        <v>0</v>
      </c>
      <c r="C1132" s="109">
        <f>IF(COUNTIF($A$7:$A1132, $A1132)&gt;1, 0, IF($E1132="", "", I1132+J1132+M1132+N1132+P1132-R1132))</f>
        <v>0</v>
      </c>
      <c r="D1132" s="109">
        <f>IF(COUNTIF($A$7:$A1132, $A1132)&gt;1, 0, S1132)</f>
        <v>0</v>
      </c>
      <c r="E1132" s="110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17">
        <f>SUMIF('V3回目-総接種回数'!$A:$A, 'Conv-vaccine'!$E1132, 'V3回目-総接種回数'!D:D)</f>
        <v>0</v>
      </c>
    </row>
    <row r="1133" spans="1:19" ht="17.7">
      <c r="A1133" s="49">
        <v>44673</v>
      </c>
      <c r="B1133" s="109">
        <f>IF(COUNTIF($A$7:$A1133, $A1133)&gt;1, 0, IF($E1133="","",G1133+H1133+K1133+L1133+O1133-Q1133))</f>
        <v>0</v>
      </c>
      <c r="C1133" s="109">
        <f>IF(COUNTIF($A$7:$A1133, $A1133)&gt;1, 0, IF($E1133="", "", I1133+J1133+M1133+N1133+P1133-R1133))</f>
        <v>0</v>
      </c>
      <c r="D1133" s="109">
        <f>IF(COUNTIF($A$7:$A1133, $A1133)&gt;1, 0, S1133)</f>
        <v>0</v>
      </c>
      <c r="E1133" s="110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17">
        <f>SUMIF('V3回目-総接種回数'!$A:$A, 'Conv-vaccine'!$E1133, 'V3回目-総接種回数'!D:D)</f>
        <v>0</v>
      </c>
    </row>
    <row r="1134" spans="1:19" ht="17.7">
      <c r="A1134" s="49">
        <v>44673</v>
      </c>
      <c r="B1134" s="109">
        <f>IF(COUNTIF($A$7:$A1134, $A1134)&gt;1, 0, IF($E1134="","",G1134+H1134+K1134+L1134+O1134-Q1134))</f>
        <v>0</v>
      </c>
      <c r="C1134" s="109">
        <f>IF(COUNTIF($A$7:$A1134, $A1134)&gt;1, 0, IF($E1134="", "", I1134+J1134+M1134+N1134+P1134-R1134))</f>
        <v>0</v>
      </c>
      <c r="D1134" s="109">
        <f>IF(COUNTIF($A$7:$A1134, $A1134)&gt;1, 0, S1134)</f>
        <v>0</v>
      </c>
      <c r="E1134" s="110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17">
        <f>SUMIF('V3回目-総接種回数'!$A:$A, 'Conv-vaccine'!$E1134, 'V3回目-総接種回数'!D:D)</f>
        <v>0</v>
      </c>
    </row>
    <row r="1135" spans="1:19" ht="17.7">
      <c r="A1135" s="49">
        <v>44674</v>
      </c>
      <c r="B1135" s="109">
        <f>IF(COUNTIF($A$7:$A1135, $A1135)&gt;1, 0, IF($E1135="","",G1135+H1135+K1135+L1135+O1135-Q1135))</f>
        <v>0</v>
      </c>
      <c r="C1135" s="109">
        <f>IF(COUNTIF($A$7:$A1135, $A1135)&gt;1, 0, IF($E1135="", "", I1135+J1135+M1135+N1135+P1135-R1135))</f>
        <v>0</v>
      </c>
      <c r="D1135" s="109">
        <f>IF(COUNTIF($A$7:$A1135, $A1135)&gt;1, 0, S1135)</f>
        <v>0</v>
      </c>
      <c r="E1135" s="110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17">
        <f>SUMIF('V3回目-総接種回数'!$A:$A, 'Conv-vaccine'!$E1135, 'V3回目-総接種回数'!D:D)</f>
        <v>0</v>
      </c>
    </row>
    <row r="1136" spans="1:19" ht="17.7">
      <c r="A1136" s="49">
        <v>44674</v>
      </c>
      <c r="B1136" s="109">
        <f>IF(COUNTIF($A$7:$A1136, $A1136)&gt;1, 0, IF($E1136="","",G1136+H1136+K1136+L1136+O1136-Q1136))</f>
        <v>0</v>
      </c>
      <c r="C1136" s="109">
        <f>IF(COUNTIF($A$7:$A1136, $A1136)&gt;1, 0, IF($E1136="", "", I1136+J1136+M1136+N1136+P1136-R1136))</f>
        <v>0</v>
      </c>
      <c r="D1136" s="109">
        <f>IF(COUNTIF($A$7:$A1136, $A1136)&gt;1, 0, S1136)</f>
        <v>0</v>
      </c>
      <c r="E1136" s="110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17">
        <f>SUMIF('V3回目-総接種回数'!$A:$A, 'Conv-vaccine'!$E1136, 'V3回目-総接種回数'!D:D)</f>
        <v>0</v>
      </c>
    </row>
    <row r="1137" spans="1:19" ht="17.7">
      <c r="A1137" s="49">
        <v>44674</v>
      </c>
      <c r="B1137" s="109">
        <f>IF(COUNTIF($A$7:$A1137, $A1137)&gt;1, 0, IF($E1137="","",G1137+H1137+K1137+L1137+O1137-Q1137))</f>
        <v>0</v>
      </c>
      <c r="C1137" s="109">
        <f>IF(COUNTIF($A$7:$A1137, $A1137)&gt;1, 0, IF($E1137="", "", I1137+J1137+M1137+N1137+P1137-R1137))</f>
        <v>0</v>
      </c>
      <c r="D1137" s="109">
        <f>IF(COUNTIF($A$7:$A1137, $A1137)&gt;1, 0, S1137)</f>
        <v>0</v>
      </c>
      <c r="E1137" s="110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17">
        <f>SUMIF('V3回目-総接種回数'!$A:$A, 'Conv-vaccine'!$E1137, 'V3回目-総接種回数'!D:D)</f>
        <v>0</v>
      </c>
    </row>
    <row r="1138" spans="1:19" ht="17.7">
      <c r="A1138" s="49">
        <v>44675</v>
      </c>
      <c r="B1138" s="109">
        <f>IF(COUNTIF($A$7:$A1138, $A1138)&gt;1, 0, IF($E1138="","",G1138+H1138+K1138+L1138+O1138-Q1138))</f>
        <v>0</v>
      </c>
      <c r="C1138" s="109">
        <f>IF(COUNTIF($A$7:$A1138, $A1138)&gt;1, 0, IF($E1138="", "", I1138+J1138+M1138+N1138+P1138-R1138))</f>
        <v>0</v>
      </c>
      <c r="D1138" s="109">
        <f>IF(COUNTIF($A$7:$A1138, $A1138)&gt;1, 0, S1138)</f>
        <v>0</v>
      </c>
      <c r="E1138" s="110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17">
        <f>SUMIF('V3回目-総接種回数'!$A:$A, 'Conv-vaccine'!$E1138, 'V3回目-総接種回数'!D:D)</f>
        <v>0</v>
      </c>
    </row>
    <row r="1139" spans="1:19" ht="17.7">
      <c r="A1139" s="49">
        <v>44675</v>
      </c>
      <c r="B1139" s="109">
        <f>IF(COUNTIF($A$7:$A1139, $A1139)&gt;1, 0, IF($E1139="","",G1139+H1139+K1139+L1139+O1139-Q1139))</f>
        <v>0</v>
      </c>
      <c r="C1139" s="109">
        <f>IF(COUNTIF($A$7:$A1139, $A1139)&gt;1, 0, IF($E1139="", "", I1139+J1139+M1139+N1139+P1139-R1139))</f>
        <v>0</v>
      </c>
      <c r="D1139" s="109">
        <f>IF(COUNTIF($A$7:$A1139, $A1139)&gt;1, 0, S1139)</f>
        <v>0</v>
      </c>
      <c r="E1139" s="110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17">
        <f>SUMIF('V3回目-総接種回数'!$A:$A, 'Conv-vaccine'!$E1139, 'V3回目-総接種回数'!D:D)</f>
        <v>0</v>
      </c>
    </row>
    <row r="1140" spans="1:19" ht="17.7">
      <c r="A1140" s="49">
        <v>44675</v>
      </c>
      <c r="B1140" s="109">
        <f>IF(COUNTIF($A$7:$A1140, $A1140)&gt;1, 0, IF($E1140="","",G1140+H1140+K1140+L1140+O1140-Q1140))</f>
        <v>0</v>
      </c>
      <c r="C1140" s="109">
        <f>IF(COUNTIF($A$7:$A1140, $A1140)&gt;1, 0, IF($E1140="", "", I1140+J1140+M1140+N1140+P1140-R1140))</f>
        <v>0</v>
      </c>
      <c r="D1140" s="109">
        <f>IF(COUNTIF($A$7:$A1140, $A1140)&gt;1, 0, S1140)</f>
        <v>0</v>
      </c>
      <c r="E1140" s="110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17">
        <f>SUMIF('V3回目-総接種回数'!$A:$A, 'Conv-vaccine'!$E1140, 'V3回目-総接種回数'!D:D)</f>
        <v>0</v>
      </c>
    </row>
    <row r="1141" spans="1:19" ht="17.7">
      <c r="A1141" s="49">
        <v>44676</v>
      </c>
      <c r="B1141" s="109">
        <f>IF(COUNTIF($A$7:$A1141, $A1141)&gt;1, 0, IF($E1141="","",G1141+H1141+K1141+L1141+O1141-Q1141))</f>
        <v>0</v>
      </c>
      <c r="C1141" s="109">
        <f>IF(COUNTIF($A$7:$A1141, $A1141)&gt;1, 0, IF($E1141="", "", I1141+J1141+M1141+N1141+P1141-R1141))</f>
        <v>0</v>
      </c>
      <c r="D1141" s="109">
        <f>IF(COUNTIF($A$7:$A1141, $A1141)&gt;1, 0, S1141)</f>
        <v>0</v>
      </c>
      <c r="E1141" s="110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17">
        <f>SUMIF('V3回目-総接種回数'!$A:$A, 'Conv-vaccine'!$E1141, 'V3回目-総接種回数'!D:D)</f>
        <v>0</v>
      </c>
    </row>
    <row r="1142" spans="1:19" ht="17.7">
      <c r="A1142" s="49">
        <v>44676</v>
      </c>
      <c r="B1142" s="109">
        <f>IF(COUNTIF($A$7:$A1142, $A1142)&gt;1, 0, IF($E1142="","",G1142+H1142+K1142+L1142+O1142-Q1142))</f>
        <v>0</v>
      </c>
      <c r="C1142" s="109">
        <f>IF(COUNTIF($A$7:$A1142, $A1142)&gt;1, 0, IF($E1142="", "", I1142+J1142+M1142+N1142+P1142-R1142))</f>
        <v>0</v>
      </c>
      <c r="D1142" s="109">
        <f>IF(COUNTIF($A$7:$A1142, $A1142)&gt;1, 0, S1142)</f>
        <v>0</v>
      </c>
      <c r="E1142" s="110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17">
        <f>SUMIF('V3回目-総接種回数'!$A:$A, 'Conv-vaccine'!$E1142, 'V3回目-総接種回数'!D:D)</f>
        <v>0</v>
      </c>
    </row>
    <row r="1143" spans="1:19" ht="17.7">
      <c r="A1143" s="49">
        <v>44676</v>
      </c>
      <c r="B1143" s="109">
        <f>IF(COUNTIF($A$7:$A1143, $A1143)&gt;1, 0, IF($E1143="","",G1143+H1143+K1143+L1143+O1143-Q1143))</f>
        <v>0</v>
      </c>
      <c r="C1143" s="109">
        <f>IF(COUNTIF($A$7:$A1143, $A1143)&gt;1, 0, IF($E1143="", "", I1143+J1143+M1143+N1143+P1143-R1143))</f>
        <v>0</v>
      </c>
      <c r="D1143" s="109">
        <f>IF(COUNTIF($A$7:$A1143, $A1143)&gt;1, 0, S1143)</f>
        <v>0</v>
      </c>
      <c r="E1143" s="110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17">
        <f>SUMIF('V3回目-総接種回数'!$A:$A, 'Conv-vaccine'!$E1143, 'V3回目-総接種回数'!D:D)</f>
        <v>0</v>
      </c>
    </row>
    <row r="1144" spans="1:19" ht="17.7">
      <c r="A1144" s="49">
        <v>44677</v>
      </c>
      <c r="B1144" s="109">
        <f>IF(COUNTIF($A$7:$A1144, $A1144)&gt;1, 0, IF($E1144="","",G1144+H1144+K1144+L1144+O1144-Q1144))</f>
        <v>0</v>
      </c>
      <c r="C1144" s="109">
        <f>IF(COUNTIF($A$7:$A1144, $A1144)&gt;1, 0, IF($E1144="", "", I1144+J1144+M1144+N1144+P1144-R1144))</f>
        <v>0</v>
      </c>
      <c r="D1144" s="109">
        <f>IF(COUNTIF($A$7:$A1144, $A1144)&gt;1, 0, S1144)</f>
        <v>0</v>
      </c>
      <c r="E1144" s="110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17">
        <f>SUMIF('V3回目-総接種回数'!$A:$A, 'Conv-vaccine'!$E1144, 'V3回目-総接種回数'!D:D)</f>
        <v>0</v>
      </c>
    </row>
    <row r="1145" spans="1:19" ht="17.7">
      <c r="A1145" s="49">
        <v>44677</v>
      </c>
      <c r="B1145" s="109">
        <f>IF(COUNTIF($A$7:$A1145, $A1145)&gt;1, 0, IF($E1145="","",G1145+H1145+K1145+L1145+O1145-Q1145))</f>
        <v>0</v>
      </c>
      <c r="C1145" s="109">
        <f>IF(COUNTIF($A$7:$A1145, $A1145)&gt;1, 0, IF($E1145="", "", I1145+J1145+M1145+N1145+P1145-R1145))</f>
        <v>0</v>
      </c>
      <c r="D1145" s="109">
        <f>IF(COUNTIF($A$7:$A1145, $A1145)&gt;1, 0, S1145)</f>
        <v>0</v>
      </c>
      <c r="E1145" s="110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17">
        <f>SUMIF('V3回目-総接種回数'!$A:$A, 'Conv-vaccine'!$E1145, 'V3回目-総接種回数'!D:D)</f>
        <v>0</v>
      </c>
    </row>
    <row r="1146" spans="1:19" ht="17.7">
      <c r="A1146" s="49">
        <v>44677</v>
      </c>
      <c r="B1146" s="109">
        <f>IF(COUNTIF($A$7:$A1146, $A1146)&gt;1, 0, IF($E1146="","",G1146+H1146+K1146+L1146+O1146-Q1146))</f>
        <v>0</v>
      </c>
      <c r="C1146" s="109">
        <f>IF(COUNTIF($A$7:$A1146, $A1146)&gt;1, 0, IF($E1146="", "", I1146+J1146+M1146+N1146+P1146-R1146))</f>
        <v>0</v>
      </c>
      <c r="D1146" s="109">
        <f>IF(COUNTIF($A$7:$A1146, $A1146)&gt;1, 0, S1146)</f>
        <v>0</v>
      </c>
      <c r="E1146" s="110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17">
        <f>SUMIF('V3回目-総接種回数'!$A:$A, 'Conv-vaccine'!$E1146, 'V3回目-総接種回数'!D:D)</f>
        <v>0</v>
      </c>
    </row>
    <row r="1147" spans="1:19" ht="17.7">
      <c r="A1147" s="49">
        <v>44678</v>
      </c>
      <c r="B1147" s="109">
        <f>IF(COUNTIF($A$7:$A1147, $A1147)&gt;1, 0, IF($E1147="","",G1147+H1147+K1147+L1147+O1147-Q1147))</f>
        <v>0</v>
      </c>
      <c r="C1147" s="109">
        <f>IF(COUNTIF($A$7:$A1147, $A1147)&gt;1, 0, IF($E1147="", "", I1147+J1147+M1147+N1147+P1147-R1147))</f>
        <v>0</v>
      </c>
      <c r="D1147" s="109">
        <f>IF(COUNTIF($A$7:$A1147, $A1147)&gt;1, 0, S1147)</f>
        <v>0</v>
      </c>
      <c r="E1147" s="110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17">
        <f>SUMIF('V3回目-総接種回数'!$A:$A, 'Conv-vaccine'!$E1147, 'V3回目-総接種回数'!D:D)</f>
        <v>0</v>
      </c>
    </row>
    <row r="1148" spans="1:19" ht="17.7">
      <c r="A1148" s="49">
        <v>44678</v>
      </c>
      <c r="B1148" s="109">
        <f>IF(COUNTIF($A$7:$A1148, $A1148)&gt;1, 0, IF($E1148="","",G1148+H1148+K1148+L1148+O1148-Q1148))</f>
        <v>0</v>
      </c>
      <c r="C1148" s="109">
        <f>IF(COUNTIF($A$7:$A1148, $A1148)&gt;1, 0, IF($E1148="", "", I1148+J1148+M1148+N1148+P1148-R1148))</f>
        <v>0</v>
      </c>
      <c r="D1148" s="109">
        <f>IF(COUNTIF($A$7:$A1148, $A1148)&gt;1, 0, S1148)</f>
        <v>0</v>
      </c>
      <c r="E1148" s="110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17">
        <f>SUMIF('V3回目-総接種回数'!$A:$A, 'Conv-vaccine'!$E1148, 'V3回目-総接種回数'!D:D)</f>
        <v>0</v>
      </c>
    </row>
    <row r="1149" spans="1:19" ht="17.7">
      <c r="A1149" s="49">
        <v>44678</v>
      </c>
      <c r="B1149" s="109">
        <f>IF(COUNTIF($A$7:$A1149, $A1149)&gt;1, 0, IF($E1149="","",G1149+H1149+K1149+L1149+O1149-Q1149))</f>
        <v>0</v>
      </c>
      <c r="C1149" s="109">
        <f>IF(COUNTIF($A$7:$A1149, $A1149)&gt;1, 0, IF($E1149="", "", I1149+J1149+M1149+N1149+P1149-R1149))</f>
        <v>0</v>
      </c>
      <c r="D1149" s="109">
        <f>IF(COUNTIF($A$7:$A1149, $A1149)&gt;1, 0, S1149)</f>
        <v>0</v>
      </c>
      <c r="E1149" s="110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17">
        <f>SUMIF('V3回目-総接種回数'!$A:$A, 'Conv-vaccine'!$E1149, 'V3回目-総接種回数'!D:D)</f>
        <v>0</v>
      </c>
    </row>
    <row r="1150" spans="1:19" ht="17.7">
      <c r="A1150" s="49">
        <v>44679</v>
      </c>
      <c r="B1150" s="109">
        <f>IF(COUNTIF($A$7:$A1150, $A1150)&gt;1, 0, IF($E1150="","",G1150+H1150+K1150+L1150+O1150-Q1150))</f>
        <v>0</v>
      </c>
      <c r="C1150" s="109">
        <f>IF(COUNTIF($A$7:$A1150, $A1150)&gt;1, 0, IF($E1150="", "", I1150+J1150+M1150+N1150+P1150-R1150))</f>
        <v>0</v>
      </c>
      <c r="D1150" s="109">
        <f>IF(COUNTIF($A$7:$A1150, $A1150)&gt;1, 0, S1150)</f>
        <v>0</v>
      </c>
      <c r="E1150" s="110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17">
        <f>SUMIF('V3回目-総接種回数'!$A:$A, 'Conv-vaccine'!$E1150, 'V3回目-総接種回数'!D:D)</f>
        <v>0</v>
      </c>
    </row>
    <row r="1151" spans="1:19" ht="17.7">
      <c r="A1151" s="49">
        <v>44679</v>
      </c>
      <c r="B1151" s="109">
        <f>IF(COUNTIF($A$7:$A1151, $A1151)&gt;1, 0, IF($E1151="","",G1151+H1151+K1151+L1151+O1151-Q1151))</f>
        <v>0</v>
      </c>
      <c r="C1151" s="109">
        <f>IF(COUNTIF($A$7:$A1151, $A1151)&gt;1, 0, IF($E1151="", "", I1151+J1151+M1151+N1151+P1151-R1151))</f>
        <v>0</v>
      </c>
      <c r="D1151" s="109">
        <f>IF(COUNTIF($A$7:$A1151, $A1151)&gt;1, 0, S1151)</f>
        <v>0</v>
      </c>
      <c r="E1151" s="110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17">
        <f>SUMIF('V3回目-総接種回数'!$A:$A, 'Conv-vaccine'!$E1151, 'V3回目-総接種回数'!D:D)</f>
        <v>0</v>
      </c>
    </row>
    <row r="1152" spans="1:19" ht="17.7">
      <c r="A1152" s="49">
        <v>44679</v>
      </c>
      <c r="B1152" s="109">
        <f>IF(COUNTIF($A$7:$A1152, $A1152)&gt;1, 0, IF($E1152="","",G1152+H1152+K1152+L1152+O1152-Q1152))</f>
        <v>0</v>
      </c>
      <c r="C1152" s="109">
        <f>IF(COUNTIF($A$7:$A1152, $A1152)&gt;1, 0, IF($E1152="", "", I1152+J1152+M1152+N1152+P1152-R1152))</f>
        <v>0</v>
      </c>
      <c r="D1152" s="109">
        <f>IF(COUNTIF($A$7:$A1152, $A1152)&gt;1, 0, S1152)</f>
        <v>0</v>
      </c>
      <c r="E1152" s="110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17">
        <f>SUMIF('V3回目-総接種回数'!$A:$A, 'Conv-vaccine'!$E1152, 'V3回目-総接種回数'!D:D)</f>
        <v>0</v>
      </c>
    </row>
    <row r="1153" spans="1:19" ht="17.7">
      <c r="A1153" s="49">
        <v>44680</v>
      </c>
      <c r="B1153" s="109">
        <f>IF(COUNTIF($A$7:$A1153, $A1153)&gt;1, 0, IF($E1153="","",G1153+H1153+K1153+L1153+O1153-Q1153))</f>
        <v>0</v>
      </c>
      <c r="C1153" s="109">
        <f>IF(COUNTIF($A$7:$A1153, $A1153)&gt;1, 0, IF($E1153="", "", I1153+J1153+M1153+N1153+P1153-R1153))</f>
        <v>0</v>
      </c>
      <c r="D1153" s="109">
        <f>IF(COUNTIF($A$7:$A1153, $A1153)&gt;1, 0, S1153)</f>
        <v>0</v>
      </c>
      <c r="E1153" s="110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17">
        <f>SUMIF('V3回目-総接種回数'!$A:$A, 'Conv-vaccine'!$E1153, 'V3回目-総接種回数'!D:D)</f>
        <v>0</v>
      </c>
    </row>
    <row r="1154" spans="1:19" ht="17.7">
      <c r="A1154" s="49">
        <v>44680</v>
      </c>
      <c r="B1154" s="109">
        <f>IF(COUNTIF($A$7:$A1154, $A1154)&gt;1, 0, IF($E1154="","",G1154+H1154+K1154+L1154+O1154-Q1154))</f>
        <v>0</v>
      </c>
      <c r="C1154" s="109">
        <f>IF(COUNTIF($A$7:$A1154, $A1154)&gt;1, 0, IF($E1154="", "", I1154+J1154+M1154+N1154+P1154-R1154))</f>
        <v>0</v>
      </c>
      <c r="D1154" s="109">
        <f>IF(COUNTIF($A$7:$A1154, $A1154)&gt;1, 0, S1154)</f>
        <v>0</v>
      </c>
      <c r="E1154" s="110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17">
        <f>SUMIF('V3回目-総接種回数'!$A:$A, 'Conv-vaccine'!$E1154, 'V3回目-総接種回数'!D:D)</f>
        <v>0</v>
      </c>
    </row>
    <row r="1155" spans="1:19" ht="17.7">
      <c r="A1155" s="49">
        <v>44680</v>
      </c>
      <c r="B1155" s="109">
        <f>IF(COUNTIF($A$7:$A1155, $A1155)&gt;1, 0, IF($E1155="","",G1155+H1155+K1155+L1155+O1155-Q1155))</f>
        <v>0</v>
      </c>
      <c r="C1155" s="109">
        <f>IF(COUNTIF($A$7:$A1155, $A1155)&gt;1, 0, IF($E1155="", "", I1155+J1155+M1155+N1155+P1155-R1155))</f>
        <v>0</v>
      </c>
      <c r="D1155" s="109">
        <f>IF(COUNTIF($A$7:$A1155, $A1155)&gt;1, 0, S1155)</f>
        <v>0</v>
      </c>
      <c r="E1155" s="110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17">
        <f>SUMIF('V3回目-総接種回数'!$A:$A, 'Conv-vaccine'!$E1155, 'V3回目-総接種回数'!D:D)</f>
        <v>0</v>
      </c>
    </row>
    <row r="1156" spans="1:19" ht="17.7">
      <c r="A1156" s="49">
        <v>44681</v>
      </c>
      <c r="B1156" s="109">
        <f>IF(COUNTIF($A$7:$A1156, $A1156)&gt;1, 0, IF($E1156="","",G1156+H1156+K1156+L1156+O1156-Q1156))</f>
        <v>0</v>
      </c>
      <c r="C1156" s="109">
        <f>IF(COUNTIF($A$7:$A1156, $A1156)&gt;1, 0, IF($E1156="", "", I1156+J1156+M1156+N1156+P1156-R1156))</f>
        <v>0</v>
      </c>
      <c r="D1156" s="109">
        <f>IF(COUNTIF($A$7:$A1156, $A1156)&gt;1, 0, S1156)</f>
        <v>0</v>
      </c>
      <c r="E1156" s="110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17">
        <f>SUMIF('V3回目-総接種回数'!$A:$A, 'Conv-vaccine'!$E1156, 'V3回目-総接種回数'!D:D)</f>
        <v>0</v>
      </c>
    </row>
    <row r="1157" spans="1:19" ht="17.7">
      <c r="A1157" s="49">
        <v>44681</v>
      </c>
      <c r="B1157" s="109">
        <f>IF(COUNTIF($A$7:$A1157, $A1157)&gt;1, 0, IF($E1157="","",G1157+H1157+K1157+L1157+O1157-Q1157))</f>
        <v>0</v>
      </c>
      <c r="C1157" s="109">
        <f>IF(COUNTIF($A$7:$A1157, $A1157)&gt;1, 0, IF($E1157="", "", I1157+J1157+M1157+N1157+P1157-R1157))</f>
        <v>0</v>
      </c>
      <c r="D1157" s="109">
        <f>IF(COUNTIF($A$7:$A1157, $A1157)&gt;1, 0, S1157)</f>
        <v>0</v>
      </c>
      <c r="E1157" s="110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17">
        <f>SUMIF('V3回目-総接種回数'!$A:$A, 'Conv-vaccine'!$E1157, 'V3回目-総接種回数'!D:D)</f>
        <v>0</v>
      </c>
    </row>
    <row r="1158" spans="1:19" ht="17.7">
      <c r="A1158" s="49">
        <v>44681</v>
      </c>
      <c r="B1158" s="109">
        <f>IF(COUNTIF($A$7:$A1158, $A1158)&gt;1, 0, IF($E1158="","",G1158+H1158+K1158+L1158+O1158-Q1158))</f>
        <v>0</v>
      </c>
      <c r="C1158" s="109">
        <f>IF(COUNTIF($A$7:$A1158, $A1158)&gt;1, 0, IF($E1158="", "", I1158+J1158+M1158+N1158+P1158-R1158))</f>
        <v>0</v>
      </c>
      <c r="D1158" s="109">
        <f>IF(COUNTIF($A$7:$A1158, $A1158)&gt;1, 0, S1158)</f>
        <v>0</v>
      </c>
      <c r="E1158" s="110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17">
        <f>SUMIF('V3回目-総接種回数'!$A:$A, 'Conv-vaccine'!$E1158, 'V3回目-総接種回数'!D:D)</f>
        <v>0</v>
      </c>
    </row>
    <row r="1159" spans="1:19" ht="17.7">
      <c r="A1159" s="49">
        <v>44682</v>
      </c>
      <c r="B1159" s="109">
        <f>IF(COUNTIF($A$7:$A1159, $A1159)&gt;1, 0, IF($E1159="","",G1159+H1159+K1159+L1159+O1159-Q1159))</f>
        <v>0</v>
      </c>
      <c r="C1159" s="109">
        <f>IF(COUNTIF($A$7:$A1159, $A1159)&gt;1, 0, IF($E1159="", "", I1159+J1159+M1159+N1159+P1159-R1159))</f>
        <v>0</v>
      </c>
      <c r="D1159" s="109">
        <f>IF(COUNTIF($A$7:$A1159, $A1159)&gt;1, 0, S1159)</f>
        <v>0</v>
      </c>
      <c r="E1159" s="110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17">
        <f>SUMIF('V3回目-総接種回数'!$A:$A, 'Conv-vaccine'!$E1159, 'V3回目-総接種回数'!D:D)</f>
        <v>0</v>
      </c>
    </row>
    <row r="1160" spans="1:19" ht="17.7">
      <c r="A1160" s="49">
        <v>44682</v>
      </c>
      <c r="B1160" s="109">
        <f>IF(COUNTIF($A$7:$A1160, $A1160)&gt;1, 0, IF($E1160="","",G1160+H1160+K1160+L1160+O1160-Q1160))</f>
        <v>0</v>
      </c>
      <c r="C1160" s="109">
        <f>IF(COUNTIF($A$7:$A1160, $A1160)&gt;1, 0, IF($E1160="", "", I1160+J1160+M1160+N1160+P1160-R1160))</f>
        <v>0</v>
      </c>
      <c r="D1160" s="109">
        <f>IF(COUNTIF($A$7:$A1160, $A1160)&gt;1, 0, S1160)</f>
        <v>0</v>
      </c>
      <c r="E1160" s="110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17">
        <f>SUMIF('V3回目-総接種回数'!$A:$A, 'Conv-vaccine'!$E1160, 'V3回目-総接種回数'!D:D)</f>
        <v>0</v>
      </c>
    </row>
    <row r="1161" spans="1:19" ht="17.7">
      <c r="A1161" s="49">
        <v>44682</v>
      </c>
      <c r="B1161" s="109">
        <f>IF(COUNTIF($A$7:$A1161, $A1161)&gt;1, 0, IF($E1161="","",G1161+H1161+K1161+L1161+O1161-Q1161))</f>
        <v>0</v>
      </c>
      <c r="C1161" s="109">
        <f>IF(COUNTIF($A$7:$A1161, $A1161)&gt;1, 0, IF($E1161="", "", I1161+J1161+M1161+N1161+P1161-R1161))</f>
        <v>0</v>
      </c>
      <c r="D1161" s="109">
        <f>IF(COUNTIF($A$7:$A1161, $A1161)&gt;1, 0, S1161)</f>
        <v>0</v>
      </c>
      <c r="E1161" s="110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17">
        <f>SUMIF('V3回目-総接種回数'!$A:$A, 'Conv-vaccine'!$E1161, 'V3回目-総接種回数'!D:D)</f>
        <v>0</v>
      </c>
    </row>
    <row r="1162" spans="1:19" ht="17.7">
      <c r="A1162" s="49">
        <v>44683</v>
      </c>
      <c r="B1162" s="109">
        <f>IF(COUNTIF($A$7:$A1162, $A1162)&gt;1, 0, IF($E1162="","",G1162+H1162+K1162+L1162+O1162-Q1162))</f>
        <v>0</v>
      </c>
      <c r="C1162" s="109">
        <f>IF(COUNTIF($A$7:$A1162, $A1162)&gt;1, 0, IF($E1162="", "", I1162+J1162+M1162+N1162+P1162-R1162))</f>
        <v>0</v>
      </c>
      <c r="D1162" s="109">
        <f>IF(COUNTIF($A$7:$A1162, $A1162)&gt;1, 0, S1162)</f>
        <v>0</v>
      </c>
      <c r="E1162" s="110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17">
        <f>SUMIF('V3回目-総接種回数'!$A:$A, 'Conv-vaccine'!$E1162, 'V3回目-総接種回数'!D:D)</f>
        <v>0</v>
      </c>
    </row>
    <row r="1163" spans="1:19" ht="17.7">
      <c r="A1163" s="49">
        <v>44683</v>
      </c>
      <c r="B1163" s="109">
        <f>IF(COUNTIF($A$7:$A1163, $A1163)&gt;1, 0, IF($E1163="","",G1163+H1163+K1163+L1163+O1163-Q1163))</f>
        <v>0</v>
      </c>
      <c r="C1163" s="109">
        <f>IF(COUNTIF($A$7:$A1163, $A1163)&gt;1, 0, IF($E1163="", "", I1163+J1163+M1163+N1163+P1163-R1163))</f>
        <v>0</v>
      </c>
      <c r="D1163" s="109">
        <f>IF(COUNTIF($A$7:$A1163, $A1163)&gt;1, 0, S1163)</f>
        <v>0</v>
      </c>
      <c r="E1163" s="110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17">
        <f>SUMIF('V3回目-総接種回数'!$A:$A, 'Conv-vaccine'!$E1163, 'V3回目-総接種回数'!D:D)</f>
        <v>0</v>
      </c>
    </row>
    <row r="1164" spans="1:19" ht="17.7">
      <c r="A1164" s="49">
        <v>44683</v>
      </c>
      <c r="B1164" s="109">
        <f>IF(COUNTIF($A$7:$A1164, $A1164)&gt;1, 0, IF($E1164="","",G1164+H1164+K1164+L1164+O1164-Q1164))</f>
        <v>0</v>
      </c>
      <c r="C1164" s="109">
        <f>IF(COUNTIF($A$7:$A1164, $A1164)&gt;1, 0, IF($E1164="", "", I1164+J1164+M1164+N1164+P1164-R1164))</f>
        <v>0</v>
      </c>
      <c r="D1164" s="109">
        <f>IF(COUNTIF($A$7:$A1164, $A1164)&gt;1, 0, S1164)</f>
        <v>0</v>
      </c>
      <c r="E1164" s="110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17">
        <f>SUMIF('V3回目-総接種回数'!$A:$A, 'Conv-vaccine'!$E1164, 'V3回目-総接種回数'!D:D)</f>
        <v>0</v>
      </c>
    </row>
    <row r="1165" spans="1:19" ht="17.7">
      <c r="A1165" s="49">
        <v>44684</v>
      </c>
      <c r="B1165" s="109">
        <f>IF(COUNTIF($A$7:$A1165, $A1165)&gt;1, 0, IF($E1165="","",G1165+H1165+K1165+L1165+O1165-Q1165))</f>
        <v>0</v>
      </c>
      <c r="C1165" s="109">
        <f>IF(COUNTIF($A$7:$A1165, $A1165)&gt;1, 0, IF($E1165="", "", I1165+J1165+M1165+N1165+P1165-R1165))</f>
        <v>0</v>
      </c>
      <c r="D1165" s="109">
        <f>IF(COUNTIF($A$7:$A1165, $A1165)&gt;1, 0, S1165)</f>
        <v>0</v>
      </c>
      <c r="E1165" s="110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17">
        <f>SUMIF('V3回目-総接種回数'!$A:$A, 'Conv-vaccine'!$E1165, 'V3回目-総接種回数'!D:D)</f>
        <v>0</v>
      </c>
    </row>
    <row r="1166" spans="1:19" ht="17.7">
      <c r="A1166" s="49">
        <v>44684</v>
      </c>
      <c r="B1166" s="109">
        <f>IF(COUNTIF($A$7:$A1166, $A1166)&gt;1, 0, IF($E1166="","",G1166+H1166+K1166+L1166+O1166-Q1166))</f>
        <v>0</v>
      </c>
      <c r="C1166" s="109">
        <f>IF(COUNTIF($A$7:$A1166, $A1166)&gt;1, 0, IF($E1166="", "", I1166+J1166+M1166+N1166+P1166-R1166))</f>
        <v>0</v>
      </c>
      <c r="D1166" s="109">
        <f>IF(COUNTIF($A$7:$A1166, $A1166)&gt;1, 0, S1166)</f>
        <v>0</v>
      </c>
      <c r="E1166" s="110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17">
        <f>SUMIF('V3回目-総接種回数'!$A:$A, 'Conv-vaccine'!$E1166, 'V3回目-総接種回数'!D:D)</f>
        <v>0</v>
      </c>
    </row>
    <row r="1167" spans="1:19" ht="17.7">
      <c r="A1167" s="49">
        <v>44684</v>
      </c>
      <c r="B1167" s="109">
        <f>IF(COUNTIF($A$7:$A1167, $A1167)&gt;1, 0, IF($E1167="","",G1167+H1167+K1167+L1167+O1167-Q1167))</f>
        <v>0</v>
      </c>
      <c r="C1167" s="109">
        <f>IF(COUNTIF($A$7:$A1167, $A1167)&gt;1, 0, IF($E1167="", "", I1167+J1167+M1167+N1167+P1167-R1167))</f>
        <v>0</v>
      </c>
      <c r="D1167" s="109">
        <f>IF(COUNTIF($A$7:$A1167, $A1167)&gt;1, 0, S1167)</f>
        <v>0</v>
      </c>
      <c r="E1167" s="110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17">
        <f>SUMIF('V3回目-総接種回数'!$A:$A, 'Conv-vaccine'!$E1167, 'V3回目-総接種回数'!D:D)</f>
        <v>0</v>
      </c>
    </row>
    <row r="1168" spans="1:19" ht="17.7">
      <c r="A1168" s="49">
        <v>44685</v>
      </c>
      <c r="B1168" s="109">
        <f>IF(COUNTIF($A$7:$A1168, $A1168)&gt;1, 0, IF($E1168="","",G1168+H1168+K1168+L1168+O1168-Q1168))</f>
        <v>0</v>
      </c>
      <c r="C1168" s="109">
        <f>IF(COUNTIF($A$7:$A1168, $A1168)&gt;1, 0, IF($E1168="", "", I1168+J1168+M1168+N1168+P1168-R1168))</f>
        <v>0</v>
      </c>
      <c r="D1168" s="109">
        <f>IF(COUNTIF($A$7:$A1168, $A1168)&gt;1, 0, S1168)</f>
        <v>0</v>
      </c>
      <c r="E1168" s="110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17">
        <f>SUMIF('V3回目-総接種回数'!$A:$A, 'Conv-vaccine'!$E1168, 'V3回目-総接種回数'!D:D)</f>
        <v>0</v>
      </c>
    </row>
    <row r="1169" spans="1:19" ht="17.7">
      <c r="A1169" s="49">
        <v>44685</v>
      </c>
      <c r="B1169" s="109">
        <f>IF(COUNTIF($A$7:$A1169, $A1169)&gt;1, 0, IF($E1169="","",G1169+H1169+K1169+L1169+O1169-Q1169))</f>
        <v>0</v>
      </c>
      <c r="C1169" s="109">
        <f>IF(COUNTIF($A$7:$A1169, $A1169)&gt;1, 0, IF($E1169="", "", I1169+J1169+M1169+N1169+P1169-R1169))</f>
        <v>0</v>
      </c>
      <c r="D1169" s="109">
        <f>IF(COUNTIF($A$7:$A1169, $A1169)&gt;1, 0, S1169)</f>
        <v>0</v>
      </c>
      <c r="E1169" s="110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17">
        <f>SUMIF('V3回目-総接種回数'!$A:$A, 'Conv-vaccine'!$E1169, 'V3回目-総接種回数'!D:D)</f>
        <v>0</v>
      </c>
    </row>
    <row r="1170" spans="1:19" ht="17.7">
      <c r="A1170" s="49">
        <v>44685</v>
      </c>
      <c r="B1170" s="109">
        <f>IF(COUNTIF($A$7:$A1170, $A1170)&gt;1, 0, IF($E1170="","",G1170+H1170+K1170+L1170+O1170-Q1170))</f>
        <v>0</v>
      </c>
      <c r="C1170" s="109">
        <f>IF(COUNTIF($A$7:$A1170, $A1170)&gt;1, 0, IF($E1170="", "", I1170+J1170+M1170+N1170+P1170-R1170))</f>
        <v>0</v>
      </c>
      <c r="D1170" s="109">
        <f>IF(COUNTIF($A$7:$A1170, $A1170)&gt;1, 0, S1170)</f>
        <v>0</v>
      </c>
      <c r="E1170" s="110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17">
        <f>SUMIF('V3回目-総接種回数'!$A:$A, 'Conv-vaccine'!$E1170, 'V3回目-総接種回数'!D:D)</f>
        <v>0</v>
      </c>
    </row>
    <row r="1171" spans="1:19" ht="17.7">
      <c r="A1171" s="49">
        <v>44686</v>
      </c>
      <c r="B1171" s="109">
        <f>IF(COUNTIF($A$7:$A1171, $A1171)&gt;1, 0, IF($E1171="","",G1171+H1171+K1171+L1171+O1171-Q1171))</f>
        <v>0</v>
      </c>
      <c r="C1171" s="109">
        <f>IF(COUNTIF($A$7:$A1171, $A1171)&gt;1, 0, IF($E1171="", "", I1171+J1171+M1171+N1171+P1171-R1171))</f>
        <v>0</v>
      </c>
      <c r="D1171" s="109">
        <f>IF(COUNTIF($A$7:$A1171, $A1171)&gt;1, 0, S1171)</f>
        <v>0</v>
      </c>
      <c r="E1171" s="110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17">
        <f>SUMIF('V3回目-総接種回数'!$A:$A, 'Conv-vaccine'!$E1171, 'V3回目-総接種回数'!D:D)</f>
        <v>0</v>
      </c>
    </row>
    <row r="1172" spans="1:19" ht="17.7">
      <c r="A1172" s="49">
        <v>44686</v>
      </c>
      <c r="B1172" s="109">
        <f>IF(COUNTIF($A$7:$A1172, $A1172)&gt;1, 0, IF($E1172="","",G1172+H1172+K1172+L1172+O1172-Q1172))</f>
        <v>0</v>
      </c>
      <c r="C1172" s="109">
        <f>IF(COUNTIF($A$7:$A1172, $A1172)&gt;1, 0, IF($E1172="", "", I1172+J1172+M1172+N1172+P1172-R1172))</f>
        <v>0</v>
      </c>
      <c r="D1172" s="109">
        <f>IF(COUNTIF($A$7:$A1172, $A1172)&gt;1, 0, S1172)</f>
        <v>0</v>
      </c>
      <c r="E1172" s="110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17">
        <f>SUMIF('V3回目-総接種回数'!$A:$A, 'Conv-vaccine'!$E1172, 'V3回目-総接種回数'!D:D)</f>
        <v>0</v>
      </c>
    </row>
    <row r="1173" spans="1:19" ht="17.7">
      <c r="A1173" s="49">
        <v>44686</v>
      </c>
      <c r="B1173" s="109">
        <f>IF(COUNTIF($A$7:$A1173, $A1173)&gt;1, 0, IF($E1173="","",G1173+H1173+K1173+L1173+O1173-Q1173))</f>
        <v>0</v>
      </c>
      <c r="C1173" s="109">
        <f>IF(COUNTIF($A$7:$A1173, $A1173)&gt;1, 0, IF($E1173="", "", I1173+J1173+M1173+N1173+P1173-R1173))</f>
        <v>0</v>
      </c>
      <c r="D1173" s="109">
        <f>IF(COUNTIF($A$7:$A1173, $A1173)&gt;1, 0, S1173)</f>
        <v>0</v>
      </c>
      <c r="E1173" s="110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17">
        <f>SUMIF('V3回目-総接種回数'!$A:$A, 'Conv-vaccine'!$E1173, 'V3回目-総接種回数'!D:D)</f>
        <v>0</v>
      </c>
    </row>
    <row r="1174" spans="1:19" ht="17.7">
      <c r="A1174" s="49">
        <v>44687</v>
      </c>
      <c r="B1174" s="109">
        <f>IF(COUNTIF($A$7:$A1174, $A1174)&gt;1, 0, IF($E1174="","",G1174+H1174+K1174+L1174+O1174-Q1174))</f>
        <v>0</v>
      </c>
      <c r="C1174" s="109">
        <f>IF(COUNTIF($A$7:$A1174, $A1174)&gt;1, 0, IF($E1174="", "", I1174+J1174+M1174+N1174+P1174-R1174))</f>
        <v>0</v>
      </c>
      <c r="D1174" s="109">
        <f>IF(COUNTIF($A$7:$A1174, $A1174)&gt;1, 0, S1174)</f>
        <v>0</v>
      </c>
      <c r="E1174" s="110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17">
        <f>SUMIF('V3回目-総接種回数'!$A:$A, 'Conv-vaccine'!$E1174, 'V3回目-総接種回数'!D:D)</f>
        <v>0</v>
      </c>
    </row>
    <row r="1175" spans="1:19" ht="17.7">
      <c r="A1175" s="49">
        <v>44687</v>
      </c>
      <c r="B1175" s="109">
        <f>IF(COUNTIF($A$7:$A1175, $A1175)&gt;1, 0, IF($E1175="","",G1175+H1175+K1175+L1175+O1175-Q1175))</f>
        <v>0</v>
      </c>
      <c r="C1175" s="109">
        <f>IF(COUNTIF($A$7:$A1175, $A1175)&gt;1, 0, IF($E1175="", "", I1175+J1175+M1175+N1175+P1175-R1175))</f>
        <v>0</v>
      </c>
      <c r="D1175" s="109">
        <f>IF(COUNTIF($A$7:$A1175, $A1175)&gt;1, 0, S1175)</f>
        <v>0</v>
      </c>
      <c r="E1175" s="110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17">
        <f>SUMIF('V3回目-総接種回数'!$A:$A, 'Conv-vaccine'!$E1175, 'V3回目-総接種回数'!D:D)</f>
        <v>0</v>
      </c>
    </row>
    <row r="1176" spans="1:19" ht="17.7">
      <c r="A1176" s="49">
        <v>44687</v>
      </c>
      <c r="B1176" s="109">
        <f>IF(COUNTIF($A$7:$A1176, $A1176)&gt;1, 0, IF($E1176="","",G1176+H1176+K1176+L1176+O1176-Q1176))</f>
        <v>0</v>
      </c>
      <c r="C1176" s="109">
        <f>IF(COUNTIF($A$7:$A1176, $A1176)&gt;1, 0, IF($E1176="", "", I1176+J1176+M1176+N1176+P1176-R1176))</f>
        <v>0</v>
      </c>
      <c r="D1176" s="109">
        <f>IF(COUNTIF($A$7:$A1176, $A1176)&gt;1, 0, S1176)</f>
        <v>0</v>
      </c>
      <c r="E1176" s="110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17">
        <f>SUMIF('V3回目-総接種回数'!$A:$A, 'Conv-vaccine'!$E1176, 'V3回目-総接種回数'!D:D)</f>
        <v>0</v>
      </c>
    </row>
    <row r="1177" spans="1:19" ht="17.7">
      <c r="A1177" s="49">
        <v>44688</v>
      </c>
      <c r="B1177" s="109">
        <f>IF(COUNTIF($A$7:$A1177, $A1177)&gt;1, 0, IF($E1177="","",G1177+H1177+K1177+L1177+O1177-Q1177))</f>
        <v>0</v>
      </c>
      <c r="C1177" s="109">
        <f>IF(COUNTIF($A$7:$A1177, $A1177)&gt;1, 0, IF($E1177="", "", I1177+J1177+M1177+N1177+P1177-R1177))</f>
        <v>0</v>
      </c>
      <c r="D1177" s="109">
        <f>IF(COUNTIF($A$7:$A1177, $A1177)&gt;1, 0, S1177)</f>
        <v>0</v>
      </c>
      <c r="E1177" s="110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17">
        <f>SUMIF('V3回目-総接種回数'!$A:$A, 'Conv-vaccine'!$E1177, 'V3回目-総接種回数'!D:D)</f>
        <v>0</v>
      </c>
    </row>
    <row r="1178" spans="1:19" ht="17.7">
      <c r="A1178" s="49">
        <v>44688</v>
      </c>
      <c r="B1178" s="109">
        <f>IF(COUNTIF($A$7:$A1178, $A1178)&gt;1, 0, IF($E1178="","",G1178+H1178+K1178+L1178+O1178-Q1178))</f>
        <v>0</v>
      </c>
      <c r="C1178" s="109">
        <f>IF(COUNTIF($A$7:$A1178, $A1178)&gt;1, 0, IF($E1178="", "", I1178+J1178+M1178+N1178+P1178-R1178))</f>
        <v>0</v>
      </c>
      <c r="D1178" s="109">
        <f>IF(COUNTIF($A$7:$A1178, $A1178)&gt;1, 0, S1178)</f>
        <v>0</v>
      </c>
      <c r="E1178" s="110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17">
        <f>SUMIF('V3回目-総接種回数'!$A:$A, 'Conv-vaccine'!$E1178, 'V3回目-総接種回数'!D:D)</f>
        <v>0</v>
      </c>
    </row>
    <row r="1179" spans="1:19" ht="17.7">
      <c r="A1179" s="49">
        <v>44688</v>
      </c>
      <c r="B1179" s="109">
        <f>IF(COUNTIF($A$7:$A1179, $A1179)&gt;1, 0, IF($E1179="","",G1179+H1179+K1179+L1179+O1179-Q1179))</f>
        <v>0</v>
      </c>
      <c r="C1179" s="109">
        <f>IF(COUNTIF($A$7:$A1179, $A1179)&gt;1, 0, IF($E1179="", "", I1179+J1179+M1179+N1179+P1179-R1179))</f>
        <v>0</v>
      </c>
      <c r="D1179" s="109">
        <f>IF(COUNTIF($A$7:$A1179, $A1179)&gt;1, 0, S1179)</f>
        <v>0</v>
      </c>
      <c r="E1179" s="110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17">
        <f>SUMIF('V3回目-総接種回数'!$A:$A, 'Conv-vaccine'!$E1179, 'V3回目-総接種回数'!D:D)</f>
        <v>0</v>
      </c>
    </row>
    <row r="1180" spans="1:19" ht="17.7">
      <c r="A1180" s="49">
        <v>44689</v>
      </c>
      <c r="B1180" s="109">
        <f>IF(COUNTIF($A$7:$A1180, $A1180)&gt;1, 0, IF($E1180="","",G1180+H1180+K1180+L1180+O1180-Q1180))</f>
        <v>0</v>
      </c>
      <c r="C1180" s="109">
        <f>IF(COUNTIF($A$7:$A1180, $A1180)&gt;1, 0, IF($E1180="", "", I1180+J1180+M1180+N1180+P1180-R1180))</f>
        <v>0</v>
      </c>
      <c r="D1180" s="109">
        <f>IF(COUNTIF($A$7:$A1180, $A1180)&gt;1, 0, S1180)</f>
        <v>0</v>
      </c>
      <c r="E1180" s="110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17">
        <f>SUMIF('V3回目-総接種回数'!$A:$A, 'Conv-vaccine'!$E1180, 'V3回目-総接種回数'!D:D)</f>
        <v>0</v>
      </c>
    </row>
    <row r="1181" spans="1:19" ht="17.7">
      <c r="A1181" s="49">
        <v>44689</v>
      </c>
      <c r="B1181" s="109">
        <f>IF(COUNTIF($A$7:$A1181, $A1181)&gt;1, 0, IF($E1181="","",G1181+H1181+K1181+L1181+O1181-Q1181))</f>
        <v>0</v>
      </c>
      <c r="C1181" s="109">
        <f>IF(COUNTIF($A$7:$A1181, $A1181)&gt;1, 0, IF($E1181="", "", I1181+J1181+M1181+N1181+P1181-R1181))</f>
        <v>0</v>
      </c>
      <c r="D1181" s="109">
        <f>IF(COUNTIF($A$7:$A1181, $A1181)&gt;1, 0, S1181)</f>
        <v>0</v>
      </c>
      <c r="E1181" s="110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17">
        <f>SUMIF('V3回目-総接種回数'!$A:$A, 'Conv-vaccine'!$E1181, 'V3回目-総接種回数'!D:D)</f>
        <v>0</v>
      </c>
    </row>
    <row r="1182" spans="1:19" ht="17.7">
      <c r="A1182" s="49">
        <v>44689</v>
      </c>
      <c r="B1182" s="109">
        <f>IF(COUNTIF($A$7:$A1182, $A1182)&gt;1, 0, IF($E1182="","",G1182+H1182+K1182+L1182+O1182-Q1182))</f>
        <v>0</v>
      </c>
      <c r="C1182" s="109">
        <f>IF(COUNTIF($A$7:$A1182, $A1182)&gt;1, 0, IF($E1182="", "", I1182+J1182+M1182+N1182+P1182-R1182))</f>
        <v>0</v>
      </c>
      <c r="D1182" s="109">
        <f>IF(COUNTIF($A$7:$A1182, $A1182)&gt;1, 0, S1182)</f>
        <v>0</v>
      </c>
      <c r="E1182" s="110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17">
        <f>SUMIF('V3回目-総接種回数'!$A:$A, 'Conv-vaccine'!$E1182, 'V3回目-総接種回数'!D:D)</f>
        <v>0</v>
      </c>
    </row>
    <row r="1183" spans="1:19" ht="17.7">
      <c r="A1183" s="49">
        <v>44690</v>
      </c>
      <c r="B1183" s="109">
        <f>IF(COUNTIF($A$7:$A1183, $A1183)&gt;1, 0, IF($E1183="","",G1183+H1183+K1183+L1183+O1183-Q1183))</f>
        <v>0</v>
      </c>
      <c r="C1183" s="109">
        <f>IF(COUNTIF($A$7:$A1183, $A1183)&gt;1, 0, IF($E1183="", "", I1183+J1183+M1183+N1183+P1183-R1183))</f>
        <v>0</v>
      </c>
      <c r="D1183" s="109">
        <f>IF(COUNTIF($A$7:$A1183, $A1183)&gt;1, 0, S1183)</f>
        <v>0</v>
      </c>
      <c r="E1183" s="110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17">
        <f>SUMIF('V3回目-総接種回数'!$A:$A, 'Conv-vaccine'!$E1183, 'V3回目-総接種回数'!D:D)</f>
        <v>0</v>
      </c>
    </row>
    <row r="1184" spans="1:19" ht="17.7">
      <c r="A1184" s="49">
        <v>44690</v>
      </c>
      <c r="B1184" s="109">
        <f>IF(COUNTIF($A$7:$A1184, $A1184)&gt;1, 0, IF($E1184="","",G1184+H1184+K1184+L1184+O1184-Q1184))</f>
        <v>0</v>
      </c>
      <c r="C1184" s="109">
        <f>IF(COUNTIF($A$7:$A1184, $A1184)&gt;1, 0, IF($E1184="", "", I1184+J1184+M1184+N1184+P1184-R1184))</f>
        <v>0</v>
      </c>
      <c r="D1184" s="109">
        <f>IF(COUNTIF($A$7:$A1184, $A1184)&gt;1, 0, S1184)</f>
        <v>0</v>
      </c>
      <c r="E1184" s="110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17">
        <f>SUMIF('V3回目-総接種回数'!$A:$A, 'Conv-vaccine'!$E1184, 'V3回目-総接種回数'!D:D)</f>
        <v>0</v>
      </c>
    </row>
    <row r="1185" spans="1:19" ht="17.7">
      <c r="A1185" s="49">
        <v>44690</v>
      </c>
      <c r="B1185" s="109">
        <f>IF(COUNTIF($A$7:$A1185, $A1185)&gt;1, 0, IF($E1185="","",G1185+H1185+K1185+L1185+O1185-Q1185))</f>
        <v>0</v>
      </c>
      <c r="C1185" s="109">
        <f>IF(COUNTIF($A$7:$A1185, $A1185)&gt;1, 0, IF($E1185="", "", I1185+J1185+M1185+N1185+P1185-R1185))</f>
        <v>0</v>
      </c>
      <c r="D1185" s="109">
        <f>IF(COUNTIF($A$7:$A1185, $A1185)&gt;1, 0, S1185)</f>
        <v>0</v>
      </c>
      <c r="E1185" s="110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17">
        <f>SUMIF('V3回目-総接種回数'!$A:$A, 'Conv-vaccine'!$E1185, 'V3回目-総接種回数'!D:D)</f>
        <v>0</v>
      </c>
    </row>
    <row r="1186" spans="1:19" ht="17.7">
      <c r="A1186" s="49">
        <v>44691</v>
      </c>
      <c r="B1186" s="109">
        <f>IF(COUNTIF($A$7:$A1186, $A1186)&gt;1, 0, IF($E1186="","",G1186+H1186+K1186+L1186+O1186-Q1186))</f>
        <v>0</v>
      </c>
      <c r="C1186" s="109">
        <f>IF(COUNTIF($A$7:$A1186, $A1186)&gt;1, 0, IF($E1186="", "", I1186+J1186+M1186+N1186+P1186-R1186))</f>
        <v>0</v>
      </c>
      <c r="D1186" s="109">
        <f>IF(COUNTIF($A$7:$A1186, $A1186)&gt;1, 0, S1186)</f>
        <v>0</v>
      </c>
      <c r="E1186" s="110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17">
        <f>SUMIF('V3回目-総接種回数'!$A:$A, 'Conv-vaccine'!$E1186, 'V3回目-総接種回数'!D:D)</f>
        <v>0</v>
      </c>
    </row>
    <row r="1187" spans="1:19" ht="17.7">
      <c r="A1187" s="49">
        <v>44691</v>
      </c>
      <c r="B1187" s="109">
        <f>IF(COUNTIF($A$7:$A1187, $A1187)&gt;1, 0, IF($E1187="","",G1187+H1187+K1187+L1187+O1187-Q1187))</f>
        <v>0</v>
      </c>
      <c r="C1187" s="109">
        <f>IF(COUNTIF($A$7:$A1187, $A1187)&gt;1, 0, IF($E1187="", "", I1187+J1187+M1187+N1187+P1187-R1187))</f>
        <v>0</v>
      </c>
      <c r="D1187" s="109">
        <f>IF(COUNTIF($A$7:$A1187, $A1187)&gt;1, 0, S1187)</f>
        <v>0</v>
      </c>
      <c r="E1187" s="110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17">
        <f>SUMIF('V3回目-総接種回数'!$A:$A, 'Conv-vaccine'!$E1187, 'V3回目-総接種回数'!D:D)</f>
        <v>0</v>
      </c>
    </row>
    <row r="1188" spans="1:19" ht="17.7">
      <c r="A1188" s="49">
        <v>44691</v>
      </c>
      <c r="B1188" s="109">
        <f>IF(COUNTIF($A$7:$A1188, $A1188)&gt;1, 0, IF($E1188="","",G1188+H1188+K1188+L1188+O1188-Q1188))</f>
        <v>0</v>
      </c>
      <c r="C1188" s="109">
        <f>IF(COUNTIF($A$7:$A1188, $A1188)&gt;1, 0, IF($E1188="", "", I1188+J1188+M1188+N1188+P1188-R1188))</f>
        <v>0</v>
      </c>
      <c r="D1188" s="109">
        <f>IF(COUNTIF($A$7:$A1188, $A1188)&gt;1, 0, S1188)</f>
        <v>0</v>
      </c>
      <c r="E1188" s="110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17">
        <f>SUMIF('V3回目-総接種回数'!$A:$A, 'Conv-vaccine'!$E1188, 'V3回目-総接種回数'!D:D)</f>
        <v>0</v>
      </c>
    </row>
    <row r="1189" spans="1:19" ht="17.7">
      <c r="A1189" s="49">
        <v>44692</v>
      </c>
      <c r="B1189" s="109">
        <f>IF(COUNTIF($A$7:$A1189, $A1189)&gt;1, 0, IF($E1189="","",G1189+H1189+K1189+L1189+O1189-Q1189))</f>
        <v>0</v>
      </c>
      <c r="C1189" s="109">
        <f>IF(COUNTIF($A$7:$A1189, $A1189)&gt;1, 0, IF($E1189="", "", I1189+J1189+M1189+N1189+P1189-R1189))</f>
        <v>0</v>
      </c>
      <c r="D1189" s="109">
        <f>IF(COUNTIF($A$7:$A1189, $A1189)&gt;1, 0, S1189)</f>
        <v>0</v>
      </c>
      <c r="E1189" s="110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17">
        <f>SUMIF('V3回目-総接種回数'!$A:$A, 'Conv-vaccine'!$E1189, 'V3回目-総接種回数'!D:D)</f>
        <v>0</v>
      </c>
    </row>
    <row r="1190" spans="1:19" ht="17.7">
      <c r="A1190" s="49">
        <v>44692</v>
      </c>
      <c r="B1190" s="109">
        <f>IF(COUNTIF($A$7:$A1190, $A1190)&gt;1, 0, IF($E1190="","",G1190+H1190+K1190+L1190+O1190-Q1190))</f>
        <v>0</v>
      </c>
      <c r="C1190" s="109">
        <f>IF(COUNTIF($A$7:$A1190, $A1190)&gt;1, 0, IF($E1190="", "", I1190+J1190+M1190+N1190+P1190-R1190))</f>
        <v>0</v>
      </c>
      <c r="D1190" s="109">
        <f>IF(COUNTIF($A$7:$A1190, $A1190)&gt;1, 0, S1190)</f>
        <v>0</v>
      </c>
      <c r="E1190" s="110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17">
        <f>SUMIF('V3回目-総接種回数'!$A:$A, 'Conv-vaccine'!$E1190, 'V3回目-総接種回数'!D:D)</f>
        <v>0</v>
      </c>
    </row>
    <row r="1191" spans="1:19" ht="17.7">
      <c r="A1191" s="49">
        <v>44692</v>
      </c>
      <c r="B1191" s="109">
        <f>IF(COUNTIF($A$7:$A1191, $A1191)&gt;1, 0, IF($E1191="","",G1191+H1191+K1191+L1191+O1191-Q1191))</f>
        <v>0</v>
      </c>
      <c r="C1191" s="109">
        <f>IF(COUNTIF($A$7:$A1191, $A1191)&gt;1, 0, IF($E1191="", "", I1191+J1191+M1191+N1191+P1191-R1191))</f>
        <v>0</v>
      </c>
      <c r="D1191" s="109">
        <f>IF(COUNTIF($A$7:$A1191, $A1191)&gt;1, 0, S1191)</f>
        <v>0</v>
      </c>
      <c r="E1191" s="110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17">
        <f>SUMIF('V3回目-総接種回数'!$A:$A, 'Conv-vaccine'!$E1191, 'V3回目-総接種回数'!D:D)</f>
        <v>0</v>
      </c>
    </row>
    <row r="1192" spans="1:19" ht="17.7">
      <c r="A1192" s="49">
        <v>44693</v>
      </c>
      <c r="B1192" s="109">
        <f>IF(COUNTIF($A$7:$A1192, $A1192)&gt;1, 0, IF($E1192="","",G1192+H1192+K1192+L1192+O1192-Q1192))</f>
        <v>0</v>
      </c>
      <c r="C1192" s="109">
        <f>IF(COUNTIF($A$7:$A1192, $A1192)&gt;1, 0, IF($E1192="", "", I1192+J1192+M1192+N1192+P1192-R1192))</f>
        <v>0</v>
      </c>
      <c r="D1192" s="109">
        <f>IF(COUNTIF($A$7:$A1192, $A1192)&gt;1, 0, S1192)</f>
        <v>0</v>
      </c>
      <c r="E1192" s="110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17">
        <f>SUMIF('V3回目-総接種回数'!$A:$A, 'Conv-vaccine'!$E1192, 'V3回目-総接種回数'!D:D)</f>
        <v>0</v>
      </c>
    </row>
    <row r="1193" spans="1:19" ht="17.7">
      <c r="A1193" s="49">
        <v>44693</v>
      </c>
      <c r="B1193" s="109">
        <f>IF(COUNTIF($A$7:$A1193, $A1193)&gt;1, 0, IF($E1193="","",G1193+H1193+K1193+L1193+O1193-Q1193))</f>
        <v>0</v>
      </c>
      <c r="C1193" s="109">
        <f>IF(COUNTIF($A$7:$A1193, $A1193)&gt;1, 0, IF($E1193="", "", I1193+J1193+M1193+N1193+P1193-R1193))</f>
        <v>0</v>
      </c>
      <c r="D1193" s="109">
        <f>IF(COUNTIF($A$7:$A1193, $A1193)&gt;1, 0, S1193)</f>
        <v>0</v>
      </c>
      <c r="E1193" s="110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17">
        <f>SUMIF('V3回目-総接種回数'!$A:$A, 'Conv-vaccine'!$E1193, 'V3回目-総接種回数'!D:D)</f>
        <v>0</v>
      </c>
    </row>
    <row r="1194" spans="1:19" ht="17.7">
      <c r="A1194" s="49">
        <v>44693</v>
      </c>
      <c r="B1194" s="109">
        <f>IF(COUNTIF($A$7:$A1194, $A1194)&gt;1, 0, IF($E1194="","",G1194+H1194+K1194+L1194+O1194-Q1194))</f>
        <v>0</v>
      </c>
      <c r="C1194" s="109">
        <f>IF(COUNTIF($A$7:$A1194, $A1194)&gt;1, 0, IF($E1194="", "", I1194+J1194+M1194+N1194+P1194-R1194))</f>
        <v>0</v>
      </c>
      <c r="D1194" s="109">
        <f>IF(COUNTIF($A$7:$A1194, $A1194)&gt;1, 0, S1194)</f>
        <v>0</v>
      </c>
      <c r="E1194" s="110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17">
        <f>SUMIF('V3回目-総接種回数'!$A:$A, 'Conv-vaccine'!$E1194, 'V3回目-総接種回数'!D:D)</f>
        <v>0</v>
      </c>
    </row>
    <row r="1195" spans="1:19" ht="17.7">
      <c r="A1195" s="49">
        <v>44694</v>
      </c>
      <c r="B1195" s="109">
        <f>IF(COUNTIF($A$7:$A1195, $A1195)&gt;1, 0, IF($E1195="","",G1195+H1195+K1195+L1195+O1195-Q1195))</f>
        <v>0</v>
      </c>
      <c r="C1195" s="109">
        <f>IF(COUNTIF($A$7:$A1195, $A1195)&gt;1, 0, IF($E1195="", "", I1195+J1195+M1195+N1195+P1195-R1195))</f>
        <v>0</v>
      </c>
      <c r="D1195" s="109">
        <f>IF(COUNTIF($A$7:$A1195, $A1195)&gt;1, 0, S1195)</f>
        <v>0</v>
      </c>
      <c r="E1195" s="110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17">
        <f>SUMIF('V3回目-総接種回数'!$A:$A, 'Conv-vaccine'!$E1195, 'V3回目-総接種回数'!D:D)</f>
        <v>0</v>
      </c>
    </row>
    <row r="1196" spans="1:19" ht="17.7">
      <c r="A1196" s="49">
        <v>44694</v>
      </c>
      <c r="B1196" s="109">
        <f>IF(COUNTIF($A$7:$A1196, $A1196)&gt;1, 0, IF($E1196="","",G1196+H1196+K1196+L1196+O1196-Q1196))</f>
        <v>0</v>
      </c>
      <c r="C1196" s="109">
        <f>IF(COUNTIF($A$7:$A1196, $A1196)&gt;1, 0, IF($E1196="", "", I1196+J1196+M1196+N1196+P1196-R1196))</f>
        <v>0</v>
      </c>
      <c r="D1196" s="109">
        <f>IF(COUNTIF($A$7:$A1196, $A1196)&gt;1, 0, S1196)</f>
        <v>0</v>
      </c>
      <c r="E1196" s="110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17">
        <f>SUMIF('V3回目-総接種回数'!$A:$A, 'Conv-vaccine'!$E1196, 'V3回目-総接種回数'!D:D)</f>
        <v>0</v>
      </c>
    </row>
    <row r="1197" spans="1:19" ht="17.7">
      <c r="A1197" s="49">
        <v>44694</v>
      </c>
      <c r="B1197" s="109">
        <f>IF(COUNTIF($A$7:$A1197, $A1197)&gt;1, 0, IF($E1197="","",G1197+H1197+K1197+L1197+O1197-Q1197))</f>
        <v>0</v>
      </c>
      <c r="C1197" s="109">
        <f>IF(COUNTIF($A$7:$A1197, $A1197)&gt;1, 0, IF($E1197="", "", I1197+J1197+M1197+N1197+P1197-R1197))</f>
        <v>0</v>
      </c>
      <c r="D1197" s="109">
        <f>IF(COUNTIF($A$7:$A1197, $A1197)&gt;1, 0, S1197)</f>
        <v>0</v>
      </c>
      <c r="E1197" s="110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17">
        <f>SUMIF('V3回目-総接種回数'!$A:$A, 'Conv-vaccine'!$E1197, 'V3回目-総接種回数'!D:D)</f>
        <v>0</v>
      </c>
    </row>
    <row r="1198" spans="1:19" ht="17.7">
      <c r="A1198" s="49">
        <v>44695</v>
      </c>
      <c r="B1198" s="109">
        <f>IF(COUNTIF($A$7:$A1198, $A1198)&gt;1, 0, IF($E1198="","",G1198+H1198+K1198+L1198+O1198-Q1198))</f>
        <v>0</v>
      </c>
      <c r="C1198" s="109">
        <f>IF(COUNTIF($A$7:$A1198, $A1198)&gt;1, 0, IF($E1198="", "", I1198+J1198+M1198+N1198+P1198-R1198))</f>
        <v>0</v>
      </c>
      <c r="D1198" s="109">
        <f>IF(COUNTIF($A$7:$A1198, $A1198)&gt;1, 0, S1198)</f>
        <v>0</v>
      </c>
      <c r="E1198" s="110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17">
        <f>SUMIF('V3回目-総接種回数'!$A:$A, 'Conv-vaccine'!$E1198, 'V3回目-総接種回数'!D:D)</f>
        <v>0</v>
      </c>
    </row>
    <row r="1199" spans="1:19" ht="17.7">
      <c r="A1199" s="49">
        <v>44695</v>
      </c>
      <c r="B1199" s="109">
        <f>IF(COUNTIF($A$7:$A1199, $A1199)&gt;1, 0, IF($E1199="","",G1199+H1199+K1199+L1199+O1199-Q1199))</f>
        <v>0</v>
      </c>
      <c r="C1199" s="109">
        <f>IF(COUNTIF($A$7:$A1199, $A1199)&gt;1, 0, IF($E1199="", "", I1199+J1199+M1199+N1199+P1199-R1199))</f>
        <v>0</v>
      </c>
      <c r="D1199" s="109">
        <f>IF(COUNTIF($A$7:$A1199, $A1199)&gt;1, 0, S1199)</f>
        <v>0</v>
      </c>
      <c r="E1199" s="110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17">
        <f>SUMIF('V3回目-総接種回数'!$A:$A, 'Conv-vaccine'!$E1199, 'V3回目-総接種回数'!D:D)</f>
        <v>0</v>
      </c>
    </row>
    <row r="1200" spans="1:19" ht="17.7">
      <c r="A1200" s="49">
        <v>44695</v>
      </c>
      <c r="B1200" s="109">
        <f>IF(COUNTIF($A$7:$A1200, $A1200)&gt;1, 0, IF($E1200="","",G1200+H1200+K1200+L1200+O1200-Q1200))</f>
        <v>0</v>
      </c>
      <c r="C1200" s="109">
        <f>IF(COUNTIF($A$7:$A1200, $A1200)&gt;1, 0, IF($E1200="", "", I1200+J1200+M1200+N1200+P1200-R1200))</f>
        <v>0</v>
      </c>
      <c r="D1200" s="109">
        <f>IF(COUNTIF($A$7:$A1200, $A1200)&gt;1, 0, S1200)</f>
        <v>0</v>
      </c>
      <c r="E1200" s="110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17">
        <f>SUMIF('V3回目-総接種回数'!$A:$A, 'Conv-vaccine'!$E1200, 'V3回目-総接種回数'!D:D)</f>
        <v>0</v>
      </c>
    </row>
    <row r="1201" spans="1:19" ht="17.7">
      <c r="A1201" s="49">
        <v>44696</v>
      </c>
      <c r="B1201" s="109">
        <f>IF(COUNTIF($A$7:$A1201, $A1201)&gt;1, 0, IF($E1201="","",G1201+H1201+K1201+L1201+O1201-Q1201))</f>
        <v>0</v>
      </c>
      <c r="C1201" s="109">
        <f>IF(COUNTIF($A$7:$A1201, $A1201)&gt;1, 0, IF($E1201="", "", I1201+J1201+M1201+N1201+P1201-R1201))</f>
        <v>0</v>
      </c>
      <c r="D1201" s="109">
        <f>IF(COUNTIF($A$7:$A1201, $A1201)&gt;1, 0, S1201)</f>
        <v>0</v>
      </c>
      <c r="E1201" s="110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17">
        <f>SUMIF('V3回目-総接種回数'!$A:$A, 'Conv-vaccine'!$E1201, 'V3回目-総接種回数'!D:D)</f>
        <v>0</v>
      </c>
    </row>
    <row r="1202" spans="1:19" ht="17.7">
      <c r="A1202" s="49">
        <v>44696</v>
      </c>
      <c r="B1202" s="109">
        <f>IF(COUNTIF($A$7:$A1202, $A1202)&gt;1, 0, IF($E1202="","",G1202+H1202+K1202+L1202+O1202-Q1202))</f>
        <v>0</v>
      </c>
      <c r="C1202" s="109">
        <f>IF(COUNTIF($A$7:$A1202, $A1202)&gt;1, 0, IF($E1202="", "", I1202+J1202+M1202+N1202+P1202-R1202))</f>
        <v>0</v>
      </c>
      <c r="D1202" s="109">
        <f>IF(COUNTIF($A$7:$A1202, $A1202)&gt;1, 0, S1202)</f>
        <v>0</v>
      </c>
      <c r="E1202" s="110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17">
        <f>SUMIF('V3回目-総接種回数'!$A:$A, 'Conv-vaccine'!$E1202, 'V3回目-総接種回数'!D:D)</f>
        <v>0</v>
      </c>
    </row>
    <row r="1203" spans="1:19" ht="17.7">
      <c r="A1203" s="49">
        <v>44696</v>
      </c>
      <c r="B1203" s="109">
        <f>IF(COUNTIF($A$7:$A1203, $A1203)&gt;1, 0, IF($E1203="","",G1203+H1203+K1203+L1203+O1203-Q1203))</f>
        <v>0</v>
      </c>
      <c r="C1203" s="109">
        <f>IF(COUNTIF($A$7:$A1203, $A1203)&gt;1, 0, IF($E1203="", "", I1203+J1203+M1203+N1203+P1203-R1203))</f>
        <v>0</v>
      </c>
      <c r="D1203" s="109">
        <f>IF(COUNTIF($A$7:$A1203, $A1203)&gt;1, 0, S1203)</f>
        <v>0</v>
      </c>
      <c r="E1203" s="110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17">
        <f>SUMIF('V3回目-総接種回数'!$A:$A, 'Conv-vaccine'!$E1203, 'V3回目-総接種回数'!D:D)</f>
        <v>0</v>
      </c>
    </row>
    <row r="1204" spans="1:19" ht="17.7">
      <c r="A1204" s="49">
        <v>44697</v>
      </c>
      <c r="B1204" s="109">
        <f>IF(COUNTIF($A$7:$A1204, $A1204)&gt;1, 0, IF($E1204="","",G1204+H1204+K1204+L1204+O1204-Q1204))</f>
        <v>0</v>
      </c>
      <c r="C1204" s="109">
        <f>IF(COUNTIF($A$7:$A1204, $A1204)&gt;1, 0, IF($E1204="", "", I1204+J1204+M1204+N1204+P1204-R1204))</f>
        <v>0</v>
      </c>
      <c r="D1204" s="109">
        <f>IF(COUNTIF($A$7:$A1204, $A1204)&gt;1, 0, S1204)</f>
        <v>0</v>
      </c>
      <c r="E1204" s="110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17">
        <f>SUMIF('V3回目-総接種回数'!$A:$A, 'Conv-vaccine'!$E1204, 'V3回目-総接種回数'!D:D)</f>
        <v>0</v>
      </c>
    </row>
    <row r="1205" spans="1:19" ht="17.7">
      <c r="A1205" s="49">
        <v>44697</v>
      </c>
      <c r="B1205" s="109">
        <f>IF(COUNTIF($A$7:$A1205, $A1205)&gt;1, 0, IF($E1205="","",G1205+H1205+K1205+L1205+O1205-Q1205))</f>
        <v>0</v>
      </c>
      <c r="C1205" s="109">
        <f>IF(COUNTIF($A$7:$A1205, $A1205)&gt;1, 0, IF($E1205="", "", I1205+J1205+M1205+N1205+P1205-R1205))</f>
        <v>0</v>
      </c>
      <c r="D1205" s="109">
        <f>IF(COUNTIF($A$7:$A1205, $A1205)&gt;1, 0, S1205)</f>
        <v>0</v>
      </c>
      <c r="E1205" s="110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17">
        <f>SUMIF('V3回目-総接種回数'!$A:$A, 'Conv-vaccine'!$E1205, 'V3回目-総接種回数'!D:D)</f>
        <v>0</v>
      </c>
    </row>
    <row r="1206" spans="1:19" ht="17.7">
      <c r="A1206" s="49">
        <v>44697</v>
      </c>
      <c r="B1206" s="109">
        <f>IF(COUNTIF($A$7:$A1206, $A1206)&gt;1, 0, IF($E1206="","",G1206+H1206+K1206+L1206+O1206-Q1206))</f>
        <v>0</v>
      </c>
      <c r="C1206" s="109">
        <f>IF(COUNTIF($A$7:$A1206, $A1206)&gt;1, 0, IF($E1206="", "", I1206+J1206+M1206+N1206+P1206-R1206))</f>
        <v>0</v>
      </c>
      <c r="D1206" s="109">
        <f>IF(COUNTIF($A$7:$A1206, $A1206)&gt;1, 0, S1206)</f>
        <v>0</v>
      </c>
      <c r="E1206" s="110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17">
        <f>SUMIF('V3回目-総接種回数'!$A:$A, 'Conv-vaccine'!$E1206, 'V3回目-総接種回数'!D:D)</f>
        <v>0</v>
      </c>
    </row>
    <row r="1207" spans="1:19" ht="17.7">
      <c r="A1207" s="49">
        <v>44698</v>
      </c>
      <c r="B1207" s="109">
        <f>IF(COUNTIF($A$7:$A1207, $A1207)&gt;1, 0, IF($E1207="","",G1207+H1207+K1207+L1207+O1207-Q1207))</f>
        <v>0</v>
      </c>
      <c r="C1207" s="109">
        <f>IF(COUNTIF($A$7:$A1207, $A1207)&gt;1, 0, IF($E1207="", "", I1207+J1207+M1207+N1207+P1207-R1207))</f>
        <v>0</v>
      </c>
      <c r="D1207" s="109">
        <f>IF(COUNTIF($A$7:$A1207, $A1207)&gt;1, 0, S1207)</f>
        <v>0</v>
      </c>
      <c r="E1207" s="110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17">
        <f>SUMIF('V3回目-総接種回数'!$A:$A, 'Conv-vaccine'!$E1207, 'V3回目-総接種回数'!D:D)</f>
        <v>0</v>
      </c>
    </row>
    <row r="1208" spans="1:19" ht="17.7">
      <c r="A1208" s="49">
        <v>44698</v>
      </c>
      <c r="B1208" s="109">
        <f>IF(COUNTIF($A$7:$A1208, $A1208)&gt;1, 0, IF($E1208="","",G1208+H1208+K1208+L1208+O1208-Q1208))</f>
        <v>0</v>
      </c>
      <c r="C1208" s="109">
        <f>IF(COUNTIF($A$7:$A1208, $A1208)&gt;1, 0, IF($E1208="", "", I1208+J1208+M1208+N1208+P1208-R1208))</f>
        <v>0</v>
      </c>
      <c r="D1208" s="109">
        <f>IF(COUNTIF($A$7:$A1208, $A1208)&gt;1, 0, S1208)</f>
        <v>0</v>
      </c>
      <c r="E1208" s="110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17">
        <f>SUMIF('V3回目-総接種回数'!$A:$A, 'Conv-vaccine'!$E1208, 'V3回目-総接種回数'!D:D)</f>
        <v>0</v>
      </c>
    </row>
    <row r="1209" spans="1:19" ht="17.7">
      <c r="A1209" s="49">
        <v>44698</v>
      </c>
      <c r="B1209" s="109">
        <f>IF(COUNTIF($A$7:$A1209, $A1209)&gt;1, 0, IF($E1209="","",G1209+H1209+K1209+L1209+O1209-Q1209))</f>
        <v>0</v>
      </c>
      <c r="C1209" s="109">
        <f>IF(COUNTIF($A$7:$A1209, $A1209)&gt;1, 0, IF($E1209="", "", I1209+J1209+M1209+N1209+P1209-R1209))</f>
        <v>0</v>
      </c>
      <c r="D1209" s="109">
        <f>IF(COUNTIF($A$7:$A1209, $A1209)&gt;1, 0, S1209)</f>
        <v>0</v>
      </c>
      <c r="E1209" s="110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17">
        <f>SUMIF('V3回目-総接種回数'!$A:$A, 'Conv-vaccine'!$E1209, 'V3回目-総接種回数'!D:D)</f>
        <v>0</v>
      </c>
    </row>
    <row r="1210" spans="1:19" ht="17.7">
      <c r="A1210" s="49">
        <v>44699</v>
      </c>
      <c r="B1210" s="109">
        <f>IF(COUNTIF($A$7:$A1210, $A1210)&gt;1, 0, IF($E1210="","",G1210+H1210+K1210+L1210+O1210-Q1210))</f>
        <v>0</v>
      </c>
      <c r="C1210" s="109">
        <f>IF(COUNTIF($A$7:$A1210, $A1210)&gt;1, 0, IF($E1210="", "", I1210+J1210+M1210+N1210+P1210-R1210))</f>
        <v>0</v>
      </c>
      <c r="D1210" s="109">
        <f>IF(COUNTIF($A$7:$A1210, $A1210)&gt;1, 0, S1210)</f>
        <v>0</v>
      </c>
      <c r="E1210" s="110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17">
        <f>SUMIF('V3回目-総接種回数'!$A:$A, 'Conv-vaccine'!$E1210, 'V3回目-総接種回数'!D:D)</f>
        <v>0</v>
      </c>
    </row>
    <row r="1211" spans="1:19" ht="17.7">
      <c r="A1211" s="49">
        <v>44699</v>
      </c>
      <c r="B1211" s="109">
        <f>IF(COUNTIF($A$7:$A1211, $A1211)&gt;1, 0, IF($E1211="","",G1211+H1211+K1211+L1211+O1211-Q1211))</f>
        <v>0</v>
      </c>
      <c r="C1211" s="109">
        <f>IF(COUNTIF($A$7:$A1211, $A1211)&gt;1, 0, IF($E1211="", "", I1211+J1211+M1211+N1211+P1211-R1211))</f>
        <v>0</v>
      </c>
      <c r="D1211" s="109">
        <f>IF(COUNTIF($A$7:$A1211, $A1211)&gt;1, 0, S1211)</f>
        <v>0</v>
      </c>
      <c r="E1211" s="110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17">
        <f>SUMIF('V3回目-総接種回数'!$A:$A, 'Conv-vaccine'!$E1211, 'V3回目-総接種回数'!D:D)</f>
        <v>0</v>
      </c>
    </row>
    <row r="1212" spans="1:19" ht="17.7">
      <c r="A1212" s="49">
        <v>44699</v>
      </c>
      <c r="B1212" s="109">
        <f>IF(COUNTIF($A$7:$A1212, $A1212)&gt;1, 0, IF($E1212="","",G1212+H1212+K1212+L1212+O1212-Q1212))</f>
        <v>0</v>
      </c>
      <c r="C1212" s="109">
        <f>IF(COUNTIF($A$7:$A1212, $A1212)&gt;1, 0, IF($E1212="", "", I1212+J1212+M1212+N1212+P1212-R1212))</f>
        <v>0</v>
      </c>
      <c r="D1212" s="109">
        <f>IF(COUNTIF($A$7:$A1212, $A1212)&gt;1, 0, S1212)</f>
        <v>0</v>
      </c>
      <c r="E1212" s="110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17">
        <f>SUMIF('V3回目-総接種回数'!$A:$A, 'Conv-vaccine'!$E1212, 'V3回目-総接種回数'!D:D)</f>
        <v>0</v>
      </c>
    </row>
    <row r="1213" spans="1:19" ht="17.7">
      <c r="A1213" s="49">
        <v>44700</v>
      </c>
      <c r="B1213" s="109">
        <f>IF(COUNTIF($A$7:$A1213, $A1213)&gt;1, 0, IF($E1213="","",G1213+H1213+K1213+L1213+O1213-Q1213))</f>
        <v>0</v>
      </c>
      <c r="C1213" s="109">
        <f>IF(COUNTIF($A$7:$A1213, $A1213)&gt;1, 0, IF($E1213="", "", I1213+J1213+M1213+N1213+P1213-R1213))</f>
        <v>0</v>
      </c>
      <c r="D1213" s="109">
        <f>IF(COUNTIF($A$7:$A1213, $A1213)&gt;1, 0, S1213)</f>
        <v>0</v>
      </c>
      <c r="E1213" s="110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17">
        <f>SUMIF('V3回目-総接種回数'!$A:$A, 'Conv-vaccine'!$E1213, 'V3回目-総接種回数'!D:D)</f>
        <v>0</v>
      </c>
    </row>
    <row r="1214" spans="1:19" ht="17.7">
      <c r="A1214" s="49">
        <v>44700</v>
      </c>
      <c r="B1214" s="109">
        <f>IF(COUNTIF($A$7:$A1214, $A1214)&gt;1, 0, IF($E1214="","",G1214+H1214+K1214+L1214+O1214-Q1214))</f>
        <v>0</v>
      </c>
      <c r="C1214" s="109">
        <f>IF(COUNTIF($A$7:$A1214, $A1214)&gt;1, 0, IF($E1214="", "", I1214+J1214+M1214+N1214+P1214-R1214))</f>
        <v>0</v>
      </c>
      <c r="D1214" s="109">
        <f>IF(COUNTIF($A$7:$A1214, $A1214)&gt;1, 0, S1214)</f>
        <v>0</v>
      </c>
      <c r="E1214" s="110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17">
        <f>SUMIF('V3回目-総接種回数'!$A:$A, 'Conv-vaccine'!$E1214, 'V3回目-総接種回数'!D:D)</f>
        <v>0</v>
      </c>
    </row>
    <row r="1215" spans="1:19" ht="17.7">
      <c r="A1215" s="49">
        <v>44700</v>
      </c>
      <c r="B1215" s="109">
        <f>IF(COUNTIF($A$7:$A1215, $A1215)&gt;1, 0, IF($E1215="","",G1215+H1215+K1215+L1215+O1215-Q1215))</f>
        <v>0</v>
      </c>
      <c r="C1215" s="109">
        <f>IF(COUNTIF($A$7:$A1215, $A1215)&gt;1, 0, IF($E1215="", "", I1215+J1215+M1215+N1215+P1215-R1215))</f>
        <v>0</v>
      </c>
      <c r="D1215" s="109">
        <f>IF(COUNTIF($A$7:$A1215, $A1215)&gt;1, 0, S1215)</f>
        <v>0</v>
      </c>
      <c r="E1215" s="110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17">
        <f>SUMIF('V3回目-総接種回数'!$A:$A, 'Conv-vaccine'!$E1215, 'V3回目-総接種回数'!D:D)</f>
        <v>0</v>
      </c>
    </row>
    <row r="1216" spans="1:19" ht="17.7">
      <c r="A1216" s="49">
        <v>44701</v>
      </c>
      <c r="B1216" s="109">
        <f>IF(COUNTIF($A$7:$A1216, $A1216)&gt;1, 0, IF($E1216="","",G1216+H1216+K1216+L1216+O1216-Q1216))</f>
        <v>0</v>
      </c>
      <c r="C1216" s="109">
        <f>IF(COUNTIF($A$7:$A1216, $A1216)&gt;1, 0, IF($E1216="", "", I1216+J1216+M1216+N1216+P1216-R1216))</f>
        <v>0</v>
      </c>
      <c r="D1216" s="109">
        <f>IF(COUNTIF($A$7:$A1216, $A1216)&gt;1, 0, S1216)</f>
        <v>0</v>
      </c>
      <c r="E1216" s="110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17">
        <f>SUMIF('V3回目-総接種回数'!$A:$A, 'Conv-vaccine'!$E1216, 'V3回目-総接種回数'!D:D)</f>
        <v>0</v>
      </c>
    </row>
    <row r="1217" spans="1:19" ht="17.7">
      <c r="A1217" s="49">
        <v>44701</v>
      </c>
      <c r="B1217" s="109">
        <f>IF(COUNTIF($A$7:$A1217, $A1217)&gt;1, 0, IF($E1217="","",G1217+H1217+K1217+L1217+O1217-Q1217))</f>
        <v>0</v>
      </c>
      <c r="C1217" s="109">
        <f>IF(COUNTIF($A$7:$A1217, $A1217)&gt;1, 0, IF($E1217="", "", I1217+J1217+M1217+N1217+P1217-R1217))</f>
        <v>0</v>
      </c>
      <c r="D1217" s="109">
        <f>IF(COUNTIF($A$7:$A1217, $A1217)&gt;1, 0, S1217)</f>
        <v>0</v>
      </c>
      <c r="E1217" s="110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17">
        <f>SUMIF('V3回目-総接種回数'!$A:$A, 'Conv-vaccine'!$E1217, 'V3回目-総接種回数'!D:D)</f>
        <v>0</v>
      </c>
    </row>
    <row r="1218" spans="1:19" ht="17.7">
      <c r="A1218" s="49">
        <v>44701</v>
      </c>
      <c r="B1218" s="109">
        <f>IF(COUNTIF($A$7:$A1218, $A1218)&gt;1, 0, IF($E1218="","",G1218+H1218+K1218+L1218+O1218-Q1218))</f>
        <v>0</v>
      </c>
      <c r="C1218" s="109">
        <f>IF(COUNTIF($A$7:$A1218, $A1218)&gt;1, 0, IF($E1218="", "", I1218+J1218+M1218+N1218+P1218-R1218))</f>
        <v>0</v>
      </c>
      <c r="D1218" s="109">
        <f>IF(COUNTIF($A$7:$A1218, $A1218)&gt;1, 0, S1218)</f>
        <v>0</v>
      </c>
      <c r="E1218" s="110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17">
        <f>SUMIF('V3回目-総接種回数'!$A:$A, 'Conv-vaccine'!$E1218, 'V3回目-総接種回数'!D:D)</f>
        <v>0</v>
      </c>
    </row>
    <row r="1219" spans="1:19" ht="17.7">
      <c r="A1219" s="49">
        <v>44702</v>
      </c>
      <c r="B1219" s="109">
        <f>IF(COUNTIF($A$7:$A1219, $A1219)&gt;1, 0, IF($E1219="","",G1219+H1219+K1219+L1219+O1219-Q1219))</f>
        <v>0</v>
      </c>
      <c r="C1219" s="109">
        <f>IF(COUNTIF($A$7:$A1219, $A1219)&gt;1, 0, IF($E1219="", "", I1219+J1219+M1219+N1219+P1219-R1219))</f>
        <v>0</v>
      </c>
      <c r="D1219" s="109">
        <f>IF(COUNTIF($A$7:$A1219, $A1219)&gt;1, 0, S1219)</f>
        <v>0</v>
      </c>
      <c r="E1219" s="110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17">
        <f>SUMIF('V3回目-総接種回数'!$A:$A, 'Conv-vaccine'!$E1219, 'V3回目-総接種回数'!D:D)</f>
        <v>0</v>
      </c>
    </row>
    <row r="1220" spans="1:19" ht="17.7">
      <c r="A1220" s="49">
        <v>44702</v>
      </c>
      <c r="B1220" s="109">
        <f>IF(COUNTIF($A$7:$A1220, $A1220)&gt;1, 0, IF($E1220="","",G1220+H1220+K1220+L1220+O1220-Q1220))</f>
        <v>0</v>
      </c>
      <c r="C1220" s="109">
        <f>IF(COUNTIF($A$7:$A1220, $A1220)&gt;1, 0, IF($E1220="", "", I1220+J1220+M1220+N1220+P1220-R1220))</f>
        <v>0</v>
      </c>
      <c r="D1220" s="109">
        <f>IF(COUNTIF($A$7:$A1220, $A1220)&gt;1, 0, S1220)</f>
        <v>0</v>
      </c>
      <c r="E1220" s="110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17">
        <f>SUMIF('V3回目-総接種回数'!$A:$A, 'Conv-vaccine'!$E1220, 'V3回目-総接種回数'!D:D)</f>
        <v>0</v>
      </c>
    </row>
    <row r="1221" spans="1:19" ht="17.7">
      <c r="A1221" s="49">
        <v>44702</v>
      </c>
      <c r="B1221" s="109">
        <f>IF(COUNTIF($A$7:$A1221, $A1221)&gt;1, 0, IF($E1221="","",G1221+H1221+K1221+L1221+O1221-Q1221))</f>
        <v>0</v>
      </c>
      <c r="C1221" s="109">
        <f>IF(COUNTIF($A$7:$A1221, $A1221)&gt;1, 0, IF($E1221="", "", I1221+J1221+M1221+N1221+P1221-R1221))</f>
        <v>0</v>
      </c>
      <c r="D1221" s="109">
        <f>IF(COUNTIF($A$7:$A1221, $A1221)&gt;1, 0, S1221)</f>
        <v>0</v>
      </c>
      <c r="E1221" s="110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17">
        <f>SUMIF('V3回目-総接種回数'!$A:$A, 'Conv-vaccine'!$E1221, 'V3回目-総接種回数'!D:D)</f>
        <v>0</v>
      </c>
    </row>
    <row r="1222" spans="1:19" ht="17.7">
      <c r="A1222" s="49">
        <v>44703</v>
      </c>
      <c r="B1222" s="109">
        <f>IF(COUNTIF($A$7:$A1222, $A1222)&gt;1, 0, IF($E1222="","",G1222+H1222+K1222+L1222+O1222-Q1222))</f>
        <v>0</v>
      </c>
      <c r="C1222" s="109">
        <f>IF(COUNTIF($A$7:$A1222, $A1222)&gt;1, 0, IF($E1222="", "", I1222+J1222+M1222+N1222+P1222-R1222))</f>
        <v>0</v>
      </c>
      <c r="D1222" s="109">
        <f>IF(COUNTIF($A$7:$A1222, $A1222)&gt;1, 0, S1222)</f>
        <v>0</v>
      </c>
      <c r="E1222" s="110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17">
        <f>SUMIF('V3回目-総接種回数'!$A:$A, 'Conv-vaccine'!$E1222, 'V3回目-総接種回数'!D:D)</f>
        <v>0</v>
      </c>
    </row>
    <row r="1223" spans="1:19" ht="17.7">
      <c r="A1223" s="49">
        <v>44703</v>
      </c>
      <c r="B1223" s="109">
        <f>IF(COUNTIF($A$7:$A1223, $A1223)&gt;1, 0, IF($E1223="","",G1223+H1223+K1223+L1223+O1223-Q1223))</f>
        <v>0</v>
      </c>
      <c r="C1223" s="109">
        <f>IF(COUNTIF($A$7:$A1223, $A1223)&gt;1, 0, IF($E1223="", "", I1223+J1223+M1223+N1223+P1223-R1223))</f>
        <v>0</v>
      </c>
      <c r="D1223" s="109">
        <f>IF(COUNTIF($A$7:$A1223, $A1223)&gt;1, 0, S1223)</f>
        <v>0</v>
      </c>
      <c r="E1223" s="110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17">
        <f>SUMIF('V3回目-総接種回数'!$A:$A, 'Conv-vaccine'!$E1223, 'V3回目-総接種回数'!D:D)</f>
        <v>0</v>
      </c>
    </row>
    <row r="1224" spans="1:19" ht="17.7">
      <c r="A1224" s="49">
        <v>44703</v>
      </c>
      <c r="B1224" s="109">
        <f>IF(COUNTIF($A$7:$A1224, $A1224)&gt;1, 0, IF($E1224="","",G1224+H1224+K1224+L1224+O1224-Q1224))</f>
        <v>0</v>
      </c>
      <c r="C1224" s="109">
        <f>IF(COUNTIF($A$7:$A1224, $A1224)&gt;1, 0, IF($E1224="", "", I1224+J1224+M1224+N1224+P1224-R1224))</f>
        <v>0</v>
      </c>
      <c r="D1224" s="109">
        <f>IF(COUNTIF($A$7:$A1224, $A1224)&gt;1, 0, S1224)</f>
        <v>0</v>
      </c>
      <c r="E1224" s="110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17">
        <f>SUMIF('V3回目-総接種回数'!$A:$A, 'Conv-vaccine'!$E1224, 'V3回目-総接種回数'!D:D)</f>
        <v>0</v>
      </c>
    </row>
    <row r="1225" spans="1:19" ht="17.7">
      <c r="A1225" s="49">
        <v>44704</v>
      </c>
      <c r="B1225" s="109">
        <f>IF(COUNTIF($A$7:$A1225, $A1225)&gt;1, 0, IF($E1225="","",G1225+H1225+K1225+L1225+O1225-Q1225))</f>
        <v>0</v>
      </c>
      <c r="C1225" s="109">
        <f>IF(COUNTIF($A$7:$A1225, $A1225)&gt;1, 0, IF($E1225="", "", I1225+J1225+M1225+N1225+P1225-R1225))</f>
        <v>0</v>
      </c>
      <c r="D1225" s="109">
        <f>IF(COUNTIF($A$7:$A1225, $A1225)&gt;1, 0, S1225)</f>
        <v>0</v>
      </c>
      <c r="E1225" s="110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17">
        <f>SUMIF('V3回目-総接種回数'!$A:$A, 'Conv-vaccine'!$E1225, 'V3回目-総接種回数'!D:D)</f>
        <v>0</v>
      </c>
    </row>
    <row r="1226" spans="1:19" ht="17.7">
      <c r="A1226" s="49">
        <v>44704</v>
      </c>
      <c r="B1226" s="109">
        <f>IF(COUNTIF($A$7:$A1226, $A1226)&gt;1, 0, IF($E1226="","",G1226+H1226+K1226+L1226+O1226-Q1226))</f>
        <v>0</v>
      </c>
      <c r="C1226" s="109">
        <f>IF(COUNTIF($A$7:$A1226, $A1226)&gt;1, 0, IF($E1226="", "", I1226+J1226+M1226+N1226+P1226-R1226))</f>
        <v>0</v>
      </c>
      <c r="D1226" s="109">
        <f>IF(COUNTIF($A$7:$A1226, $A1226)&gt;1, 0, S1226)</f>
        <v>0</v>
      </c>
      <c r="E1226" s="110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17">
        <f>SUMIF('V3回目-総接種回数'!$A:$A, 'Conv-vaccine'!$E1226, 'V3回目-総接種回数'!D:D)</f>
        <v>0</v>
      </c>
    </row>
    <row r="1227" spans="1:19" ht="17.7">
      <c r="A1227" s="49">
        <v>44704</v>
      </c>
      <c r="B1227" s="109">
        <f>IF(COUNTIF($A$7:$A1227, $A1227)&gt;1, 0, IF($E1227="","",G1227+H1227+K1227+L1227+O1227-Q1227))</f>
        <v>0</v>
      </c>
      <c r="C1227" s="109">
        <f>IF(COUNTIF($A$7:$A1227, $A1227)&gt;1, 0, IF($E1227="", "", I1227+J1227+M1227+N1227+P1227-R1227))</f>
        <v>0</v>
      </c>
      <c r="D1227" s="109">
        <f>IF(COUNTIF($A$7:$A1227, $A1227)&gt;1, 0, S1227)</f>
        <v>0</v>
      </c>
      <c r="E1227" s="110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17">
        <f>SUMIF('V3回目-総接種回数'!$A:$A, 'Conv-vaccine'!$E1227, 'V3回目-総接種回数'!D:D)</f>
        <v>0</v>
      </c>
    </row>
    <row r="1228" spans="1:19" ht="17.7">
      <c r="A1228" s="49">
        <v>44705</v>
      </c>
      <c r="B1228" s="109">
        <f>IF(COUNTIF($A$7:$A1228, $A1228)&gt;1, 0, IF($E1228="","",G1228+H1228+K1228+L1228+O1228-Q1228))</f>
        <v>0</v>
      </c>
      <c r="C1228" s="109">
        <f>IF(COUNTIF($A$7:$A1228, $A1228)&gt;1, 0, IF($E1228="", "", I1228+J1228+M1228+N1228+P1228-R1228))</f>
        <v>0</v>
      </c>
      <c r="D1228" s="109">
        <f>IF(COUNTIF($A$7:$A1228, $A1228)&gt;1, 0, S1228)</f>
        <v>0</v>
      </c>
      <c r="E1228" s="110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17">
        <f>SUMIF('V3回目-総接種回数'!$A:$A, 'Conv-vaccine'!$E1228, 'V3回目-総接種回数'!D:D)</f>
        <v>0</v>
      </c>
    </row>
    <row r="1229" spans="1:19" ht="17.7">
      <c r="A1229" s="49">
        <v>44705</v>
      </c>
      <c r="B1229" s="109">
        <f>IF(COUNTIF($A$7:$A1229, $A1229)&gt;1, 0, IF($E1229="","",G1229+H1229+K1229+L1229+O1229-Q1229))</f>
        <v>0</v>
      </c>
      <c r="C1229" s="109">
        <f>IF(COUNTIF($A$7:$A1229, $A1229)&gt;1, 0, IF($E1229="", "", I1229+J1229+M1229+N1229+P1229-R1229))</f>
        <v>0</v>
      </c>
      <c r="D1229" s="109">
        <f>IF(COUNTIF($A$7:$A1229, $A1229)&gt;1, 0, S1229)</f>
        <v>0</v>
      </c>
      <c r="E1229" s="110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17">
        <f>SUMIF('V3回目-総接種回数'!$A:$A, 'Conv-vaccine'!$E1229, 'V3回目-総接種回数'!D:D)</f>
        <v>0</v>
      </c>
    </row>
    <row r="1230" spans="1:19" ht="17.7">
      <c r="A1230" s="49">
        <v>44705</v>
      </c>
      <c r="B1230" s="109">
        <f>IF(COUNTIF($A$7:$A1230, $A1230)&gt;1, 0, IF($E1230="","",G1230+H1230+K1230+L1230+O1230-Q1230))</f>
        <v>0</v>
      </c>
      <c r="C1230" s="109">
        <f>IF(COUNTIF($A$7:$A1230, $A1230)&gt;1, 0, IF($E1230="", "", I1230+J1230+M1230+N1230+P1230-R1230))</f>
        <v>0</v>
      </c>
      <c r="D1230" s="109">
        <f>IF(COUNTIF($A$7:$A1230, $A1230)&gt;1, 0, S1230)</f>
        <v>0</v>
      </c>
      <c r="E1230" s="110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17">
        <f>SUMIF('V3回目-総接種回数'!$A:$A, 'Conv-vaccine'!$E1230, 'V3回目-総接種回数'!D:D)</f>
        <v>0</v>
      </c>
    </row>
    <row r="1231" spans="1:19" ht="17.7">
      <c r="A1231" s="49">
        <v>44706</v>
      </c>
      <c r="B1231" s="109">
        <f>IF(COUNTIF($A$7:$A1231, $A1231)&gt;1, 0, IF($E1231="","",G1231+H1231+K1231+L1231+O1231-Q1231))</f>
        <v>0</v>
      </c>
      <c r="C1231" s="109">
        <f>IF(COUNTIF($A$7:$A1231, $A1231)&gt;1, 0, IF($E1231="", "", I1231+J1231+M1231+N1231+P1231-R1231))</f>
        <v>0</v>
      </c>
      <c r="D1231" s="109">
        <f>IF(COUNTIF($A$7:$A1231, $A1231)&gt;1, 0, S1231)</f>
        <v>0</v>
      </c>
      <c r="E1231" s="110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17">
        <f>SUMIF('V3回目-総接種回数'!$A:$A, 'Conv-vaccine'!$E1231, 'V3回目-総接種回数'!D:D)</f>
        <v>0</v>
      </c>
    </row>
    <row r="1232" spans="1:19" ht="17.7">
      <c r="A1232" s="49">
        <v>44706</v>
      </c>
      <c r="B1232" s="109">
        <f>IF(COUNTIF($A$7:$A1232, $A1232)&gt;1, 0, IF($E1232="","",G1232+H1232+K1232+L1232+O1232-Q1232))</f>
        <v>0</v>
      </c>
      <c r="C1232" s="109">
        <f>IF(COUNTIF($A$7:$A1232, $A1232)&gt;1, 0, IF($E1232="", "", I1232+J1232+M1232+N1232+P1232-R1232))</f>
        <v>0</v>
      </c>
      <c r="D1232" s="109">
        <f>IF(COUNTIF($A$7:$A1232, $A1232)&gt;1, 0, S1232)</f>
        <v>0</v>
      </c>
      <c r="E1232" s="110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17">
        <f>SUMIF('V3回目-総接種回数'!$A:$A, 'Conv-vaccine'!$E1232, 'V3回目-総接種回数'!D:D)</f>
        <v>0</v>
      </c>
    </row>
    <row r="1233" spans="1:19" ht="17.7">
      <c r="A1233" s="49">
        <v>44706</v>
      </c>
      <c r="B1233" s="109">
        <f>IF(COUNTIF($A$7:$A1233, $A1233)&gt;1, 0, IF($E1233="","",G1233+H1233+K1233+L1233+O1233-Q1233))</f>
        <v>0</v>
      </c>
      <c r="C1233" s="109">
        <f>IF(COUNTIF($A$7:$A1233, $A1233)&gt;1, 0, IF($E1233="", "", I1233+J1233+M1233+N1233+P1233-R1233))</f>
        <v>0</v>
      </c>
      <c r="D1233" s="109">
        <f>IF(COUNTIF($A$7:$A1233, $A1233)&gt;1, 0, S1233)</f>
        <v>0</v>
      </c>
      <c r="E1233" s="110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17">
        <f>SUMIF('V3回目-総接種回数'!$A:$A, 'Conv-vaccine'!$E1233, 'V3回目-総接種回数'!D:D)</f>
        <v>0</v>
      </c>
    </row>
    <row r="1234" spans="1:19" ht="17.7">
      <c r="A1234" s="49">
        <v>44707</v>
      </c>
      <c r="B1234" s="109">
        <f>IF(COUNTIF($A$7:$A1234, $A1234)&gt;1, 0, IF($E1234="","",G1234+H1234+K1234+L1234+O1234-Q1234))</f>
        <v>0</v>
      </c>
      <c r="C1234" s="109">
        <f>IF(COUNTIF($A$7:$A1234, $A1234)&gt;1, 0, IF($E1234="", "", I1234+J1234+M1234+N1234+P1234-R1234))</f>
        <v>0</v>
      </c>
      <c r="D1234" s="109">
        <f>IF(COUNTIF($A$7:$A1234, $A1234)&gt;1, 0, S1234)</f>
        <v>0</v>
      </c>
      <c r="E1234" s="110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17">
        <f>SUMIF('V3回目-総接種回数'!$A:$A, 'Conv-vaccine'!$E1234, 'V3回目-総接種回数'!D:D)</f>
        <v>0</v>
      </c>
    </row>
    <row r="1235" spans="1:19" ht="17.7">
      <c r="A1235" s="49">
        <v>44707</v>
      </c>
      <c r="B1235" s="109">
        <f>IF(COUNTIF($A$7:$A1235, $A1235)&gt;1, 0, IF($E1235="","",G1235+H1235+K1235+L1235+O1235-Q1235))</f>
        <v>0</v>
      </c>
      <c r="C1235" s="109">
        <f>IF(COUNTIF($A$7:$A1235, $A1235)&gt;1, 0, IF($E1235="", "", I1235+J1235+M1235+N1235+P1235-R1235))</f>
        <v>0</v>
      </c>
      <c r="D1235" s="109">
        <f>IF(COUNTIF($A$7:$A1235, $A1235)&gt;1, 0, S1235)</f>
        <v>0</v>
      </c>
      <c r="E1235" s="110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17">
        <f>SUMIF('V3回目-総接種回数'!$A:$A, 'Conv-vaccine'!$E1235, 'V3回目-総接種回数'!D:D)</f>
        <v>0</v>
      </c>
    </row>
    <row r="1236" spans="1:19" ht="17.7">
      <c r="A1236" s="49">
        <v>44707</v>
      </c>
      <c r="B1236" s="109">
        <f>IF(COUNTIF($A$7:$A1236, $A1236)&gt;1, 0, IF($E1236="","",G1236+H1236+K1236+L1236+O1236-Q1236))</f>
        <v>0</v>
      </c>
      <c r="C1236" s="109">
        <f>IF(COUNTIF($A$7:$A1236, $A1236)&gt;1, 0, IF($E1236="", "", I1236+J1236+M1236+N1236+P1236-R1236))</f>
        <v>0</v>
      </c>
      <c r="D1236" s="109">
        <f>IF(COUNTIF($A$7:$A1236, $A1236)&gt;1, 0, S1236)</f>
        <v>0</v>
      </c>
      <c r="E1236" s="110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17">
        <f>SUMIF('V3回目-総接種回数'!$A:$A, 'Conv-vaccine'!$E1236, 'V3回目-総接種回数'!D:D)</f>
        <v>0</v>
      </c>
    </row>
    <row r="1237" spans="1:19" ht="17.7">
      <c r="A1237" s="49">
        <v>44708</v>
      </c>
      <c r="B1237" s="109">
        <f>IF(COUNTIF($A$7:$A1237, $A1237)&gt;1, 0, IF($E1237="","",G1237+H1237+K1237+L1237+O1237-Q1237))</f>
        <v>0</v>
      </c>
      <c r="C1237" s="109">
        <f>IF(COUNTIF($A$7:$A1237, $A1237)&gt;1, 0, IF($E1237="", "", I1237+J1237+M1237+N1237+P1237-R1237))</f>
        <v>0</v>
      </c>
      <c r="D1237" s="109">
        <f>IF(COUNTIF($A$7:$A1237, $A1237)&gt;1, 0, S1237)</f>
        <v>0</v>
      </c>
      <c r="E1237" s="110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17">
        <f>SUMIF('V3回目-総接種回数'!$A:$A, 'Conv-vaccine'!$E1237, 'V3回目-総接種回数'!D:D)</f>
        <v>0</v>
      </c>
    </row>
    <row r="1238" spans="1:19" ht="17.7">
      <c r="A1238" s="49">
        <v>44708</v>
      </c>
      <c r="B1238" s="109">
        <f>IF(COUNTIF($A$7:$A1238, $A1238)&gt;1, 0, IF($E1238="","",G1238+H1238+K1238+L1238+O1238-Q1238))</f>
        <v>0</v>
      </c>
      <c r="C1238" s="109">
        <f>IF(COUNTIF($A$7:$A1238, $A1238)&gt;1, 0, IF($E1238="", "", I1238+J1238+M1238+N1238+P1238-R1238))</f>
        <v>0</v>
      </c>
      <c r="D1238" s="109">
        <f>IF(COUNTIF($A$7:$A1238, $A1238)&gt;1, 0, S1238)</f>
        <v>0</v>
      </c>
      <c r="E1238" s="110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17">
        <f>SUMIF('V3回目-総接種回数'!$A:$A, 'Conv-vaccine'!$E1238, 'V3回目-総接種回数'!D:D)</f>
        <v>0</v>
      </c>
    </row>
    <row r="1239" spans="1:19" ht="17.7">
      <c r="A1239" s="49">
        <v>44708</v>
      </c>
      <c r="B1239" s="109">
        <f>IF(COUNTIF($A$7:$A1239, $A1239)&gt;1, 0, IF($E1239="","",G1239+H1239+K1239+L1239+O1239-Q1239))</f>
        <v>0</v>
      </c>
      <c r="C1239" s="109">
        <f>IF(COUNTIF($A$7:$A1239, $A1239)&gt;1, 0, IF($E1239="", "", I1239+J1239+M1239+N1239+P1239-R1239))</f>
        <v>0</v>
      </c>
      <c r="D1239" s="109">
        <f>IF(COUNTIF($A$7:$A1239, $A1239)&gt;1, 0, S1239)</f>
        <v>0</v>
      </c>
      <c r="E1239" s="110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17">
        <f>SUMIF('V3回目-総接種回数'!$A:$A, 'Conv-vaccine'!$E1239, 'V3回目-総接種回数'!D:D)</f>
        <v>0</v>
      </c>
    </row>
    <row r="1240" spans="1:19" ht="17.7">
      <c r="A1240" s="49">
        <v>44709</v>
      </c>
      <c r="B1240" s="109">
        <f>IF(COUNTIF($A$7:$A1240, $A1240)&gt;1, 0, IF($E1240="","",G1240+H1240+K1240+L1240+O1240-Q1240))</f>
        <v>0</v>
      </c>
      <c r="C1240" s="109">
        <f>IF(COUNTIF($A$7:$A1240, $A1240)&gt;1, 0, IF($E1240="", "", I1240+J1240+M1240+N1240+P1240-R1240))</f>
        <v>0</v>
      </c>
      <c r="D1240" s="109">
        <f>IF(COUNTIF($A$7:$A1240, $A1240)&gt;1, 0, S1240)</f>
        <v>0</v>
      </c>
      <c r="E1240" s="110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17">
        <f>SUMIF('V3回目-総接種回数'!$A:$A, 'Conv-vaccine'!$E1240, 'V3回目-総接種回数'!D:D)</f>
        <v>0</v>
      </c>
    </row>
    <row r="1241" spans="1:19" ht="17.7">
      <c r="A1241" s="49">
        <v>44709</v>
      </c>
      <c r="B1241" s="109">
        <f>IF(COUNTIF($A$7:$A1241, $A1241)&gt;1, 0, IF($E1241="","",G1241+H1241+K1241+L1241+O1241-Q1241))</f>
        <v>0</v>
      </c>
      <c r="C1241" s="109">
        <f>IF(COUNTIF($A$7:$A1241, $A1241)&gt;1, 0, IF($E1241="", "", I1241+J1241+M1241+N1241+P1241-R1241))</f>
        <v>0</v>
      </c>
      <c r="D1241" s="109">
        <f>IF(COUNTIF($A$7:$A1241, $A1241)&gt;1, 0, S1241)</f>
        <v>0</v>
      </c>
      <c r="E1241" s="110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17">
        <f>SUMIF('V3回目-総接種回数'!$A:$A, 'Conv-vaccine'!$E1241, 'V3回目-総接種回数'!D:D)</f>
        <v>0</v>
      </c>
    </row>
    <row r="1242" spans="1:19" ht="17.7">
      <c r="A1242" s="49">
        <v>44709</v>
      </c>
      <c r="B1242" s="109">
        <f>IF(COUNTIF($A$7:$A1242, $A1242)&gt;1, 0, IF($E1242="","",G1242+H1242+K1242+L1242+O1242-Q1242))</f>
        <v>0</v>
      </c>
      <c r="C1242" s="109">
        <f>IF(COUNTIF($A$7:$A1242, $A1242)&gt;1, 0, IF($E1242="", "", I1242+J1242+M1242+N1242+P1242-R1242))</f>
        <v>0</v>
      </c>
      <c r="D1242" s="109">
        <f>IF(COUNTIF($A$7:$A1242, $A1242)&gt;1, 0, S1242)</f>
        <v>0</v>
      </c>
      <c r="E1242" s="110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17">
        <f>SUMIF('V3回目-総接種回数'!$A:$A, 'Conv-vaccine'!$E1242, 'V3回目-総接種回数'!D:D)</f>
        <v>0</v>
      </c>
    </row>
    <row r="1243" spans="1:19" ht="17.7">
      <c r="A1243" s="49">
        <v>44710</v>
      </c>
      <c r="B1243" s="109">
        <f>IF(COUNTIF($A$7:$A1243, $A1243)&gt;1, 0, IF($E1243="","",G1243+H1243+K1243+L1243+O1243-Q1243))</f>
        <v>0</v>
      </c>
      <c r="C1243" s="109">
        <f>IF(COUNTIF($A$7:$A1243, $A1243)&gt;1, 0, IF($E1243="", "", I1243+J1243+M1243+N1243+P1243-R1243))</f>
        <v>0</v>
      </c>
      <c r="D1243" s="109">
        <f>IF(COUNTIF($A$7:$A1243, $A1243)&gt;1, 0, S1243)</f>
        <v>0</v>
      </c>
      <c r="E1243" s="110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17">
        <f>SUMIF('V3回目-総接種回数'!$A:$A, 'Conv-vaccine'!$E1243, 'V3回目-総接種回数'!D:D)</f>
        <v>0</v>
      </c>
    </row>
    <row r="1244" spans="1:19" ht="17.7">
      <c r="A1244" s="49">
        <v>44710</v>
      </c>
      <c r="B1244" s="109">
        <f>IF(COUNTIF($A$7:$A1244, $A1244)&gt;1, 0, IF($E1244="","",G1244+H1244+K1244+L1244+O1244-Q1244))</f>
        <v>0</v>
      </c>
      <c r="C1244" s="109">
        <f>IF(COUNTIF($A$7:$A1244, $A1244)&gt;1, 0, IF($E1244="", "", I1244+J1244+M1244+N1244+P1244-R1244))</f>
        <v>0</v>
      </c>
      <c r="D1244" s="109">
        <f>IF(COUNTIF($A$7:$A1244, $A1244)&gt;1, 0, S1244)</f>
        <v>0</v>
      </c>
      <c r="E1244" s="110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17">
        <f>SUMIF('V3回目-総接種回数'!$A:$A, 'Conv-vaccine'!$E1244, 'V3回目-総接種回数'!D:D)</f>
        <v>0</v>
      </c>
    </row>
    <row r="1245" spans="1:19" ht="17.7">
      <c r="A1245" s="49">
        <v>44710</v>
      </c>
      <c r="B1245" s="109">
        <f>IF(COUNTIF($A$7:$A1245, $A1245)&gt;1, 0, IF($E1245="","",G1245+H1245+K1245+L1245+O1245-Q1245))</f>
        <v>0</v>
      </c>
      <c r="C1245" s="109">
        <f>IF(COUNTIF($A$7:$A1245, $A1245)&gt;1, 0, IF($E1245="", "", I1245+J1245+M1245+N1245+P1245-R1245))</f>
        <v>0</v>
      </c>
      <c r="D1245" s="109">
        <f>IF(COUNTIF($A$7:$A1245, $A1245)&gt;1, 0, S1245)</f>
        <v>0</v>
      </c>
      <c r="E1245" s="110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17">
        <f>SUMIF('V3回目-総接種回数'!$A:$A, 'Conv-vaccine'!$E1245, 'V3回目-総接種回数'!D:D)</f>
        <v>0</v>
      </c>
    </row>
    <row r="1246" spans="1:19" ht="17.7">
      <c r="A1246" s="49">
        <v>44711</v>
      </c>
      <c r="B1246" s="109">
        <f>IF(COUNTIF($A$7:$A1246, $A1246)&gt;1, 0, IF($E1246="","",G1246+H1246+K1246+L1246+O1246-Q1246))</f>
        <v>0</v>
      </c>
      <c r="C1246" s="109">
        <f>IF(COUNTIF($A$7:$A1246, $A1246)&gt;1, 0, IF($E1246="", "", I1246+J1246+M1246+N1246+P1246-R1246))</f>
        <v>0</v>
      </c>
      <c r="D1246" s="109">
        <f>IF(COUNTIF($A$7:$A1246, $A1246)&gt;1, 0, S1246)</f>
        <v>0</v>
      </c>
      <c r="E1246" s="110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17">
        <f>SUMIF('V3回目-総接種回数'!$A:$A, 'Conv-vaccine'!$E1246, 'V3回目-総接種回数'!D:D)</f>
        <v>0</v>
      </c>
    </row>
    <row r="1247" spans="1:19" ht="17.7">
      <c r="A1247" s="49">
        <v>44711</v>
      </c>
      <c r="B1247" s="109">
        <f>IF(COUNTIF($A$7:$A1247, $A1247)&gt;1, 0, IF($E1247="","",G1247+H1247+K1247+L1247+O1247-Q1247))</f>
        <v>0</v>
      </c>
      <c r="C1247" s="109">
        <f>IF(COUNTIF($A$7:$A1247, $A1247)&gt;1, 0, IF($E1247="", "", I1247+J1247+M1247+N1247+P1247-R1247))</f>
        <v>0</v>
      </c>
      <c r="D1247" s="109">
        <f>IF(COUNTIF($A$7:$A1247, $A1247)&gt;1, 0, S1247)</f>
        <v>0</v>
      </c>
      <c r="E1247" s="110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17">
        <f>SUMIF('V3回目-総接種回数'!$A:$A, 'Conv-vaccine'!$E1247, 'V3回目-総接種回数'!D:D)</f>
        <v>0</v>
      </c>
    </row>
    <row r="1248" spans="1:19" ht="17.7">
      <c r="A1248" s="49">
        <v>44711</v>
      </c>
      <c r="B1248" s="109">
        <f>IF(COUNTIF($A$7:$A1248, $A1248)&gt;1, 0, IF($E1248="","",G1248+H1248+K1248+L1248+O1248-Q1248))</f>
        <v>0</v>
      </c>
      <c r="C1248" s="109">
        <f>IF(COUNTIF($A$7:$A1248, $A1248)&gt;1, 0, IF($E1248="", "", I1248+J1248+M1248+N1248+P1248-R1248))</f>
        <v>0</v>
      </c>
      <c r="D1248" s="109">
        <f>IF(COUNTIF($A$7:$A1248, $A1248)&gt;1, 0, S1248)</f>
        <v>0</v>
      </c>
      <c r="E1248" s="110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17">
        <f>SUMIF('V3回目-総接種回数'!$A:$A, 'Conv-vaccine'!$E1248, 'V3回目-総接種回数'!D:D)</f>
        <v>0</v>
      </c>
    </row>
    <row r="1249" spans="1:19" ht="17.7">
      <c r="A1249" s="49">
        <v>44712</v>
      </c>
      <c r="B1249" s="109">
        <f>IF(COUNTIF($A$7:$A1249, $A1249)&gt;1, 0, IF($E1249="","",G1249+H1249+K1249+L1249+O1249-Q1249))</f>
        <v>0</v>
      </c>
      <c r="C1249" s="109">
        <f>IF(COUNTIF($A$7:$A1249, $A1249)&gt;1, 0, IF($E1249="", "", I1249+J1249+M1249+N1249+P1249-R1249))</f>
        <v>0</v>
      </c>
      <c r="D1249" s="109">
        <f>IF(COUNTIF($A$7:$A1249, $A1249)&gt;1, 0, S1249)</f>
        <v>0</v>
      </c>
      <c r="E1249" s="110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17">
        <f>SUMIF('V3回目-総接種回数'!$A:$A, 'Conv-vaccine'!$E1249, 'V3回目-総接種回数'!D:D)</f>
        <v>0</v>
      </c>
    </row>
    <row r="1250" spans="1:19" ht="17.7">
      <c r="A1250" s="49">
        <v>44712</v>
      </c>
      <c r="B1250" s="109">
        <f>IF(COUNTIF($A$7:$A1250, $A1250)&gt;1, 0, IF($E1250="","",G1250+H1250+K1250+L1250+O1250-Q1250))</f>
        <v>0</v>
      </c>
      <c r="C1250" s="109">
        <f>IF(COUNTIF($A$7:$A1250, $A1250)&gt;1, 0, IF($E1250="", "", I1250+J1250+M1250+N1250+P1250-R1250))</f>
        <v>0</v>
      </c>
      <c r="D1250" s="109">
        <f>IF(COUNTIF($A$7:$A1250, $A1250)&gt;1, 0, S1250)</f>
        <v>0</v>
      </c>
      <c r="E1250" s="110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17">
        <f>SUMIF('V3回目-総接種回数'!$A:$A, 'Conv-vaccine'!$E1250, 'V3回目-総接種回数'!D:D)</f>
        <v>0</v>
      </c>
    </row>
    <row r="1251" spans="1:19" ht="17.7">
      <c r="A1251" s="49">
        <v>44712</v>
      </c>
      <c r="B1251" s="109">
        <f>IF(COUNTIF($A$7:$A1251, $A1251)&gt;1, 0, IF($E1251="","",G1251+H1251+K1251+L1251+O1251-Q1251))</f>
        <v>0</v>
      </c>
      <c r="C1251" s="109">
        <f>IF(COUNTIF($A$7:$A1251, $A1251)&gt;1, 0, IF($E1251="", "", I1251+J1251+M1251+N1251+P1251-R1251))</f>
        <v>0</v>
      </c>
      <c r="D1251" s="109">
        <f>IF(COUNTIF($A$7:$A1251, $A1251)&gt;1, 0, S1251)</f>
        <v>0</v>
      </c>
      <c r="E1251" s="110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17">
        <f>SUMIF('V3回目-総接種回数'!$A:$A, 'Conv-vaccine'!$E1251, 'V3回目-総接種回数'!D:D)</f>
        <v>0</v>
      </c>
    </row>
    <row r="1252" spans="1:19" ht="17.7">
      <c r="A1252" s="49">
        <v>44713</v>
      </c>
      <c r="B1252" s="109">
        <f>IF(COUNTIF($A$7:$A1252, $A1252)&gt;1, 0, IF($E1252="","",G1252+H1252+K1252+L1252+O1252-Q1252))</f>
        <v>0</v>
      </c>
      <c r="C1252" s="109">
        <f>IF(COUNTIF($A$7:$A1252, $A1252)&gt;1, 0, IF($E1252="", "", I1252+J1252+M1252+N1252+P1252-R1252))</f>
        <v>0</v>
      </c>
      <c r="D1252" s="109">
        <f>IF(COUNTIF($A$7:$A1252, $A1252)&gt;1, 0, S1252)</f>
        <v>0</v>
      </c>
      <c r="E1252" s="110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17">
        <f>SUMIF('V3回目-総接種回数'!$A:$A, 'Conv-vaccine'!$E1252, 'V3回目-総接種回数'!D:D)</f>
        <v>0</v>
      </c>
    </row>
    <row r="1253" spans="1:19" ht="17.7">
      <c r="A1253" s="49">
        <v>44713</v>
      </c>
      <c r="B1253" s="109">
        <f>IF(COUNTIF($A$7:$A1253, $A1253)&gt;1, 0, IF($E1253="","",G1253+H1253+K1253+L1253+O1253-Q1253))</f>
        <v>0</v>
      </c>
      <c r="C1253" s="109">
        <f>IF(COUNTIF($A$7:$A1253, $A1253)&gt;1, 0, IF($E1253="", "", I1253+J1253+M1253+N1253+P1253-R1253))</f>
        <v>0</v>
      </c>
      <c r="D1253" s="109">
        <f>IF(COUNTIF($A$7:$A1253, $A1253)&gt;1, 0, S1253)</f>
        <v>0</v>
      </c>
      <c r="E1253" s="110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17">
        <f>SUMIF('V3回目-総接種回数'!$A:$A, 'Conv-vaccine'!$E1253, 'V3回目-総接種回数'!D:D)</f>
        <v>0</v>
      </c>
    </row>
    <row r="1254" spans="1:19" ht="17.7">
      <c r="A1254" s="49">
        <v>44713</v>
      </c>
      <c r="B1254" s="109">
        <f>IF(COUNTIF($A$7:$A1254, $A1254)&gt;1, 0, IF($E1254="","",G1254+H1254+K1254+L1254+O1254-Q1254))</f>
        <v>0</v>
      </c>
      <c r="C1254" s="109">
        <f>IF(COUNTIF($A$7:$A1254, $A1254)&gt;1, 0, IF($E1254="", "", I1254+J1254+M1254+N1254+P1254-R1254))</f>
        <v>0</v>
      </c>
      <c r="D1254" s="109">
        <f>IF(COUNTIF($A$7:$A1254, $A1254)&gt;1, 0, S1254)</f>
        <v>0</v>
      </c>
      <c r="E1254" s="110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17">
        <f>SUMIF('V3回目-総接種回数'!$A:$A, 'Conv-vaccine'!$E1254, 'V3回目-総接種回数'!D:D)</f>
        <v>0</v>
      </c>
    </row>
    <row r="1255" spans="1:19" ht="17.7">
      <c r="A1255" s="49">
        <v>44714</v>
      </c>
      <c r="B1255" s="109">
        <f>IF(COUNTIF($A$7:$A1255, $A1255)&gt;1, 0, IF($E1255="","",G1255+H1255+K1255+L1255+O1255-Q1255))</f>
        <v>0</v>
      </c>
      <c r="C1255" s="109">
        <f>IF(COUNTIF($A$7:$A1255, $A1255)&gt;1, 0, IF($E1255="", "", I1255+J1255+M1255+N1255+P1255-R1255))</f>
        <v>0</v>
      </c>
      <c r="D1255" s="109">
        <f>IF(COUNTIF($A$7:$A1255, $A1255)&gt;1, 0, S1255)</f>
        <v>0</v>
      </c>
      <c r="E1255" s="110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17">
        <f>SUMIF('V3回目-総接種回数'!$A:$A, 'Conv-vaccine'!$E1255, 'V3回目-総接種回数'!D:D)</f>
        <v>0</v>
      </c>
    </row>
    <row r="1256" spans="1:19" ht="17.7">
      <c r="A1256" s="49">
        <v>44714</v>
      </c>
      <c r="B1256" s="109">
        <f>IF(COUNTIF($A$7:$A1256, $A1256)&gt;1, 0, IF($E1256="","",G1256+H1256+K1256+L1256+O1256-Q1256))</f>
        <v>0</v>
      </c>
      <c r="C1256" s="109">
        <f>IF(COUNTIF($A$7:$A1256, $A1256)&gt;1, 0, IF($E1256="", "", I1256+J1256+M1256+N1256+P1256-R1256))</f>
        <v>0</v>
      </c>
      <c r="D1256" s="109">
        <f>IF(COUNTIF($A$7:$A1256, $A1256)&gt;1, 0, S1256)</f>
        <v>0</v>
      </c>
      <c r="E1256" s="110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17">
        <f>SUMIF('V3回目-総接種回数'!$A:$A, 'Conv-vaccine'!$E1256, 'V3回目-総接種回数'!D:D)</f>
        <v>0</v>
      </c>
    </row>
    <row r="1257" spans="1:19" ht="17.7">
      <c r="A1257" s="49">
        <v>44714</v>
      </c>
      <c r="B1257" s="109">
        <f>IF(COUNTIF($A$7:$A1257, $A1257)&gt;1, 0, IF($E1257="","",G1257+H1257+K1257+L1257+O1257-Q1257))</f>
        <v>0</v>
      </c>
      <c r="C1257" s="109">
        <f>IF(COUNTIF($A$7:$A1257, $A1257)&gt;1, 0, IF($E1257="", "", I1257+J1257+M1257+N1257+P1257-R1257))</f>
        <v>0</v>
      </c>
      <c r="D1257" s="109">
        <f>IF(COUNTIF($A$7:$A1257, $A1257)&gt;1, 0, S1257)</f>
        <v>0</v>
      </c>
      <c r="E1257" s="110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17">
        <f>SUMIF('V3回目-総接種回数'!$A:$A, 'Conv-vaccine'!$E1257, 'V3回目-総接種回数'!D:D)</f>
        <v>0</v>
      </c>
    </row>
    <row r="1258" spans="1:19" ht="17.7">
      <c r="A1258" s="49">
        <v>44715</v>
      </c>
      <c r="B1258" s="109">
        <f>IF(COUNTIF($A$7:$A1258, $A1258)&gt;1, 0, IF($E1258="","",G1258+H1258+K1258+L1258+O1258-Q1258))</f>
        <v>0</v>
      </c>
      <c r="C1258" s="109">
        <f>IF(COUNTIF($A$7:$A1258, $A1258)&gt;1, 0, IF($E1258="", "", I1258+J1258+M1258+N1258+P1258-R1258))</f>
        <v>0</v>
      </c>
      <c r="D1258" s="109">
        <f>IF(COUNTIF($A$7:$A1258, $A1258)&gt;1, 0, S1258)</f>
        <v>0</v>
      </c>
      <c r="E1258" s="110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17">
        <f>SUMIF('V3回目-総接種回数'!$A:$A, 'Conv-vaccine'!$E1258, 'V3回目-総接種回数'!D:D)</f>
        <v>0</v>
      </c>
    </row>
    <row r="1259" spans="1:19" ht="17.7">
      <c r="A1259" s="49">
        <v>44715</v>
      </c>
      <c r="B1259" s="109">
        <f>IF(COUNTIF($A$7:$A1259, $A1259)&gt;1, 0, IF($E1259="","",G1259+H1259+K1259+L1259+O1259-Q1259))</f>
        <v>0</v>
      </c>
      <c r="C1259" s="109">
        <f>IF(COUNTIF($A$7:$A1259, $A1259)&gt;1, 0, IF($E1259="", "", I1259+J1259+M1259+N1259+P1259-R1259))</f>
        <v>0</v>
      </c>
      <c r="D1259" s="109">
        <f>IF(COUNTIF($A$7:$A1259, $A1259)&gt;1, 0, S1259)</f>
        <v>0</v>
      </c>
      <c r="E1259" s="110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17">
        <f>SUMIF('V3回目-総接種回数'!$A:$A, 'Conv-vaccine'!$E1259, 'V3回目-総接種回数'!D:D)</f>
        <v>0</v>
      </c>
    </row>
    <row r="1260" spans="1:19" ht="17.7">
      <c r="A1260" s="49">
        <v>44715</v>
      </c>
      <c r="B1260" s="109">
        <f>IF(COUNTIF($A$7:$A1260, $A1260)&gt;1, 0, IF($E1260="","",G1260+H1260+K1260+L1260+O1260-Q1260))</f>
        <v>0</v>
      </c>
      <c r="C1260" s="109">
        <f>IF(COUNTIF($A$7:$A1260, $A1260)&gt;1, 0, IF($E1260="", "", I1260+J1260+M1260+N1260+P1260-R1260))</f>
        <v>0</v>
      </c>
      <c r="D1260" s="109">
        <f>IF(COUNTIF($A$7:$A1260, $A1260)&gt;1, 0, S1260)</f>
        <v>0</v>
      </c>
      <c r="E1260" s="110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17">
        <f>SUMIF('V3回目-総接種回数'!$A:$A, 'Conv-vaccine'!$E1260, 'V3回目-総接種回数'!D:D)</f>
        <v>0</v>
      </c>
    </row>
    <row r="1261" spans="1:19" ht="17.7">
      <c r="A1261" s="49">
        <v>44716</v>
      </c>
      <c r="B1261" s="109">
        <f>IF(COUNTIF($A$7:$A1261, $A1261)&gt;1, 0, IF($E1261="","",G1261+H1261+K1261+L1261+O1261-Q1261))</f>
        <v>0</v>
      </c>
      <c r="C1261" s="109">
        <f>IF(COUNTIF($A$7:$A1261, $A1261)&gt;1, 0, IF($E1261="", "", I1261+J1261+M1261+N1261+P1261-R1261))</f>
        <v>0</v>
      </c>
      <c r="D1261" s="109">
        <f>IF(COUNTIF($A$7:$A1261, $A1261)&gt;1, 0, S1261)</f>
        <v>0</v>
      </c>
      <c r="E1261" s="110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17">
        <f>SUMIF('V3回目-総接種回数'!$A:$A, 'Conv-vaccine'!$E1261, 'V3回目-総接種回数'!D:D)</f>
        <v>0</v>
      </c>
    </row>
    <row r="1262" spans="1:19" ht="17.7">
      <c r="A1262" s="49">
        <v>44716</v>
      </c>
      <c r="B1262" s="109">
        <f>IF(COUNTIF($A$7:$A1262, $A1262)&gt;1, 0, IF($E1262="","",G1262+H1262+K1262+L1262+O1262-Q1262))</f>
        <v>0</v>
      </c>
      <c r="C1262" s="109">
        <f>IF(COUNTIF($A$7:$A1262, $A1262)&gt;1, 0, IF($E1262="", "", I1262+J1262+M1262+N1262+P1262-R1262))</f>
        <v>0</v>
      </c>
      <c r="D1262" s="109">
        <f>IF(COUNTIF($A$7:$A1262, $A1262)&gt;1, 0, S1262)</f>
        <v>0</v>
      </c>
      <c r="E1262" s="110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17">
        <f>SUMIF('V3回目-総接種回数'!$A:$A, 'Conv-vaccine'!$E1262, 'V3回目-総接種回数'!D:D)</f>
        <v>0</v>
      </c>
    </row>
    <row r="1263" spans="1:19" ht="17.7">
      <c r="A1263" s="49">
        <v>44716</v>
      </c>
      <c r="B1263" s="109">
        <f>IF(COUNTIF($A$7:$A1263, $A1263)&gt;1, 0, IF($E1263="","",G1263+H1263+K1263+L1263+O1263-Q1263))</f>
        <v>0</v>
      </c>
      <c r="C1263" s="109">
        <f>IF(COUNTIF($A$7:$A1263, $A1263)&gt;1, 0, IF($E1263="", "", I1263+J1263+M1263+N1263+P1263-R1263))</f>
        <v>0</v>
      </c>
      <c r="D1263" s="109">
        <f>IF(COUNTIF($A$7:$A1263, $A1263)&gt;1, 0, S1263)</f>
        <v>0</v>
      </c>
      <c r="E1263" s="110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17">
        <f>SUMIF('V3回目-総接種回数'!$A:$A, 'Conv-vaccine'!$E1263, 'V3回目-総接種回数'!D:D)</f>
        <v>0</v>
      </c>
    </row>
    <row r="1264" spans="1:19" ht="17.7">
      <c r="A1264" s="49">
        <v>44717</v>
      </c>
      <c r="B1264" s="109">
        <f>IF(COUNTIF($A$7:$A1264, $A1264)&gt;1, 0, IF($E1264="","",G1264+H1264+K1264+L1264+O1264-Q1264))</f>
        <v>0</v>
      </c>
      <c r="C1264" s="109">
        <f>IF(COUNTIF($A$7:$A1264, $A1264)&gt;1, 0, IF($E1264="", "", I1264+J1264+M1264+N1264+P1264-R1264))</f>
        <v>0</v>
      </c>
      <c r="D1264" s="109">
        <f>IF(COUNTIF($A$7:$A1264, $A1264)&gt;1, 0, S1264)</f>
        <v>0</v>
      </c>
      <c r="E1264" s="110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17">
        <f>SUMIF('V3回目-総接種回数'!$A:$A, 'Conv-vaccine'!$E1264, 'V3回目-総接種回数'!D:D)</f>
        <v>0</v>
      </c>
    </row>
    <row r="1265" spans="1:19" ht="17.7">
      <c r="A1265" s="49">
        <v>44717</v>
      </c>
      <c r="B1265" s="109">
        <f>IF(COUNTIF($A$7:$A1265, $A1265)&gt;1, 0, IF($E1265="","",G1265+H1265+K1265+L1265+O1265-Q1265))</f>
        <v>0</v>
      </c>
      <c r="C1265" s="109">
        <f>IF(COUNTIF($A$7:$A1265, $A1265)&gt;1, 0, IF($E1265="", "", I1265+J1265+M1265+N1265+P1265-R1265))</f>
        <v>0</v>
      </c>
      <c r="D1265" s="109">
        <f>IF(COUNTIF($A$7:$A1265, $A1265)&gt;1, 0, S1265)</f>
        <v>0</v>
      </c>
      <c r="E1265" s="110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17">
        <f>SUMIF('V3回目-総接種回数'!$A:$A, 'Conv-vaccine'!$E1265, 'V3回目-総接種回数'!D:D)</f>
        <v>0</v>
      </c>
    </row>
    <row r="1266" spans="1:19" ht="17.7">
      <c r="A1266" s="49">
        <v>44717</v>
      </c>
      <c r="B1266" s="109">
        <f>IF(COUNTIF($A$7:$A1266, $A1266)&gt;1, 0, IF($E1266="","",G1266+H1266+K1266+L1266+O1266-Q1266))</f>
        <v>0</v>
      </c>
      <c r="C1266" s="109">
        <f>IF(COUNTIF($A$7:$A1266, $A1266)&gt;1, 0, IF($E1266="", "", I1266+J1266+M1266+N1266+P1266-R1266))</f>
        <v>0</v>
      </c>
      <c r="D1266" s="109">
        <f>IF(COUNTIF($A$7:$A1266, $A1266)&gt;1, 0, S1266)</f>
        <v>0</v>
      </c>
      <c r="E1266" s="110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17">
        <f>SUMIF('V3回目-総接種回数'!$A:$A, 'Conv-vaccine'!$E1266, 'V3回目-総接種回数'!D:D)</f>
        <v>0</v>
      </c>
    </row>
    <row r="1267" spans="1:19" ht="17.7">
      <c r="A1267" s="49">
        <v>44718</v>
      </c>
      <c r="B1267" s="109">
        <f>IF(COUNTIF($A$7:$A1267, $A1267)&gt;1, 0, IF($E1267="","",G1267+H1267+K1267+L1267+O1267-Q1267))</f>
        <v>0</v>
      </c>
      <c r="C1267" s="109">
        <f>IF(COUNTIF($A$7:$A1267, $A1267)&gt;1, 0, IF($E1267="", "", I1267+J1267+M1267+N1267+P1267-R1267))</f>
        <v>0</v>
      </c>
      <c r="D1267" s="109">
        <f>IF(COUNTIF($A$7:$A1267, $A1267)&gt;1, 0, S1267)</f>
        <v>0</v>
      </c>
      <c r="E1267" s="110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17">
        <f>SUMIF('V3回目-総接種回数'!$A:$A, 'Conv-vaccine'!$E1267, 'V3回目-総接種回数'!D:D)</f>
        <v>0</v>
      </c>
    </row>
    <row r="1268" spans="1:19" ht="17.7">
      <c r="A1268" s="49">
        <v>44718</v>
      </c>
      <c r="B1268" s="109">
        <f>IF(COUNTIF($A$7:$A1268, $A1268)&gt;1, 0, IF($E1268="","",G1268+H1268+K1268+L1268+O1268-Q1268))</f>
        <v>0</v>
      </c>
      <c r="C1268" s="109">
        <f>IF(COUNTIF($A$7:$A1268, $A1268)&gt;1, 0, IF($E1268="", "", I1268+J1268+M1268+N1268+P1268-R1268))</f>
        <v>0</v>
      </c>
      <c r="D1268" s="109">
        <f>IF(COUNTIF($A$7:$A1268, $A1268)&gt;1, 0, S1268)</f>
        <v>0</v>
      </c>
      <c r="E1268" s="110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17">
        <f>SUMIF('V3回目-総接種回数'!$A:$A, 'Conv-vaccine'!$E1268, 'V3回目-総接種回数'!D:D)</f>
        <v>0</v>
      </c>
    </row>
    <row r="1269" spans="1:19" ht="17.7">
      <c r="A1269" s="49">
        <v>44718</v>
      </c>
      <c r="B1269" s="109">
        <f>IF(COUNTIF($A$7:$A1269, $A1269)&gt;1, 0, IF($E1269="","",G1269+H1269+K1269+L1269+O1269-Q1269))</f>
        <v>0</v>
      </c>
      <c r="C1269" s="109">
        <f>IF(COUNTIF($A$7:$A1269, $A1269)&gt;1, 0, IF($E1269="", "", I1269+J1269+M1269+N1269+P1269-R1269))</f>
        <v>0</v>
      </c>
      <c r="D1269" s="109">
        <f>IF(COUNTIF($A$7:$A1269, $A1269)&gt;1, 0, S1269)</f>
        <v>0</v>
      </c>
      <c r="E1269" s="110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17">
        <f>SUMIF('V3回目-総接種回数'!$A:$A, 'Conv-vaccine'!$E1269, 'V3回目-総接種回数'!D:D)</f>
        <v>0</v>
      </c>
    </row>
    <row r="1270" spans="1:19" ht="17.7">
      <c r="A1270" s="49">
        <v>44719</v>
      </c>
      <c r="B1270" s="109">
        <f>IF(COUNTIF($A$7:$A1270, $A1270)&gt;1, 0, IF($E1270="","",G1270+H1270+K1270+L1270+O1270-Q1270))</f>
        <v>0</v>
      </c>
      <c r="C1270" s="109">
        <f>IF(COUNTIF($A$7:$A1270, $A1270)&gt;1, 0, IF($E1270="", "", I1270+J1270+M1270+N1270+P1270-R1270))</f>
        <v>0</v>
      </c>
      <c r="D1270" s="109">
        <f>IF(COUNTIF($A$7:$A1270, $A1270)&gt;1, 0, S1270)</f>
        <v>0</v>
      </c>
      <c r="E1270" s="110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17">
        <f>SUMIF('V3回目-総接種回数'!$A:$A, 'Conv-vaccine'!$E1270, 'V3回目-総接種回数'!D:D)</f>
        <v>0</v>
      </c>
    </row>
    <row r="1271" spans="1:19" ht="17.7">
      <c r="A1271" s="49">
        <v>44719</v>
      </c>
      <c r="B1271" s="109">
        <f>IF(COUNTIF($A$7:$A1271, $A1271)&gt;1, 0, IF($E1271="","",G1271+H1271+K1271+L1271+O1271-Q1271))</f>
        <v>0</v>
      </c>
      <c r="C1271" s="109">
        <f>IF(COUNTIF($A$7:$A1271, $A1271)&gt;1, 0, IF($E1271="", "", I1271+J1271+M1271+N1271+P1271-R1271))</f>
        <v>0</v>
      </c>
      <c r="D1271" s="109">
        <f>IF(COUNTIF($A$7:$A1271, $A1271)&gt;1, 0, S1271)</f>
        <v>0</v>
      </c>
      <c r="E1271" s="110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17">
        <f>SUMIF('V3回目-総接種回数'!$A:$A, 'Conv-vaccine'!$E1271, 'V3回目-総接種回数'!D:D)</f>
        <v>0</v>
      </c>
    </row>
    <row r="1272" spans="1:19" ht="17.7">
      <c r="A1272" s="49">
        <v>44719</v>
      </c>
      <c r="B1272" s="109">
        <f>IF(COUNTIF($A$7:$A1272, $A1272)&gt;1, 0, IF($E1272="","",G1272+H1272+K1272+L1272+O1272-Q1272))</f>
        <v>0</v>
      </c>
      <c r="C1272" s="109">
        <f>IF(COUNTIF($A$7:$A1272, $A1272)&gt;1, 0, IF($E1272="", "", I1272+J1272+M1272+N1272+P1272-R1272))</f>
        <v>0</v>
      </c>
      <c r="D1272" s="109">
        <f>IF(COUNTIF($A$7:$A1272, $A1272)&gt;1, 0, S1272)</f>
        <v>0</v>
      </c>
      <c r="E1272" s="110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17">
        <f>SUMIF('V3回目-総接種回数'!$A:$A, 'Conv-vaccine'!$E1272, 'V3回目-総接種回数'!D:D)</f>
        <v>0</v>
      </c>
    </row>
    <row r="1273" spans="1:19" ht="17.7">
      <c r="A1273" s="49">
        <v>44720</v>
      </c>
      <c r="B1273" s="109">
        <f>IF(COUNTIF($A$7:$A1273, $A1273)&gt;1, 0, IF($E1273="","",G1273+H1273+K1273+L1273+O1273-Q1273))</f>
        <v>0</v>
      </c>
      <c r="C1273" s="109">
        <f>IF(COUNTIF($A$7:$A1273, $A1273)&gt;1, 0, IF($E1273="", "", I1273+J1273+M1273+N1273+P1273-R1273))</f>
        <v>0</v>
      </c>
      <c r="D1273" s="109">
        <f>IF(COUNTIF($A$7:$A1273, $A1273)&gt;1, 0, S1273)</f>
        <v>0</v>
      </c>
      <c r="E1273" s="110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17">
        <f>SUMIF('V3回目-総接種回数'!$A:$A, 'Conv-vaccine'!$E1273, 'V3回目-総接種回数'!D:D)</f>
        <v>0</v>
      </c>
    </row>
    <row r="1274" spans="1:19" ht="17.7">
      <c r="A1274" s="49">
        <v>44720</v>
      </c>
      <c r="B1274" s="109">
        <f>IF(COUNTIF($A$7:$A1274, $A1274)&gt;1, 0, IF($E1274="","",G1274+H1274+K1274+L1274+O1274-Q1274))</f>
        <v>0</v>
      </c>
      <c r="C1274" s="109">
        <f>IF(COUNTIF($A$7:$A1274, $A1274)&gt;1, 0, IF($E1274="", "", I1274+J1274+M1274+N1274+P1274-R1274))</f>
        <v>0</v>
      </c>
      <c r="D1274" s="109">
        <f>IF(COUNTIF($A$7:$A1274, $A1274)&gt;1, 0, S1274)</f>
        <v>0</v>
      </c>
      <c r="E1274" s="110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17">
        <f>SUMIF('V3回目-総接種回数'!$A:$A, 'Conv-vaccine'!$E1274, 'V3回目-総接種回数'!D:D)</f>
        <v>0</v>
      </c>
    </row>
    <row r="1275" spans="1:19" ht="17.7">
      <c r="A1275" s="49">
        <v>44720</v>
      </c>
      <c r="B1275" s="109">
        <f>IF(COUNTIF($A$7:$A1275, $A1275)&gt;1, 0, IF($E1275="","",G1275+H1275+K1275+L1275+O1275-Q1275))</f>
        <v>0</v>
      </c>
      <c r="C1275" s="109">
        <f>IF(COUNTIF($A$7:$A1275, $A1275)&gt;1, 0, IF($E1275="", "", I1275+J1275+M1275+N1275+P1275-R1275))</f>
        <v>0</v>
      </c>
      <c r="D1275" s="109">
        <f>IF(COUNTIF($A$7:$A1275, $A1275)&gt;1, 0, S1275)</f>
        <v>0</v>
      </c>
      <c r="E1275" s="110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17">
        <f>SUMIF('V3回目-総接種回数'!$A:$A, 'Conv-vaccine'!$E1275, 'V3回目-総接種回数'!D:D)</f>
        <v>0</v>
      </c>
    </row>
    <row r="1276" spans="1:19" ht="17.7">
      <c r="A1276" s="49">
        <v>44721</v>
      </c>
      <c r="B1276" s="109">
        <f>IF(COUNTIF($A$7:$A1276, $A1276)&gt;1, 0, IF($E1276="","",G1276+H1276+K1276+L1276+O1276-Q1276))</f>
        <v>0</v>
      </c>
      <c r="C1276" s="109">
        <f>IF(COUNTIF($A$7:$A1276, $A1276)&gt;1, 0, IF($E1276="", "", I1276+J1276+M1276+N1276+P1276-R1276))</f>
        <v>0</v>
      </c>
      <c r="D1276" s="109">
        <f>IF(COUNTIF($A$7:$A1276, $A1276)&gt;1, 0, S1276)</f>
        <v>0</v>
      </c>
      <c r="E1276" s="110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17">
        <f>SUMIF('V3回目-総接種回数'!$A:$A, 'Conv-vaccine'!$E1276, 'V3回目-総接種回数'!D:D)</f>
        <v>0</v>
      </c>
    </row>
    <row r="1277" spans="1:19" ht="17.7">
      <c r="A1277" s="49">
        <v>44721</v>
      </c>
      <c r="B1277" s="109">
        <f>IF(COUNTIF($A$7:$A1277, $A1277)&gt;1, 0, IF($E1277="","",G1277+H1277+K1277+L1277+O1277-Q1277))</f>
        <v>0</v>
      </c>
      <c r="C1277" s="109">
        <f>IF(COUNTIF($A$7:$A1277, $A1277)&gt;1, 0, IF($E1277="", "", I1277+J1277+M1277+N1277+P1277-R1277))</f>
        <v>0</v>
      </c>
      <c r="D1277" s="109">
        <f>IF(COUNTIF($A$7:$A1277, $A1277)&gt;1, 0, S1277)</f>
        <v>0</v>
      </c>
      <c r="E1277" s="110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17">
        <f>SUMIF('V3回目-総接種回数'!$A:$A, 'Conv-vaccine'!$E1277, 'V3回目-総接種回数'!D:D)</f>
        <v>0</v>
      </c>
    </row>
    <row r="1278" spans="1:19" ht="17.7">
      <c r="A1278" s="49">
        <v>44721</v>
      </c>
      <c r="B1278" s="109">
        <f>IF(COUNTIF($A$7:$A1278, $A1278)&gt;1, 0, IF($E1278="","",G1278+H1278+K1278+L1278+O1278-Q1278))</f>
        <v>0</v>
      </c>
      <c r="C1278" s="109">
        <f>IF(COUNTIF($A$7:$A1278, $A1278)&gt;1, 0, IF($E1278="", "", I1278+J1278+M1278+N1278+P1278-R1278))</f>
        <v>0</v>
      </c>
      <c r="D1278" s="109">
        <f>IF(COUNTIF($A$7:$A1278, $A1278)&gt;1, 0, S1278)</f>
        <v>0</v>
      </c>
      <c r="E1278" s="110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17">
        <f>SUMIF('V3回目-総接種回数'!$A:$A, 'Conv-vaccine'!$E1278, 'V3回目-総接種回数'!D:D)</f>
        <v>0</v>
      </c>
    </row>
    <row r="1279" spans="1:19" ht="17.7">
      <c r="A1279" s="49">
        <v>44722</v>
      </c>
      <c r="B1279" s="109">
        <f>IF(COUNTIF($A$7:$A1279, $A1279)&gt;1, 0, IF($E1279="","",G1279+H1279+K1279+L1279+O1279-Q1279))</f>
        <v>0</v>
      </c>
      <c r="C1279" s="109">
        <f>IF(COUNTIF($A$7:$A1279, $A1279)&gt;1, 0, IF($E1279="", "", I1279+J1279+M1279+N1279+P1279-R1279))</f>
        <v>0</v>
      </c>
      <c r="D1279" s="109">
        <f>IF(COUNTIF($A$7:$A1279, $A1279)&gt;1, 0, S1279)</f>
        <v>0</v>
      </c>
      <c r="E1279" s="110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17">
        <f>SUMIF('V3回目-総接種回数'!$A:$A, 'Conv-vaccine'!$E1279, 'V3回目-総接種回数'!D:D)</f>
        <v>0</v>
      </c>
    </row>
    <row r="1280" spans="1:19" ht="17.7">
      <c r="A1280" s="49">
        <v>44722</v>
      </c>
      <c r="B1280" s="109">
        <f>IF(COUNTIF($A$7:$A1280, $A1280)&gt;1, 0, IF($E1280="","",G1280+H1280+K1280+L1280+O1280-Q1280))</f>
        <v>0</v>
      </c>
      <c r="C1280" s="109">
        <f>IF(COUNTIF($A$7:$A1280, $A1280)&gt;1, 0, IF($E1280="", "", I1280+J1280+M1280+N1280+P1280-R1280))</f>
        <v>0</v>
      </c>
      <c r="D1280" s="109">
        <f>IF(COUNTIF($A$7:$A1280, $A1280)&gt;1, 0, S1280)</f>
        <v>0</v>
      </c>
      <c r="E1280" s="110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17">
        <f>SUMIF('V3回目-総接種回数'!$A:$A, 'Conv-vaccine'!$E1280, 'V3回目-総接種回数'!D:D)</f>
        <v>0</v>
      </c>
    </row>
    <row r="1281" spans="1:19" ht="17.7">
      <c r="A1281" s="49">
        <v>44722</v>
      </c>
      <c r="B1281" s="109">
        <f>IF(COUNTIF($A$7:$A1281, $A1281)&gt;1, 0, IF($E1281="","",G1281+H1281+K1281+L1281+O1281-Q1281))</f>
        <v>0</v>
      </c>
      <c r="C1281" s="109">
        <f>IF(COUNTIF($A$7:$A1281, $A1281)&gt;1, 0, IF($E1281="", "", I1281+J1281+M1281+N1281+P1281-R1281))</f>
        <v>0</v>
      </c>
      <c r="D1281" s="109">
        <f>IF(COUNTIF($A$7:$A1281, $A1281)&gt;1, 0, S1281)</f>
        <v>0</v>
      </c>
      <c r="E1281" s="110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17">
        <f>SUMIF('V3回目-総接種回数'!$A:$A, 'Conv-vaccine'!$E1281, 'V3回目-総接種回数'!D:D)</f>
        <v>0</v>
      </c>
    </row>
    <row r="1282" spans="1:19" ht="17.7">
      <c r="A1282" s="49">
        <v>44723</v>
      </c>
      <c r="B1282" s="109">
        <f>IF(COUNTIF($A$7:$A1282, $A1282)&gt;1, 0, IF($E1282="","",G1282+H1282+K1282+L1282+O1282-Q1282))</f>
        <v>0</v>
      </c>
      <c r="C1282" s="109">
        <f>IF(COUNTIF($A$7:$A1282, $A1282)&gt;1, 0, IF($E1282="", "", I1282+J1282+M1282+N1282+P1282-R1282))</f>
        <v>0</v>
      </c>
      <c r="D1282" s="109">
        <f>IF(COUNTIF($A$7:$A1282, $A1282)&gt;1, 0, S1282)</f>
        <v>0</v>
      </c>
      <c r="E1282" s="110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17">
        <f>SUMIF('V3回目-総接種回数'!$A:$A, 'Conv-vaccine'!$E1282, 'V3回目-総接種回数'!D:D)</f>
        <v>0</v>
      </c>
    </row>
    <row r="1283" spans="1:19" ht="17.7">
      <c r="A1283" s="49">
        <v>44723</v>
      </c>
      <c r="B1283" s="109">
        <f>IF(COUNTIF($A$7:$A1283, $A1283)&gt;1, 0, IF($E1283="","",G1283+H1283+K1283+L1283+O1283-Q1283))</f>
        <v>0</v>
      </c>
      <c r="C1283" s="109">
        <f>IF(COUNTIF($A$7:$A1283, $A1283)&gt;1, 0, IF($E1283="", "", I1283+J1283+M1283+N1283+P1283-R1283))</f>
        <v>0</v>
      </c>
      <c r="D1283" s="109">
        <f>IF(COUNTIF($A$7:$A1283, $A1283)&gt;1, 0, S1283)</f>
        <v>0</v>
      </c>
      <c r="E1283" s="110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17">
        <f>SUMIF('V3回目-総接種回数'!$A:$A, 'Conv-vaccine'!$E1283, 'V3回目-総接種回数'!D:D)</f>
        <v>0</v>
      </c>
    </row>
    <row r="1284" spans="1:19" ht="17.7">
      <c r="A1284" s="49">
        <v>44723</v>
      </c>
      <c r="B1284" s="109">
        <f>IF(COUNTIF($A$7:$A1284, $A1284)&gt;1, 0, IF($E1284="","",G1284+H1284+K1284+L1284+O1284-Q1284))</f>
        <v>0</v>
      </c>
      <c r="C1284" s="109">
        <f>IF(COUNTIF($A$7:$A1284, $A1284)&gt;1, 0, IF($E1284="", "", I1284+J1284+M1284+N1284+P1284-R1284))</f>
        <v>0</v>
      </c>
      <c r="D1284" s="109">
        <f>IF(COUNTIF($A$7:$A1284, $A1284)&gt;1, 0, S1284)</f>
        <v>0</v>
      </c>
      <c r="E1284" s="110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17">
        <f>SUMIF('V3回目-総接種回数'!$A:$A, 'Conv-vaccine'!$E1284, 'V3回目-総接種回数'!D:D)</f>
        <v>0</v>
      </c>
    </row>
    <row r="1285" spans="1:19" ht="17.7">
      <c r="A1285" s="49">
        <v>44724</v>
      </c>
      <c r="B1285" s="109">
        <f>IF(COUNTIF($A$7:$A1285, $A1285)&gt;1, 0, IF($E1285="","",G1285+H1285+K1285+L1285+O1285-Q1285))</f>
        <v>0</v>
      </c>
      <c r="C1285" s="109">
        <f>IF(COUNTIF($A$7:$A1285, $A1285)&gt;1, 0, IF($E1285="", "", I1285+J1285+M1285+N1285+P1285-R1285))</f>
        <v>0</v>
      </c>
      <c r="D1285" s="109">
        <f>IF(COUNTIF($A$7:$A1285, $A1285)&gt;1, 0, S1285)</f>
        <v>0</v>
      </c>
      <c r="E1285" s="110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17">
        <f>SUMIF('V3回目-総接種回数'!$A:$A, 'Conv-vaccine'!$E1285, 'V3回目-総接種回数'!D:D)</f>
        <v>0</v>
      </c>
    </row>
    <row r="1286" spans="1:19" ht="17.7">
      <c r="A1286" s="49">
        <v>44724</v>
      </c>
      <c r="B1286" s="109">
        <f>IF(COUNTIF($A$7:$A1286, $A1286)&gt;1, 0, IF($E1286="","",G1286+H1286+K1286+L1286+O1286-Q1286))</f>
        <v>0</v>
      </c>
      <c r="C1286" s="109">
        <f>IF(COUNTIF($A$7:$A1286, $A1286)&gt;1, 0, IF($E1286="", "", I1286+J1286+M1286+N1286+P1286-R1286))</f>
        <v>0</v>
      </c>
      <c r="D1286" s="109">
        <f>IF(COUNTIF($A$7:$A1286, $A1286)&gt;1, 0, S1286)</f>
        <v>0</v>
      </c>
      <c r="E1286" s="110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17">
        <f>SUMIF('V3回目-総接種回数'!$A:$A, 'Conv-vaccine'!$E1286, 'V3回目-総接種回数'!D:D)</f>
        <v>0</v>
      </c>
    </row>
    <row r="1287" spans="1:19" ht="17.7">
      <c r="A1287" s="49">
        <v>44724</v>
      </c>
      <c r="B1287" s="109">
        <f>IF(COUNTIF($A$7:$A1287, $A1287)&gt;1, 0, IF($E1287="","",G1287+H1287+K1287+L1287+O1287-Q1287))</f>
        <v>0</v>
      </c>
      <c r="C1287" s="109">
        <f>IF(COUNTIF($A$7:$A1287, $A1287)&gt;1, 0, IF($E1287="", "", I1287+J1287+M1287+N1287+P1287-R1287))</f>
        <v>0</v>
      </c>
      <c r="D1287" s="109">
        <f>IF(COUNTIF($A$7:$A1287, $A1287)&gt;1, 0, S1287)</f>
        <v>0</v>
      </c>
      <c r="E1287" s="110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17">
        <f>SUMIF('V3回目-総接種回数'!$A:$A, 'Conv-vaccine'!$E1287, 'V3回目-総接種回数'!D:D)</f>
        <v>0</v>
      </c>
    </row>
    <row r="1288" spans="1:19" ht="17.7">
      <c r="A1288" s="49">
        <v>44725</v>
      </c>
      <c r="B1288" s="109">
        <f>IF(COUNTIF($A$7:$A1288, $A1288)&gt;1, 0, IF($E1288="","",G1288+H1288+K1288+L1288+O1288-Q1288))</f>
        <v>0</v>
      </c>
      <c r="C1288" s="109">
        <f>IF(COUNTIF($A$7:$A1288, $A1288)&gt;1, 0, IF($E1288="", "", I1288+J1288+M1288+N1288+P1288-R1288))</f>
        <v>0</v>
      </c>
      <c r="D1288" s="109">
        <f>IF(COUNTIF($A$7:$A1288, $A1288)&gt;1, 0, S1288)</f>
        <v>0</v>
      </c>
      <c r="E1288" s="110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17">
        <f>SUMIF('V3回目-総接種回数'!$A:$A, 'Conv-vaccine'!$E1288, 'V3回目-総接種回数'!D:D)</f>
        <v>0</v>
      </c>
    </row>
    <row r="1289" spans="1:19" ht="17.7">
      <c r="A1289" s="49">
        <v>44725</v>
      </c>
      <c r="B1289" s="109">
        <f>IF(COUNTIF($A$7:$A1289, $A1289)&gt;1, 0, IF($E1289="","",G1289+H1289+K1289+L1289+O1289-Q1289))</f>
        <v>0</v>
      </c>
      <c r="C1289" s="109">
        <f>IF(COUNTIF($A$7:$A1289, $A1289)&gt;1, 0, IF($E1289="", "", I1289+J1289+M1289+N1289+P1289-R1289))</f>
        <v>0</v>
      </c>
      <c r="D1289" s="109">
        <f>IF(COUNTIF($A$7:$A1289, $A1289)&gt;1, 0, S1289)</f>
        <v>0</v>
      </c>
      <c r="E1289" s="110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17">
        <f>SUMIF('V3回目-総接種回数'!$A:$A, 'Conv-vaccine'!$E1289, 'V3回目-総接種回数'!D:D)</f>
        <v>0</v>
      </c>
    </row>
    <row r="1290" spans="1:19" ht="17.7">
      <c r="A1290" s="49">
        <v>44725</v>
      </c>
      <c r="B1290" s="109">
        <f>IF(COUNTIF($A$7:$A1290, $A1290)&gt;1, 0, IF($E1290="","",G1290+H1290+K1290+L1290+O1290-Q1290))</f>
        <v>0</v>
      </c>
      <c r="C1290" s="109">
        <f>IF(COUNTIF($A$7:$A1290, $A1290)&gt;1, 0, IF($E1290="", "", I1290+J1290+M1290+N1290+P1290-R1290))</f>
        <v>0</v>
      </c>
      <c r="D1290" s="109">
        <f>IF(COUNTIF($A$7:$A1290, $A1290)&gt;1, 0, S1290)</f>
        <v>0</v>
      </c>
      <c r="E1290" s="110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17">
        <f>SUMIF('V3回目-総接種回数'!$A:$A, 'Conv-vaccine'!$E1290, 'V3回目-総接種回数'!D:D)</f>
        <v>0</v>
      </c>
    </row>
    <row r="1291" spans="1:19" ht="17.7">
      <c r="A1291" s="49">
        <v>44726</v>
      </c>
      <c r="B1291" s="109">
        <f>IF(COUNTIF($A$7:$A1291, $A1291)&gt;1, 0, IF($E1291="","",G1291+H1291+K1291+L1291+O1291-Q1291))</f>
        <v>0</v>
      </c>
      <c r="C1291" s="109">
        <f>IF(COUNTIF($A$7:$A1291, $A1291)&gt;1, 0, IF($E1291="", "", I1291+J1291+M1291+N1291+P1291-R1291))</f>
        <v>0</v>
      </c>
      <c r="D1291" s="109">
        <f>IF(COUNTIF($A$7:$A1291, $A1291)&gt;1, 0, S1291)</f>
        <v>0</v>
      </c>
      <c r="E1291" s="110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17">
        <f>SUMIF('V3回目-総接種回数'!$A:$A, 'Conv-vaccine'!$E1291, 'V3回目-総接種回数'!D:D)</f>
        <v>0</v>
      </c>
    </row>
    <row r="1292" spans="1:19" ht="17.7">
      <c r="A1292" s="49">
        <v>44726</v>
      </c>
      <c r="B1292" s="109">
        <f>IF(COUNTIF($A$7:$A1292, $A1292)&gt;1, 0, IF($E1292="","",G1292+H1292+K1292+L1292+O1292-Q1292))</f>
        <v>0</v>
      </c>
      <c r="C1292" s="109">
        <f>IF(COUNTIF($A$7:$A1292, $A1292)&gt;1, 0, IF($E1292="", "", I1292+J1292+M1292+N1292+P1292-R1292))</f>
        <v>0</v>
      </c>
      <c r="D1292" s="109">
        <f>IF(COUNTIF($A$7:$A1292, $A1292)&gt;1, 0, S1292)</f>
        <v>0</v>
      </c>
      <c r="E1292" s="110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17">
        <f>SUMIF('V3回目-総接種回数'!$A:$A, 'Conv-vaccine'!$E1292, 'V3回目-総接種回数'!D:D)</f>
        <v>0</v>
      </c>
    </row>
    <row r="1293" spans="1:19" ht="17.7">
      <c r="A1293" s="49">
        <v>44726</v>
      </c>
      <c r="B1293" s="109">
        <f>IF(COUNTIF($A$7:$A1293, $A1293)&gt;1, 0, IF($E1293="","",G1293+H1293+K1293+L1293+O1293-Q1293))</f>
        <v>0</v>
      </c>
      <c r="C1293" s="109">
        <f>IF(COUNTIF($A$7:$A1293, $A1293)&gt;1, 0, IF($E1293="", "", I1293+J1293+M1293+N1293+P1293-R1293))</f>
        <v>0</v>
      </c>
      <c r="D1293" s="109">
        <f>IF(COUNTIF($A$7:$A1293, $A1293)&gt;1, 0, S1293)</f>
        <v>0</v>
      </c>
      <c r="E1293" s="110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17">
        <f>SUMIF('V3回目-総接種回数'!$A:$A, 'Conv-vaccine'!$E1293, 'V3回目-総接種回数'!D:D)</f>
        <v>0</v>
      </c>
    </row>
    <row r="1294" spans="1:19" ht="17.7">
      <c r="A1294" s="49">
        <v>44727</v>
      </c>
      <c r="B1294" s="109">
        <f>IF(COUNTIF($A$7:$A1294, $A1294)&gt;1, 0, IF($E1294="","",G1294+H1294+K1294+L1294+O1294-Q1294))</f>
        <v>0</v>
      </c>
      <c r="C1294" s="109">
        <f>IF(COUNTIF($A$7:$A1294, $A1294)&gt;1, 0, IF($E1294="", "", I1294+J1294+M1294+N1294+P1294-R1294))</f>
        <v>0</v>
      </c>
      <c r="D1294" s="109">
        <f>IF(COUNTIF($A$7:$A1294, $A1294)&gt;1, 0, S1294)</f>
        <v>0</v>
      </c>
      <c r="E1294" s="110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17">
        <f>SUMIF('V3回目-総接種回数'!$A:$A, 'Conv-vaccine'!$E1294, 'V3回目-総接種回数'!D:D)</f>
        <v>0</v>
      </c>
    </row>
    <row r="1295" spans="1:19" ht="17.7">
      <c r="A1295" s="49">
        <v>44727</v>
      </c>
      <c r="B1295" s="109">
        <f>IF(COUNTIF($A$7:$A1295, $A1295)&gt;1, 0, IF($E1295="","",G1295+H1295+K1295+L1295+O1295-Q1295))</f>
        <v>0</v>
      </c>
      <c r="C1295" s="109">
        <f>IF(COUNTIF($A$7:$A1295, $A1295)&gt;1, 0, IF($E1295="", "", I1295+J1295+M1295+N1295+P1295-R1295))</f>
        <v>0</v>
      </c>
      <c r="D1295" s="109">
        <f>IF(COUNTIF($A$7:$A1295, $A1295)&gt;1, 0, S1295)</f>
        <v>0</v>
      </c>
      <c r="E1295" s="110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17">
        <f>SUMIF('V3回目-総接種回数'!$A:$A, 'Conv-vaccine'!$E1295, 'V3回目-総接種回数'!D:D)</f>
        <v>0</v>
      </c>
    </row>
    <row r="1296" spans="1:19" ht="17.7">
      <c r="A1296" s="49">
        <v>44727</v>
      </c>
      <c r="B1296" s="109">
        <f>IF(COUNTIF($A$7:$A1296, $A1296)&gt;1, 0, IF($E1296="","",G1296+H1296+K1296+L1296+O1296-Q1296))</f>
        <v>0</v>
      </c>
      <c r="C1296" s="109">
        <f>IF(COUNTIF($A$7:$A1296, $A1296)&gt;1, 0, IF($E1296="", "", I1296+J1296+M1296+N1296+P1296-R1296))</f>
        <v>0</v>
      </c>
      <c r="D1296" s="109">
        <f>IF(COUNTIF($A$7:$A1296, $A1296)&gt;1, 0, S1296)</f>
        <v>0</v>
      </c>
      <c r="E1296" s="110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17">
        <f>SUMIF('V3回目-総接種回数'!$A:$A, 'Conv-vaccine'!$E1296, 'V3回目-総接種回数'!D:D)</f>
        <v>0</v>
      </c>
    </row>
    <row r="1297" spans="1:19" ht="17.7">
      <c r="A1297" s="49">
        <v>44728</v>
      </c>
      <c r="B1297" s="109">
        <f>IF(COUNTIF($A$7:$A1297, $A1297)&gt;1, 0, IF($E1297="","",G1297+H1297+K1297+L1297+O1297-Q1297))</f>
        <v>0</v>
      </c>
      <c r="C1297" s="109">
        <f>IF(COUNTIF($A$7:$A1297, $A1297)&gt;1, 0, IF($E1297="", "", I1297+J1297+M1297+N1297+P1297-R1297))</f>
        <v>0</v>
      </c>
      <c r="D1297" s="109">
        <f>IF(COUNTIF($A$7:$A1297, $A1297)&gt;1, 0, S1297)</f>
        <v>0</v>
      </c>
      <c r="E1297" s="110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17">
        <f>SUMIF('V3回目-総接種回数'!$A:$A, 'Conv-vaccine'!$E1297, 'V3回目-総接種回数'!D:D)</f>
        <v>0</v>
      </c>
    </row>
    <row r="1298" spans="1:19" ht="17.7">
      <c r="A1298" s="49">
        <v>44728</v>
      </c>
      <c r="B1298" s="109">
        <f>IF(COUNTIF($A$7:$A1298, $A1298)&gt;1, 0, IF($E1298="","",G1298+H1298+K1298+L1298+O1298-Q1298))</f>
        <v>0</v>
      </c>
      <c r="C1298" s="109">
        <f>IF(COUNTIF($A$7:$A1298, $A1298)&gt;1, 0, IF($E1298="", "", I1298+J1298+M1298+N1298+P1298-R1298))</f>
        <v>0</v>
      </c>
      <c r="D1298" s="109">
        <f>IF(COUNTIF($A$7:$A1298, $A1298)&gt;1, 0, S1298)</f>
        <v>0</v>
      </c>
      <c r="E1298" s="110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17">
        <f>SUMIF('V3回目-総接種回数'!$A:$A, 'Conv-vaccine'!$E1298, 'V3回目-総接種回数'!D:D)</f>
        <v>0</v>
      </c>
    </row>
    <row r="1299" spans="1:19" ht="17.7">
      <c r="A1299" s="49">
        <v>44728</v>
      </c>
      <c r="B1299" s="109">
        <f>IF(COUNTIF($A$7:$A1299, $A1299)&gt;1, 0, IF($E1299="","",G1299+H1299+K1299+L1299+O1299-Q1299))</f>
        <v>0</v>
      </c>
      <c r="C1299" s="109">
        <f>IF(COUNTIF($A$7:$A1299, $A1299)&gt;1, 0, IF($E1299="", "", I1299+J1299+M1299+N1299+P1299-R1299))</f>
        <v>0</v>
      </c>
      <c r="D1299" s="109">
        <f>IF(COUNTIF($A$7:$A1299, $A1299)&gt;1, 0, S1299)</f>
        <v>0</v>
      </c>
      <c r="E1299" s="110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17">
        <f>SUMIF('V3回目-総接種回数'!$A:$A, 'Conv-vaccine'!$E1299, 'V3回目-総接種回数'!D:D)</f>
        <v>0</v>
      </c>
    </row>
    <row r="1300" spans="1:19" ht="17.7">
      <c r="A1300" s="49">
        <v>44729</v>
      </c>
      <c r="B1300" s="109">
        <f>IF(COUNTIF($A$7:$A1300, $A1300)&gt;1, 0, IF($E1300="","",G1300+H1300+K1300+L1300+O1300-Q1300))</f>
        <v>0</v>
      </c>
      <c r="C1300" s="109">
        <f>IF(COUNTIF($A$7:$A1300, $A1300)&gt;1, 0, IF($E1300="", "", I1300+J1300+M1300+N1300+P1300-R1300))</f>
        <v>0</v>
      </c>
      <c r="D1300" s="109">
        <f>IF(COUNTIF($A$7:$A1300, $A1300)&gt;1, 0, S1300)</f>
        <v>0</v>
      </c>
      <c r="E1300" s="110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17">
        <f>SUMIF('V3回目-総接種回数'!$A:$A, 'Conv-vaccine'!$E1300, 'V3回目-総接種回数'!D:D)</f>
        <v>0</v>
      </c>
    </row>
    <row r="1301" spans="1:19" ht="17.7">
      <c r="A1301" s="49">
        <v>44729</v>
      </c>
      <c r="B1301" s="109">
        <f>IF(COUNTIF($A$7:$A1301, $A1301)&gt;1, 0, IF($E1301="","",G1301+H1301+K1301+L1301+O1301-Q1301))</f>
        <v>0</v>
      </c>
      <c r="C1301" s="109">
        <f>IF(COUNTIF($A$7:$A1301, $A1301)&gt;1, 0, IF($E1301="", "", I1301+J1301+M1301+N1301+P1301-R1301))</f>
        <v>0</v>
      </c>
      <c r="D1301" s="109">
        <f>IF(COUNTIF($A$7:$A1301, $A1301)&gt;1, 0, S1301)</f>
        <v>0</v>
      </c>
      <c r="E1301" s="110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17">
        <f>SUMIF('V3回目-総接種回数'!$A:$A, 'Conv-vaccine'!$E1301, 'V3回目-総接種回数'!D:D)</f>
        <v>0</v>
      </c>
    </row>
    <row r="1302" spans="1:19" ht="17.7">
      <c r="A1302" s="49">
        <v>44729</v>
      </c>
      <c r="B1302" s="109">
        <f>IF(COUNTIF($A$7:$A1302, $A1302)&gt;1, 0, IF($E1302="","",G1302+H1302+K1302+L1302+O1302-Q1302))</f>
        <v>0</v>
      </c>
      <c r="C1302" s="109">
        <f>IF(COUNTIF($A$7:$A1302, $A1302)&gt;1, 0, IF($E1302="", "", I1302+J1302+M1302+N1302+P1302-R1302))</f>
        <v>0</v>
      </c>
      <c r="D1302" s="109">
        <f>IF(COUNTIF($A$7:$A1302, $A1302)&gt;1, 0, S1302)</f>
        <v>0</v>
      </c>
      <c r="E1302" s="110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17">
        <f>SUMIF('V3回目-総接種回数'!$A:$A, 'Conv-vaccine'!$E1302, 'V3回目-総接種回数'!D:D)</f>
        <v>0</v>
      </c>
    </row>
    <row r="1303" spans="1:19" ht="17.7">
      <c r="A1303" s="49">
        <v>44730</v>
      </c>
      <c r="B1303" s="109">
        <f>IF(COUNTIF($A$7:$A1303, $A1303)&gt;1, 0, IF($E1303="","",G1303+H1303+K1303+L1303+O1303-Q1303))</f>
        <v>0</v>
      </c>
      <c r="C1303" s="109">
        <f>IF(COUNTIF($A$7:$A1303, $A1303)&gt;1, 0, IF($E1303="", "", I1303+J1303+M1303+N1303+P1303-R1303))</f>
        <v>0</v>
      </c>
      <c r="D1303" s="109">
        <f>IF(COUNTIF($A$7:$A1303, $A1303)&gt;1, 0, S1303)</f>
        <v>0</v>
      </c>
      <c r="E1303" s="110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17">
        <f>SUMIF('V3回目-総接種回数'!$A:$A, 'Conv-vaccine'!$E1303, 'V3回目-総接種回数'!D:D)</f>
        <v>0</v>
      </c>
    </row>
    <row r="1304" spans="1:19" ht="17.7">
      <c r="A1304" s="49">
        <v>44730</v>
      </c>
      <c r="B1304" s="109">
        <f>IF(COUNTIF($A$7:$A1304, $A1304)&gt;1, 0, IF($E1304="","",G1304+H1304+K1304+L1304+O1304-Q1304))</f>
        <v>0</v>
      </c>
      <c r="C1304" s="109">
        <f>IF(COUNTIF($A$7:$A1304, $A1304)&gt;1, 0, IF($E1304="", "", I1304+J1304+M1304+N1304+P1304-R1304))</f>
        <v>0</v>
      </c>
      <c r="D1304" s="109">
        <f>IF(COUNTIF($A$7:$A1304, $A1304)&gt;1, 0, S1304)</f>
        <v>0</v>
      </c>
      <c r="E1304" s="110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17">
        <f>SUMIF('V3回目-総接種回数'!$A:$A, 'Conv-vaccine'!$E1304, 'V3回目-総接種回数'!D:D)</f>
        <v>0</v>
      </c>
    </row>
    <row r="1305" spans="1:19" ht="17.7">
      <c r="A1305" s="49">
        <v>44730</v>
      </c>
      <c r="B1305" s="109">
        <f>IF(COUNTIF($A$7:$A1305, $A1305)&gt;1, 0, IF($E1305="","",G1305+H1305+K1305+L1305+O1305-Q1305))</f>
        <v>0</v>
      </c>
      <c r="C1305" s="109">
        <f>IF(COUNTIF($A$7:$A1305, $A1305)&gt;1, 0, IF($E1305="", "", I1305+J1305+M1305+N1305+P1305-R1305))</f>
        <v>0</v>
      </c>
      <c r="D1305" s="109">
        <f>IF(COUNTIF($A$7:$A1305, $A1305)&gt;1, 0, S1305)</f>
        <v>0</v>
      </c>
      <c r="E1305" s="110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17">
        <f>SUMIF('V3回目-総接種回数'!$A:$A, 'Conv-vaccine'!$E1305, 'V3回目-総接種回数'!D:D)</f>
        <v>0</v>
      </c>
    </row>
    <row r="1306" spans="1:19" ht="17.7">
      <c r="A1306" s="49">
        <v>44731</v>
      </c>
      <c r="B1306" s="109">
        <f>IF(COUNTIF($A$7:$A1306, $A1306)&gt;1, 0, IF($E1306="","",G1306+H1306+K1306+L1306+O1306-Q1306))</f>
        <v>0</v>
      </c>
      <c r="C1306" s="109">
        <f>IF(COUNTIF($A$7:$A1306, $A1306)&gt;1, 0, IF($E1306="", "", I1306+J1306+M1306+N1306+P1306-R1306))</f>
        <v>0</v>
      </c>
      <c r="D1306" s="109">
        <f>IF(COUNTIF($A$7:$A1306, $A1306)&gt;1, 0, S1306)</f>
        <v>0</v>
      </c>
      <c r="E1306" s="110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17">
        <f>SUMIF('V3回目-総接種回数'!$A:$A, 'Conv-vaccine'!$E1306, 'V3回目-総接種回数'!D:D)</f>
        <v>0</v>
      </c>
    </row>
    <row r="1307" spans="1:19" ht="17.7">
      <c r="A1307" s="49">
        <v>44731</v>
      </c>
      <c r="B1307" s="109">
        <f>IF(COUNTIF($A$7:$A1307, $A1307)&gt;1, 0, IF($E1307="","",G1307+H1307+K1307+L1307+O1307-Q1307))</f>
        <v>0</v>
      </c>
      <c r="C1307" s="109">
        <f>IF(COUNTIF($A$7:$A1307, $A1307)&gt;1, 0, IF($E1307="", "", I1307+J1307+M1307+N1307+P1307-R1307))</f>
        <v>0</v>
      </c>
      <c r="D1307" s="109">
        <f>IF(COUNTIF($A$7:$A1307, $A1307)&gt;1, 0, S1307)</f>
        <v>0</v>
      </c>
      <c r="E1307" s="110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17">
        <f>SUMIF('V3回目-総接種回数'!$A:$A, 'Conv-vaccine'!$E1307, 'V3回目-総接種回数'!D:D)</f>
        <v>0</v>
      </c>
    </row>
    <row r="1308" spans="1:19" ht="17.7">
      <c r="A1308" s="49">
        <v>44731</v>
      </c>
      <c r="B1308" s="109">
        <f>IF(COUNTIF($A$7:$A1308, $A1308)&gt;1, 0, IF($E1308="","",G1308+H1308+K1308+L1308+O1308-Q1308))</f>
        <v>0</v>
      </c>
      <c r="C1308" s="109">
        <f>IF(COUNTIF($A$7:$A1308, $A1308)&gt;1, 0, IF($E1308="", "", I1308+J1308+M1308+N1308+P1308-R1308))</f>
        <v>0</v>
      </c>
      <c r="D1308" s="109">
        <f>IF(COUNTIF($A$7:$A1308, $A1308)&gt;1, 0, S1308)</f>
        <v>0</v>
      </c>
      <c r="E1308" s="110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17">
        <f>SUMIF('V3回目-総接種回数'!$A:$A, 'Conv-vaccine'!$E1308, 'V3回目-総接種回数'!D:D)</f>
        <v>0</v>
      </c>
    </row>
    <row r="1309" spans="1:19" ht="17.7">
      <c r="A1309" s="49">
        <v>44732</v>
      </c>
      <c r="B1309" s="109">
        <f>IF(COUNTIF($A$7:$A1309, $A1309)&gt;1, 0, IF($E1309="","",G1309+H1309+K1309+L1309+O1309-Q1309))</f>
        <v>0</v>
      </c>
      <c r="C1309" s="109">
        <f>IF(COUNTIF($A$7:$A1309, $A1309)&gt;1, 0, IF($E1309="", "", I1309+J1309+M1309+N1309+P1309-R1309))</f>
        <v>0</v>
      </c>
      <c r="D1309" s="109">
        <f>IF(COUNTIF($A$7:$A1309, $A1309)&gt;1, 0, S1309)</f>
        <v>0</v>
      </c>
      <c r="E1309" s="110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17">
        <f>SUMIF('V3回目-総接種回数'!$A:$A, 'Conv-vaccine'!$E1309, 'V3回目-総接種回数'!D:D)</f>
        <v>0</v>
      </c>
    </row>
    <row r="1310" spans="1:19" ht="17.7">
      <c r="A1310" s="49">
        <v>44732</v>
      </c>
      <c r="B1310" s="109">
        <f>IF(COUNTIF($A$7:$A1310, $A1310)&gt;1, 0, IF($E1310="","",G1310+H1310+K1310+L1310+O1310-Q1310))</f>
        <v>0</v>
      </c>
      <c r="C1310" s="109">
        <f>IF(COUNTIF($A$7:$A1310, $A1310)&gt;1, 0, IF($E1310="", "", I1310+J1310+M1310+N1310+P1310-R1310))</f>
        <v>0</v>
      </c>
      <c r="D1310" s="109">
        <f>IF(COUNTIF($A$7:$A1310, $A1310)&gt;1, 0, S1310)</f>
        <v>0</v>
      </c>
      <c r="E1310" s="110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17">
        <f>SUMIF('V3回目-総接種回数'!$A:$A, 'Conv-vaccine'!$E1310, 'V3回目-総接種回数'!D:D)</f>
        <v>0</v>
      </c>
    </row>
    <row r="1311" spans="1:19" ht="17.7">
      <c r="A1311" s="49">
        <v>44732</v>
      </c>
      <c r="B1311" s="109">
        <f>IF(COUNTIF($A$7:$A1311, $A1311)&gt;1, 0, IF($E1311="","",G1311+H1311+K1311+L1311+O1311-Q1311))</f>
        <v>0</v>
      </c>
      <c r="C1311" s="109">
        <f>IF(COUNTIF($A$7:$A1311, $A1311)&gt;1, 0, IF($E1311="", "", I1311+J1311+M1311+N1311+P1311-R1311))</f>
        <v>0</v>
      </c>
      <c r="D1311" s="109">
        <f>IF(COUNTIF($A$7:$A1311, $A1311)&gt;1, 0, S1311)</f>
        <v>0</v>
      </c>
      <c r="E1311" s="110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17">
        <f>SUMIF('V3回目-総接種回数'!$A:$A, 'Conv-vaccine'!$E1311, 'V3回目-総接種回数'!D:D)</f>
        <v>0</v>
      </c>
    </row>
    <row r="1312" spans="1:19" ht="17.7">
      <c r="A1312" s="49">
        <v>44733</v>
      </c>
      <c r="B1312" s="109">
        <f>IF(COUNTIF($A$7:$A1312, $A1312)&gt;1, 0, IF($E1312="","",G1312+H1312+K1312+L1312+O1312-Q1312))</f>
        <v>0</v>
      </c>
      <c r="C1312" s="109">
        <f>IF(COUNTIF($A$7:$A1312, $A1312)&gt;1, 0, IF($E1312="", "", I1312+J1312+M1312+N1312+P1312-R1312))</f>
        <v>0</v>
      </c>
      <c r="D1312" s="109">
        <f>IF(COUNTIF($A$7:$A1312, $A1312)&gt;1, 0, S1312)</f>
        <v>0</v>
      </c>
      <c r="E1312" s="110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17">
        <f>SUMIF('V3回目-総接種回数'!$A:$A, 'Conv-vaccine'!$E1312, 'V3回目-総接種回数'!D:D)</f>
        <v>0</v>
      </c>
    </row>
    <row r="1313" spans="1:19" ht="17.7">
      <c r="A1313" s="49">
        <v>44733</v>
      </c>
      <c r="B1313" s="109">
        <f>IF(COUNTIF($A$7:$A1313, $A1313)&gt;1, 0, IF($E1313="","",G1313+H1313+K1313+L1313+O1313-Q1313))</f>
        <v>0</v>
      </c>
      <c r="C1313" s="109">
        <f>IF(COUNTIF($A$7:$A1313, $A1313)&gt;1, 0, IF($E1313="", "", I1313+J1313+M1313+N1313+P1313-R1313))</f>
        <v>0</v>
      </c>
      <c r="D1313" s="109">
        <f>IF(COUNTIF($A$7:$A1313, $A1313)&gt;1, 0, S1313)</f>
        <v>0</v>
      </c>
      <c r="E1313" s="110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17">
        <f>SUMIF('V3回目-総接種回数'!$A:$A, 'Conv-vaccine'!$E1313, 'V3回目-総接種回数'!D:D)</f>
        <v>0</v>
      </c>
    </row>
    <row r="1314" spans="1:19" ht="17.7">
      <c r="A1314" s="49">
        <v>44733</v>
      </c>
      <c r="B1314" s="109">
        <f>IF(COUNTIF($A$7:$A1314, $A1314)&gt;1, 0, IF($E1314="","",G1314+H1314+K1314+L1314+O1314-Q1314))</f>
        <v>0</v>
      </c>
      <c r="C1314" s="109">
        <f>IF(COUNTIF($A$7:$A1314, $A1314)&gt;1, 0, IF($E1314="", "", I1314+J1314+M1314+N1314+P1314-R1314))</f>
        <v>0</v>
      </c>
      <c r="D1314" s="109">
        <f>IF(COUNTIF($A$7:$A1314, $A1314)&gt;1, 0, S1314)</f>
        <v>0</v>
      </c>
      <c r="E1314" s="110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17">
        <f>SUMIF('V3回目-総接種回数'!$A:$A, 'Conv-vaccine'!$E1314, 'V3回目-総接種回数'!D:D)</f>
        <v>0</v>
      </c>
    </row>
    <row r="1315" spans="1:19" ht="17.7">
      <c r="A1315" s="49">
        <v>44734</v>
      </c>
      <c r="B1315" s="109">
        <f>IF(COUNTIF($A$7:$A1315, $A1315)&gt;1, 0, IF($E1315="","",G1315+H1315+K1315+L1315+O1315-Q1315))</f>
        <v>0</v>
      </c>
      <c r="C1315" s="109">
        <f>IF(COUNTIF($A$7:$A1315, $A1315)&gt;1, 0, IF($E1315="", "", I1315+J1315+M1315+N1315+P1315-R1315))</f>
        <v>0</v>
      </c>
      <c r="D1315" s="109">
        <f>IF(COUNTIF($A$7:$A1315, $A1315)&gt;1, 0, S1315)</f>
        <v>0</v>
      </c>
      <c r="E1315" s="110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17">
        <f>SUMIF('V3回目-総接種回数'!$A:$A, 'Conv-vaccine'!$E1315, 'V3回目-総接種回数'!D:D)</f>
        <v>0</v>
      </c>
    </row>
    <row r="1316" spans="1:19" ht="17.7">
      <c r="A1316" s="49">
        <v>44734</v>
      </c>
      <c r="B1316" s="109">
        <f>IF(COUNTIF($A$7:$A1316, $A1316)&gt;1, 0, IF($E1316="","",G1316+H1316+K1316+L1316+O1316-Q1316))</f>
        <v>0</v>
      </c>
      <c r="C1316" s="109">
        <f>IF(COUNTIF($A$7:$A1316, $A1316)&gt;1, 0, IF($E1316="", "", I1316+J1316+M1316+N1316+P1316-R1316))</f>
        <v>0</v>
      </c>
      <c r="D1316" s="109">
        <f>IF(COUNTIF($A$7:$A1316, $A1316)&gt;1, 0, S1316)</f>
        <v>0</v>
      </c>
      <c r="E1316" s="110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17">
        <f>SUMIF('V3回目-総接種回数'!$A:$A, 'Conv-vaccine'!$E1316, 'V3回目-総接種回数'!D:D)</f>
        <v>0</v>
      </c>
    </row>
    <row r="1317" spans="1:19" ht="17.7">
      <c r="A1317" s="49">
        <v>44734</v>
      </c>
      <c r="B1317" s="109">
        <f>IF(COUNTIF($A$7:$A1317, $A1317)&gt;1, 0, IF($E1317="","",G1317+H1317+K1317+L1317+O1317-Q1317))</f>
        <v>0</v>
      </c>
      <c r="C1317" s="109">
        <f>IF(COUNTIF($A$7:$A1317, $A1317)&gt;1, 0, IF($E1317="", "", I1317+J1317+M1317+N1317+P1317-R1317))</f>
        <v>0</v>
      </c>
      <c r="D1317" s="109">
        <f>IF(COUNTIF($A$7:$A1317, $A1317)&gt;1, 0, S1317)</f>
        <v>0</v>
      </c>
      <c r="E1317" s="110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17">
        <f>SUMIF('V3回目-総接種回数'!$A:$A, 'Conv-vaccine'!$E1317, 'V3回目-総接種回数'!D:D)</f>
        <v>0</v>
      </c>
    </row>
    <row r="1318" spans="1:19" ht="17.7">
      <c r="A1318" s="49">
        <v>44735</v>
      </c>
      <c r="B1318" s="109">
        <f>IF(COUNTIF($A$7:$A1318, $A1318)&gt;1, 0, IF($E1318="","",G1318+H1318+K1318+L1318+O1318-Q1318))</f>
        <v>0</v>
      </c>
      <c r="C1318" s="109">
        <f>IF(COUNTIF($A$7:$A1318, $A1318)&gt;1, 0, IF($E1318="", "", I1318+J1318+M1318+N1318+P1318-R1318))</f>
        <v>0</v>
      </c>
      <c r="D1318" s="109">
        <f>IF(COUNTIF($A$7:$A1318, $A1318)&gt;1, 0, S1318)</f>
        <v>0</v>
      </c>
      <c r="E1318" s="110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17">
        <f>SUMIF('V3回目-総接種回数'!$A:$A, 'Conv-vaccine'!$E1318, 'V3回目-総接種回数'!D:D)</f>
        <v>0</v>
      </c>
    </row>
    <row r="1319" spans="1:19" ht="17.7">
      <c r="A1319" s="49">
        <v>44735</v>
      </c>
      <c r="B1319" s="109">
        <f>IF(COUNTIF($A$7:$A1319, $A1319)&gt;1, 0, IF($E1319="","",G1319+H1319+K1319+L1319+O1319-Q1319))</f>
        <v>0</v>
      </c>
      <c r="C1319" s="109">
        <f>IF(COUNTIF($A$7:$A1319, $A1319)&gt;1, 0, IF($E1319="", "", I1319+J1319+M1319+N1319+P1319-R1319))</f>
        <v>0</v>
      </c>
      <c r="D1319" s="109">
        <f>IF(COUNTIF($A$7:$A1319, $A1319)&gt;1, 0, S1319)</f>
        <v>0</v>
      </c>
      <c r="E1319" s="110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17">
        <f>SUMIF('V3回目-総接種回数'!$A:$A, 'Conv-vaccine'!$E1319, 'V3回目-総接種回数'!D:D)</f>
        <v>0</v>
      </c>
    </row>
    <row r="1320" spans="1:19" ht="17.7">
      <c r="A1320" s="49">
        <v>44735</v>
      </c>
      <c r="B1320" s="109">
        <f>IF(COUNTIF($A$7:$A1320, $A1320)&gt;1, 0, IF($E1320="","",G1320+H1320+K1320+L1320+O1320-Q1320))</f>
        <v>0</v>
      </c>
      <c r="C1320" s="109">
        <f>IF(COUNTIF($A$7:$A1320, $A1320)&gt;1, 0, IF($E1320="", "", I1320+J1320+M1320+N1320+P1320-R1320))</f>
        <v>0</v>
      </c>
      <c r="D1320" s="109">
        <f>IF(COUNTIF($A$7:$A1320, $A1320)&gt;1, 0, S1320)</f>
        <v>0</v>
      </c>
      <c r="E1320" s="110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17">
        <f>SUMIF('V3回目-総接種回数'!$A:$A, 'Conv-vaccine'!$E1320, 'V3回目-総接種回数'!D:D)</f>
        <v>0</v>
      </c>
    </row>
    <row r="1321" spans="1:19" ht="17.7">
      <c r="A1321" s="49">
        <v>44736</v>
      </c>
      <c r="B1321" s="109">
        <f>IF(COUNTIF($A$7:$A1321, $A1321)&gt;1, 0, IF($E1321="","",G1321+H1321+K1321+L1321+O1321-Q1321))</f>
        <v>0</v>
      </c>
      <c r="C1321" s="109">
        <f>IF(COUNTIF($A$7:$A1321, $A1321)&gt;1, 0, IF($E1321="", "", I1321+J1321+M1321+N1321+P1321-R1321))</f>
        <v>0</v>
      </c>
      <c r="D1321" s="109">
        <f>IF(COUNTIF($A$7:$A1321, $A1321)&gt;1, 0, S1321)</f>
        <v>0</v>
      </c>
      <c r="E1321" s="110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17">
        <f>SUMIF('V3回目-総接種回数'!$A:$A, 'Conv-vaccine'!$E1321, 'V3回目-総接種回数'!D:D)</f>
        <v>0</v>
      </c>
    </row>
    <row r="1322" spans="1:19" ht="17.7">
      <c r="A1322" s="49">
        <v>44736</v>
      </c>
      <c r="B1322" s="109">
        <f>IF(COUNTIF($A$7:$A1322, $A1322)&gt;1, 0, IF($E1322="","",G1322+H1322+K1322+L1322+O1322-Q1322))</f>
        <v>0</v>
      </c>
      <c r="C1322" s="109">
        <f>IF(COUNTIF($A$7:$A1322, $A1322)&gt;1, 0, IF($E1322="", "", I1322+J1322+M1322+N1322+P1322-R1322))</f>
        <v>0</v>
      </c>
      <c r="D1322" s="109">
        <f>IF(COUNTIF($A$7:$A1322, $A1322)&gt;1, 0, S1322)</f>
        <v>0</v>
      </c>
      <c r="E1322" s="110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17">
        <f>SUMIF('V3回目-総接種回数'!$A:$A, 'Conv-vaccine'!$E1322, 'V3回目-総接種回数'!D:D)</f>
        <v>0</v>
      </c>
    </row>
    <row r="1323" spans="1:19" ht="17.7">
      <c r="A1323" s="49">
        <v>44736</v>
      </c>
      <c r="B1323" s="109">
        <f>IF(COUNTIF($A$7:$A1323, $A1323)&gt;1, 0, IF($E1323="","",G1323+H1323+K1323+L1323+O1323-Q1323))</f>
        <v>0</v>
      </c>
      <c r="C1323" s="109">
        <f>IF(COUNTIF($A$7:$A1323, $A1323)&gt;1, 0, IF($E1323="", "", I1323+J1323+M1323+N1323+P1323-R1323))</f>
        <v>0</v>
      </c>
      <c r="D1323" s="109">
        <f>IF(COUNTIF($A$7:$A1323, $A1323)&gt;1, 0, S1323)</f>
        <v>0</v>
      </c>
      <c r="E1323" s="110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17">
        <f>SUMIF('V3回目-総接種回数'!$A:$A, 'Conv-vaccine'!$E1323, 'V3回目-総接種回数'!D:D)</f>
        <v>0</v>
      </c>
    </row>
    <row r="1324" spans="1:19" ht="17.7">
      <c r="A1324" s="49">
        <v>44737</v>
      </c>
      <c r="B1324" s="109">
        <f>IF(COUNTIF($A$7:$A1324, $A1324)&gt;1, 0, IF($E1324="","",G1324+H1324+K1324+L1324+O1324-Q1324))</f>
        <v>0</v>
      </c>
      <c r="C1324" s="109">
        <f>IF(COUNTIF($A$7:$A1324, $A1324)&gt;1, 0, IF($E1324="", "", I1324+J1324+M1324+N1324+P1324-R1324))</f>
        <v>0</v>
      </c>
      <c r="D1324" s="109">
        <f>IF(COUNTIF($A$7:$A1324, $A1324)&gt;1, 0, S1324)</f>
        <v>0</v>
      </c>
      <c r="E1324" s="110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17">
        <f>SUMIF('V3回目-総接種回数'!$A:$A, 'Conv-vaccine'!$E1324, 'V3回目-総接種回数'!D:D)</f>
        <v>0</v>
      </c>
    </row>
    <row r="1325" spans="1:19" ht="17.7">
      <c r="A1325" s="49">
        <v>44737</v>
      </c>
      <c r="B1325" s="109">
        <f>IF(COUNTIF($A$7:$A1325, $A1325)&gt;1, 0, IF($E1325="","",G1325+H1325+K1325+L1325+O1325-Q1325))</f>
        <v>0</v>
      </c>
      <c r="C1325" s="109">
        <f>IF(COUNTIF($A$7:$A1325, $A1325)&gt;1, 0, IF($E1325="", "", I1325+J1325+M1325+N1325+P1325-R1325))</f>
        <v>0</v>
      </c>
      <c r="D1325" s="109">
        <f>IF(COUNTIF($A$7:$A1325, $A1325)&gt;1, 0, S1325)</f>
        <v>0</v>
      </c>
      <c r="E1325" s="110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17">
        <f>SUMIF('V3回目-総接種回数'!$A:$A, 'Conv-vaccine'!$E1325, 'V3回目-総接種回数'!D:D)</f>
        <v>0</v>
      </c>
    </row>
    <row r="1326" spans="1:19" ht="17.7">
      <c r="A1326" s="49">
        <v>44737</v>
      </c>
      <c r="B1326" s="109">
        <f>IF(COUNTIF($A$7:$A1326, $A1326)&gt;1, 0, IF($E1326="","",G1326+H1326+K1326+L1326+O1326-Q1326))</f>
        <v>0</v>
      </c>
      <c r="C1326" s="109">
        <f>IF(COUNTIF($A$7:$A1326, $A1326)&gt;1, 0, IF($E1326="", "", I1326+J1326+M1326+N1326+P1326-R1326))</f>
        <v>0</v>
      </c>
      <c r="D1326" s="109">
        <f>IF(COUNTIF($A$7:$A1326, $A1326)&gt;1, 0, S1326)</f>
        <v>0</v>
      </c>
      <c r="E1326" s="110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17">
        <f>SUMIF('V3回目-総接種回数'!$A:$A, 'Conv-vaccine'!$E1326, 'V3回目-総接種回数'!D:D)</f>
        <v>0</v>
      </c>
    </row>
    <row r="1327" spans="1:19" ht="17.7">
      <c r="A1327" s="49">
        <v>44738</v>
      </c>
      <c r="B1327" s="109">
        <f>IF(COUNTIF($A$7:$A1327, $A1327)&gt;1, 0, IF($E1327="","",G1327+H1327+K1327+L1327+O1327-Q1327))</f>
        <v>0</v>
      </c>
      <c r="C1327" s="109">
        <f>IF(COUNTIF($A$7:$A1327, $A1327)&gt;1, 0, IF($E1327="", "", I1327+J1327+M1327+N1327+P1327-R1327))</f>
        <v>0</v>
      </c>
      <c r="D1327" s="109">
        <f>IF(COUNTIF($A$7:$A1327, $A1327)&gt;1, 0, S1327)</f>
        <v>0</v>
      </c>
      <c r="E1327" s="110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17">
        <f>SUMIF('V3回目-総接種回数'!$A:$A, 'Conv-vaccine'!$E1327, 'V3回目-総接種回数'!D:D)</f>
        <v>0</v>
      </c>
    </row>
    <row r="1328" spans="1:19" ht="17.7">
      <c r="A1328" s="49">
        <v>44738</v>
      </c>
      <c r="B1328" s="109">
        <f>IF(COUNTIF($A$7:$A1328, $A1328)&gt;1, 0, IF($E1328="","",G1328+H1328+K1328+L1328+O1328-Q1328))</f>
        <v>0</v>
      </c>
      <c r="C1328" s="109">
        <f>IF(COUNTIF($A$7:$A1328, $A1328)&gt;1, 0, IF($E1328="", "", I1328+J1328+M1328+N1328+P1328-R1328))</f>
        <v>0</v>
      </c>
      <c r="D1328" s="109">
        <f>IF(COUNTIF($A$7:$A1328, $A1328)&gt;1, 0, S1328)</f>
        <v>0</v>
      </c>
      <c r="E1328" s="110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17">
        <f>SUMIF('V3回目-総接種回数'!$A:$A, 'Conv-vaccine'!$E1328, 'V3回目-総接種回数'!D:D)</f>
        <v>0</v>
      </c>
    </row>
    <row r="1329" spans="1:19" ht="17.7">
      <c r="A1329" s="49">
        <v>44738</v>
      </c>
      <c r="B1329" s="109">
        <f>IF(COUNTIF($A$7:$A1329, $A1329)&gt;1, 0, IF($E1329="","",G1329+H1329+K1329+L1329+O1329-Q1329))</f>
        <v>0</v>
      </c>
      <c r="C1329" s="109">
        <f>IF(COUNTIF($A$7:$A1329, $A1329)&gt;1, 0, IF($E1329="", "", I1329+J1329+M1329+N1329+P1329-R1329))</f>
        <v>0</v>
      </c>
      <c r="D1329" s="109">
        <f>IF(COUNTIF($A$7:$A1329, $A1329)&gt;1, 0, S1329)</f>
        <v>0</v>
      </c>
      <c r="E1329" s="110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17">
        <f>SUMIF('V3回目-総接種回数'!$A:$A, 'Conv-vaccine'!$E1329, 'V3回目-総接種回数'!D:D)</f>
        <v>0</v>
      </c>
    </row>
    <row r="1330" spans="1:19" ht="17.7">
      <c r="A1330" s="49">
        <v>44739</v>
      </c>
      <c r="B1330" s="109">
        <f>IF(COUNTIF($A$7:$A1330, $A1330)&gt;1, 0, IF($E1330="","",G1330+H1330+K1330+L1330+O1330-Q1330))</f>
        <v>0</v>
      </c>
      <c r="C1330" s="109">
        <f>IF(COUNTIF($A$7:$A1330, $A1330)&gt;1, 0, IF($E1330="", "", I1330+J1330+M1330+N1330+P1330-R1330))</f>
        <v>0</v>
      </c>
      <c r="D1330" s="109">
        <f>IF(COUNTIF($A$7:$A1330, $A1330)&gt;1, 0, S1330)</f>
        <v>0</v>
      </c>
      <c r="E1330" s="110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17">
        <f>SUMIF('V3回目-総接種回数'!$A:$A, 'Conv-vaccine'!$E1330, 'V3回目-総接種回数'!D:D)</f>
        <v>0</v>
      </c>
    </row>
    <row r="1331" spans="1:19" ht="17.7">
      <c r="A1331" s="49">
        <v>44739</v>
      </c>
      <c r="B1331" s="109">
        <f>IF(COUNTIF($A$7:$A1331, $A1331)&gt;1, 0, IF($E1331="","",G1331+H1331+K1331+L1331+O1331-Q1331))</f>
        <v>0</v>
      </c>
      <c r="C1331" s="109">
        <f>IF(COUNTIF($A$7:$A1331, $A1331)&gt;1, 0, IF($E1331="", "", I1331+J1331+M1331+N1331+P1331-R1331))</f>
        <v>0</v>
      </c>
      <c r="D1331" s="109">
        <f>IF(COUNTIF($A$7:$A1331, $A1331)&gt;1, 0, S1331)</f>
        <v>0</v>
      </c>
      <c r="E1331" s="110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17">
        <f>SUMIF('V3回目-総接種回数'!$A:$A, 'Conv-vaccine'!$E1331, 'V3回目-総接種回数'!D:D)</f>
        <v>0</v>
      </c>
    </row>
    <row r="1332" spans="1:19" ht="17.7">
      <c r="A1332" s="49">
        <v>44739</v>
      </c>
      <c r="B1332" s="109">
        <f>IF(COUNTIF($A$7:$A1332, $A1332)&gt;1, 0, IF($E1332="","",G1332+H1332+K1332+L1332+O1332-Q1332))</f>
        <v>0</v>
      </c>
      <c r="C1332" s="109">
        <f>IF(COUNTIF($A$7:$A1332, $A1332)&gt;1, 0, IF($E1332="", "", I1332+J1332+M1332+N1332+P1332-R1332))</f>
        <v>0</v>
      </c>
      <c r="D1332" s="109">
        <f>IF(COUNTIF($A$7:$A1332, $A1332)&gt;1, 0, S1332)</f>
        <v>0</v>
      </c>
      <c r="E1332" s="110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17">
        <f>SUMIF('V3回目-総接種回数'!$A:$A, 'Conv-vaccine'!$E1332, 'V3回目-総接種回数'!D:D)</f>
        <v>0</v>
      </c>
    </row>
    <row r="1333" spans="1:19" ht="17.7">
      <c r="A1333" s="49">
        <v>44740</v>
      </c>
      <c r="B1333" s="109">
        <f>IF(COUNTIF($A$7:$A1333, $A1333)&gt;1, 0, IF($E1333="","",G1333+H1333+K1333+L1333+O1333-Q1333))</f>
        <v>0</v>
      </c>
      <c r="C1333" s="109">
        <f>IF(COUNTIF($A$7:$A1333, $A1333)&gt;1, 0, IF($E1333="", "", I1333+J1333+M1333+N1333+P1333-R1333))</f>
        <v>0</v>
      </c>
      <c r="D1333" s="109">
        <f>IF(COUNTIF($A$7:$A1333, $A1333)&gt;1, 0, S1333)</f>
        <v>0</v>
      </c>
      <c r="E1333" s="110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17">
        <f>SUMIF('V3回目-総接種回数'!$A:$A, 'Conv-vaccine'!$E1333, 'V3回目-総接種回数'!D:D)</f>
        <v>0</v>
      </c>
    </row>
    <row r="1334" spans="1:19" ht="17.7">
      <c r="A1334" s="49">
        <v>44740</v>
      </c>
      <c r="B1334" s="109">
        <f>IF(COUNTIF($A$7:$A1334, $A1334)&gt;1, 0, IF($E1334="","",G1334+H1334+K1334+L1334+O1334-Q1334))</f>
        <v>0</v>
      </c>
      <c r="C1334" s="109">
        <f>IF(COUNTIF($A$7:$A1334, $A1334)&gt;1, 0, IF($E1334="", "", I1334+J1334+M1334+N1334+P1334-R1334))</f>
        <v>0</v>
      </c>
      <c r="D1334" s="109">
        <f>IF(COUNTIF($A$7:$A1334, $A1334)&gt;1, 0, S1334)</f>
        <v>0</v>
      </c>
      <c r="E1334" s="110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17">
        <f>SUMIF('V3回目-総接種回数'!$A:$A, 'Conv-vaccine'!$E1334, 'V3回目-総接種回数'!D:D)</f>
        <v>0</v>
      </c>
    </row>
    <row r="1335" spans="1:19" ht="17.7">
      <c r="A1335" s="49">
        <v>44740</v>
      </c>
      <c r="B1335" s="109">
        <f>IF(COUNTIF($A$7:$A1335, $A1335)&gt;1, 0, IF($E1335="","",G1335+H1335+K1335+L1335+O1335-Q1335))</f>
        <v>0</v>
      </c>
      <c r="C1335" s="109">
        <f>IF(COUNTIF($A$7:$A1335, $A1335)&gt;1, 0, IF($E1335="", "", I1335+J1335+M1335+N1335+P1335-R1335))</f>
        <v>0</v>
      </c>
      <c r="D1335" s="109">
        <f>IF(COUNTIF($A$7:$A1335, $A1335)&gt;1, 0, S1335)</f>
        <v>0</v>
      </c>
      <c r="E1335" s="110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17">
        <f>SUMIF('V3回目-総接種回数'!$A:$A, 'Conv-vaccine'!$E1335, 'V3回目-総接種回数'!D:D)</f>
        <v>0</v>
      </c>
    </row>
    <row r="1336" spans="1:19" ht="17.7">
      <c r="A1336" s="49">
        <v>44741</v>
      </c>
      <c r="B1336" s="109">
        <f>IF(COUNTIF($A$7:$A1336, $A1336)&gt;1, 0, IF($E1336="","",G1336+H1336+K1336+L1336+O1336-Q1336))</f>
        <v>0</v>
      </c>
      <c r="C1336" s="109">
        <f>IF(COUNTIF($A$7:$A1336, $A1336)&gt;1, 0, IF($E1336="", "", I1336+J1336+M1336+N1336+P1336-R1336))</f>
        <v>0</v>
      </c>
      <c r="D1336" s="109">
        <f>IF(COUNTIF($A$7:$A1336, $A1336)&gt;1, 0, S1336)</f>
        <v>0</v>
      </c>
      <c r="E1336" s="110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17">
        <f>SUMIF('V3回目-総接種回数'!$A:$A, 'Conv-vaccine'!$E1336, 'V3回目-総接種回数'!D:D)</f>
        <v>0</v>
      </c>
    </row>
    <row r="1337" spans="1:19" ht="17.7">
      <c r="A1337" s="49">
        <v>44741</v>
      </c>
      <c r="B1337" s="109">
        <f>IF(COUNTIF($A$7:$A1337, $A1337)&gt;1, 0, IF($E1337="","",G1337+H1337+K1337+L1337+O1337-Q1337))</f>
        <v>0</v>
      </c>
      <c r="C1337" s="109">
        <f>IF(COUNTIF($A$7:$A1337, $A1337)&gt;1, 0, IF($E1337="", "", I1337+J1337+M1337+N1337+P1337-R1337))</f>
        <v>0</v>
      </c>
      <c r="D1337" s="109">
        <f>IF(COUNTIF($A$7:$A1337, $A1337)&gt;1, 0, S1337)</f>
        <v>0</v>
      </c>
      <c r="E1337" s="110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17">
        <f>SUMIF('V3回目-総接種回数'!$A:$A, 'Conv-vaccine'!$E1337, 'V3回目-総接種回数'!D:D)</f>
        <v>0</v>
      </c>
    </row>
    <row r="1338" spans="1:19" ht="17.7">
      <c r="A1338" s="49">
        <v>44741</v>
      </c>
      <c r="B1338" s="109">
        <f>IF(COUNTIF($A$7:$A1338, $A1338)&gt;1, 0, IF($E1338="","",G1338+H1338+K1338+L1338+O1338-Q1338))</f>
        <v>0</v>
      </c>
      <c r="C1338" s="109">
        <f>IF(COUNTIF($A$7:$A1338, $A1338)&gt;1, 0, IF($E1338="", "", I1338+J1338+M1338+N1338+P1338-R1338))</f>
        <v>0</v>
      </c>
      <c r="D1338" s="109">
        <f>IF(COUNTIF($A$7:$A1338, $A1338)&gt;1, 0, S1338)</f>
        <v>0</v>
      </c>
      <c r="E1338" s="110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17">
        <f>SUMIF('V3回目-総接種回数'!$A:$A, 'Conv-vaccine'!$E1338, 'V3回目-総接種回数'!D:D)</f>
        <v>0</v>
      </c>
    </row>
    <row r="1339" spans="1:19" ht="17.7">
      <c r="A1339" s="49">
        <v>44742</v>
      </c>
      <c r="B1339" s="109">
        <f>IF(COUNTIF($A$7:$A1339, $A1339)&gt;1, 0, IF($E1339="","",G1339+H1339+K1339+L1339+O1339-Q1339))</f>
        <v>0</v>
      </c>
      <c r="C1339" s="109">
        <f>IF(COUNTIF($A$7:$A1339, $A1339)&gt;1, 0, IF($E1339="", "", I1339+J1339+M1339+N1339+P1339-R1339))</f>
        <v>0</v>
      </c>
      <c r="D1339" s="109">
        <f>IF(COUNTIF($A$7:$A1339, $A1339)&gt;1, 0, S1339)</f>
        <v>0</v>
      </c>
      <c r="E1339" s="110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17">
        <f>SUMIF('V3回目-総接種回数'!$A:$A, 'Conv-vaccine'!$E1339, 'V3回目-総接種回数'!D:D)</f>
        <v>0</v>
      </c>
    </row>
    <row r="1340" spans="1:19" ht="17.7">
      <c r="A1340" s="49">
        <v>44742</v>
      </c>
      <c r="B1340" s="109">
        <f>IF(COUNTIF($A$7:$A1340, $A1340)&gt;1, 0, IF($E1340="","",G1340+H1340+K1340+L1340+O1340-Q1340))</f>
        <v>0</v>
      </c>
      <c r="C1340" s="109">
        <f>IF(COUNTIF($A$7:$A1340, $A1340)&gt;1, 0, IF($E1340="", "", I1340+J1340+M1340+N1340+P1340-R1340))</f>
        <v>0</v>
      </c>
      <c r="D1340" s="109">
        <f>IF(COUNTIF($A$7:$A1340, $A1340)&gt;1, 0, S1340)</f>
        <v>0</v>
      </c>
      <c r="E1340" s="110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17">
        <f>SUMIF('V3回目-総接種回数'!$A:$A, 'Conv-vaccine'!$E1340, 'V3回目-総接種回数'!D:D)</f>
        <v>0</v>
      </c>
    </row>
    <row r="1341" spans="1:19" ht="17.7">
      <c r="A1341" s="49">
        <v>44742</v>
      </c>
      <c r="B1341" s="109">
        <f>IF(COUNTIF($A$7:$A1341, $A1341)&gt;1, 0, IF($E1341="","",G1341+H1341+K1341+L1341+O1341-Q1341))</f>
        <v>0</v>
      </c>
      <c r="C1341" s="109">
        <f>IF(COUNTIF($A$7:$A1341, $A1341)&gt;1, 0, IF($E1341="", "", I1341+J1341+M1341+N1341+P1341-R1341))</f>
        <v>0</v>
      </c>
      <c r="D1341" s="109">
        <f>IF(COUNTIF($A$7:$A1341, $A1341)&gt;1, 0, S1341)</f>
        <v>0</v>
      </c>
      <c r="E1341" s="110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17">
        <f>SUMIF('V3回目-総接種回数'!$A:$A, 'Conv-vaccine'!$E1341, 'V3回目-総接種回数'!D:D)</f>
        <v>0</v>
      </c>
    </row>
    <row r="1342" spans="1:19" ht="17.7">
      <c r="A1342" s="49">
        <v>44743</v>
      </c>
      <c r="B1342" s="109">
        <f>IF(COUNTIF($A$7:$A1342, $A1342)&gt;1, 0, IF($E1342="","",G1342+H1342+K1342+L1342+O1342-Q1342))</f>
        <v>0</v>
      </c>
      <c r="C1342" s="109">
        <f>IF(COUNTIF($A$7:$A1342, $A1342)&gt;1, 0, IF($E1342="", "", I1342+J1342+M1342+N1342+P1342-R1342))</f>
        <v>0</v>
      </c>
      <c r="D1342" s="109">
        <f>IF(COUNTIF($A$7:$A1342, $A1342)&gt;1, 0, S1342)</f>
        <v>0</v>
      </c>
      <c r="E1342" s="110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17">
        <f>SUMIF('V3回目-総接種回数'!$A:$A, 'Conv-vaccine'!$E1342, 'V3回目-総接種回数'!D:D)</f>
        <v>0</v>
      </c>
    </row>
    <row r="1343" spans="1:19" ht="17.7">
      <c r="A1343" s="49">
        <v>44743</v>
      </c>
      <c r="B1343" s="109">
        <f>IF(COUNTIF($A$7:$A1343, $A1343)&gt;1, 0, IF($E1343="","",G1343+H1343+K1343+L1343+O1343-Q1343))</f>
        <v>0</v>
      </c>
      <c r="C1343" s="109">
        <f>IF(COUNTIF($A$7:$A1343, $A1343)&gt;1, 0, IF($E1343="", "", I1343+J1343+M1343+N1343+P1343-R1343))</f>
        <v>0</v>
      </c>
      <c r="D1343" s="109">
        <f>IF(COUNTIF($A$7:$A1343, $A1343)&gt;1, 0, S1343)</f>
        <v>0</v>
      </c>
      <c r="E1343" s="110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17">
        <f>SUMIF('V3回目-総接種回数'!$A:$A, 'Conv-vaccine'!$E1343, 'V3回目-総接種回数'!D:D)</f>
        <v>0</v>
      </c>
    </row>
    <row r="1344" spans="1:19" ht="17.7">
      <c r="A1344" s="49">
        <v>44743</v>
      </c>
      <c r="B1344" s="109">
        <f>IF(COUNTIF($A$7:$A1344, $A1344)&gt;1, 0, IF($E1344="","",G1344+H1344+K1344+L1344+O1344-Q1344))</f>
        <v>0</v>
      </c>
      <c r="C1344" s="109">
        <f>IF(COUNTIF($A$7:$A1344, $A1344)&gt;1, 0, IF($E1344="", "", I1344+J1344+M1344+N1344+P1344-R1344))</f>
        <v>0</v>
      </c>
      <c r="D1344" s="109">
        <f>IF(COUNTIF($A$7:$A1344, $A1344)&gt;1, 0, S1344)</f>
        <v>0</v>
      </c>
      <c r="E1344" s="110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17">
        <f>SUMIF('V3回目-総接種回数'!$A:$A, 'Conv-vaccine'!$E1344, 'V3回目-総接種回数'!D:D)</f>
        <v>0</v>
      </c>
    </row>
    <row r="1345" spans="1:19" ht="17.7">
      <c r="A1345" s="49">
        <v>44744</v>
      </c>
      <c r="B1345" s="109">
        <f>IF(COUNTIF($A$7:$A1345, $A1345)&gt;1, 0, IF($E1345="","",G1345+H1345+K1345+L1345+O1345-Q1345))</f>
        <v>0</v>
      </c>
      <c r="C1345" s="109">
        <f>IF(COUNTIF($A$7:$A1345, $A1345)&gt;1, 0, IF($E1345="", "", I1345+J1345+M1345+N1345+P1345-R1345))</f>
        <v>0</v>
      </c>
      <c r="D1345" s="109">
        <f>IF(COUNTIF($A$7:$A1345, $A1345)&gt;1, 0, S1345)</f>
        <v>0</v>
      </c>
      <c r="E1345" s="110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17">
        <f>SUMIF('V3回目-総接種回数'!$A:$A, 'Conv-vaccine'!$E1345, 'V3回目-総接種回数'!D:D)</f>
        <v>0</v>
      </c>
    </row>
    <row r="1346" spans="1:19" ht="17.7">
      <c r="A1346" s="49">
        <v>44744</v>
      </c>
      <c r="B1346" s="109">
        <f>IF(COUNTIF($A$7:$A1346, $A1346)&gt;1, 0, IF($E1346="","",G1346+H1346+K1346+L1346+O1346-Q1346))</f>
        <v>0</v>
      </c>
      <c r="C1346" s="109">
        <f>IF(COUNTIF($A$7:$A1346, $A1346)&gt;1, 0, IF($E1346="", "", I1346+J1346+M1346+N1346+P1346-R1346))</f>
        <v>0</v>
      </c>
      <c r="D1346" s="109">
        <f>IF(COUNTIF($A$7:$A1346, $A1346)&gt;1, 0, S1346)</f>
        <v>0</v>
      </c>
      <c r="E1346" s="110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17">
        <f>SUMIF('V3回目-総接種回数'!$A:$A, 'Conv-vaccine'!$E1346, 'V3回目-総接種回数'!D:D)</f>
        <v>0</v>
      </c>
    </row>
    <row r="1347" spans="1:19" ht="17.7">
      <c r="A1347" s="49">
        <v>44744</v>
      </c>
      <c r="B1347" s="109">
        <f>IF(COUNTIF($A$7:$A1347, $A1347)&gt;1, 0, IF($E1347="","",G1347+H1347+K1347+L1347+O1347-Q1347))</f>
        <v>0</v>
      </c>
      <c r="C1347" s="109">
        <f>IF(COUNTIF($A$7:$A1347, $A1347)&gt;1, 0, IF($E1347="", "", I1347+J1347+M1347+N1347+P1347-R1347))</f>
        <v>0</v>
      </c>
      <c r="D1347" s="109">
        <f>IF(COUNTIF($A$7:$A1347, $A1347)&gt;1, 0, S1347)</f>
        <v>0</v>
      </c>
      <c r="E1347" s="110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17">
        <f>SUMIF('V3回目-総接種回数'!$A:$A, 'Conv-vaccine'!$E1347, 'V3回目-総接種回数'!D:D)</f>
        <v>0</v>
      </c>
    </row>
    <row r="1348" spans="1:19" ht="17.7">
      <c r="A1348" s="49">
        <v>44745</v>
      </c>
      <c r="B1348" s="109">
        <f>IF(COUNTIF($A$7:$A1348, $A1348)&gt;1, 0, IF($E1348="","",G1348+H1348+K1348+L1348+O1348-Q1348))</f>
        <v>0</v>
      </c>
      <c r="C1348" s="109">
        <f>IF(COUNTIF($A$7:$A1348, $A1348)&gt;1, 0, IF($E1348="", "", I1348+J1348+M1348+N1348+P1348-R1348))</f>
        <v>0</v>
      </c>
      <c r="D1348" s="109">
        <f>IF(COUNTIF($A$7:$A1348, $A1348)&gt;1, 0, S1348)</f>
        <v>0</v>
      </c>
      <c r="E1348" s="110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17">
        <f>SUMIF('V3回目-総接種回数'!$A:$A, 'Conv-vaccine'!$E1348, 'V3回目-総接種回数'!D:D)</f>
        <v>0</v>
      </c>
    </row>
    <row r="1349" spans="1:19" ht="17.7">
      <c r="A1349" s="49">
        <v>44745</v>
      </c>
      <c r="B1349" s="109">
        <f>IF(COUNTIF($A$7:$A1349, $A1349)&gt;1, 0, IF($E1349="","",G1349+H1349+K1349+L1349+O1349-Q1349))</f>
        <v>0</v>
      </c>
      <c r="C1349" s="109">
        <f>IF(COUNTIF($A$7:$A1349, $A1349)&gt;1, 0, IF($E1349="", "", I1349+J1349+M1349+N1349+P1349-R1349))</f>
        <v>0</v>
      </c>
      <c r="D1349" s="109">
        <f>IF(COUNTIF($A$7:$A1349, $A1349)&gt;1, 0, S1349)</f>
        <v>0</v>
      </c>
      <c r="E1349" s="110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17">
        <f>SUMIF('V3回目-総接種回数'!$A:$A, 'Conv-vaccine'!$E1349, 'V3回目-総接種回数'!D:D)</f>
        <v>0</v>
      </c>
    </row>
    <row r="1350" spans="1:19" ht="17.7">
      <c r="A1350" s="49">
        <v>44745</v>
      </c>
      <c r="B1350" s="109">
        <f>IF(COUNTIF($A$7:$A1350, $A1350)&gt;1, 0, IF($E1350="","",G1350+H1350+K1350+L1350+O1350-Q1350))</f>
        <v>0</v>
      </c>
      <c r="C1350" s="109">
        <f>IF(COUNTIF($A$7:$A1350, $A1350)&gt;1, 0, IF($E1350="", "", I1350+J1350+M1350+N1350+P1350-R1350))</f>
        <v>0</v>
      </c>
      <c r="D1350" s="109">
        <f>IF(COUNTIF($A$7:$A1350, $A1350)&gt;1, 0, S1350)</f>
        <v>0</v>
      </c>
      <c r="E1350" s="110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17">
        <f>SUMIF('V3回目-総接種回数'!$A:$A, 'Conv-vaccine'!$E1350, 'V3回目-総接種回数'!D:D)</f>
        <v>0</v>
      </c>
    </row>
    <row r="1351" spans="1:19" ht="17.7">
      <c r="A1351" s="49">
        <v>44746</v>
      </c>
      <c r="B1351" s="109">
        <f>IF(COUNTIF($A$7:$A1351, $A1351)&gt;1, 0, IF($E1351="","",G1351+H1351+K1351+L1351+O1351-Q1351))</f>
        <v>0</v>
      </c>
      <c r="C1351" s="109">
        <f>IF(COUNTIF($A$7:$A1351, $A1351)&gt;1, 0, IF($E1351="", "", I1351+J1351+M1351+N1351+P1351-R1351))</f>
        <v>0</v>
      </c>
      <c r="D1351" s="109">
        <f>IF(COUNTIF($A$7:$A1351, $A1351)&gt;1, 0, S1351)</f>
        <v>0</v>
      </c>
      <c r="E1351" s="110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17">
        <f>SUMIF('V3回目-総接種回数'!$A:$A, 'Conv-vaccine'!$E1351, 'V3回目-総接種回数'!D:D)</f>
        <v>0</v>
      </c>
    </row>
    <row r="1352" spans="1:19" ht="17.7">
      <c r="A1352" s="49">
        <v>44746</v>
      </c>
      <c r="B1352" s="109">
        <f>IF(COUNTIF($A$7:$A1352, $A1352)&gt;1, 0, IF($E1352="","",G1352+H1352+K1352+L1352+O1352-Q1352))</f>
        <v>0</v>
      </c>
      <c r="C1352" s="109">
        <f>IF(COUNTIF($A$7:$A1352, $A1352)&gt;1, 0, IF($E1352="", "", I1352+J1352+M1352+N1352+P1352-R1352))</f>
        <v>0</v>
      </c>
      <c r="D1352" s="109">
        <f>IF(COUNTIF($A$7:$A1352, $A1352)&gt;1, 0, S1352)</f>
        <v>0</v>
      </c>
      <c r="E1352" s="110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17">
        <f>SUMIF('V3回目-総接種回数'!$A:$A, 'Conv-vaccine'!$E1352, 'V3回目-総接種回数'!D:D)</f>
        <v>0</v>
      </c>
    </row>
    <row r="1353" spans="1:19" ht="17.7">
      <c r="A1353" s="49">
        <v>44746</v>
      </c>
      <c r="B1353" s="109">
        <f>IF(COUNTIF($A$7:$A1353, $A1353)&gt;1, 0, IF($E1353="","",G1353+H1353+K1353+L1353+O1353-Q1353))</f>
        <v>0</v>
      </c>
      <c r="C1353" s="109">
        <f>IF(COUNTIF($A$7:$A1353, $A1353)&gt;1, 0, IF($E1353="", "", I1353+J1353+M1353+N1353+P1353-R1353))</f>
        <v>0</v>
      </c>
      <c r="D1353" s="109">
        <f>IF(COUNTIF($A$7:$A1353, $A1353)&gt;1, 0, S1353)</f>
        <v>0</v>
      </c>
      <c r="E1353" s="110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17">
        <f>SUMIF('V3回目-総接種回数'!$A:$A, 'Conv-vaccine'!$E1353, 'V3回目-総接種回数'!D:D)</f>
        <v>0</v>
      </c>
    </row>
    <row r="1354" spans="1:19" ht="17.7">
      <c r="A1354" s="49">
        <v>44747</v>
      </c>
      <c r="B1354" s="109">
        <f>IF(COUNTIF($A$7:$A1354, $A1354)&gt;1, 0, IF($E1354="","",G1354+H1354+K1354+L1354+O1354-Q1354))</f>
        <v>0</v>
      </c>
      <c r="C1354" s="109">
        <f>IF(COUNTIF($A$7:$A1354, $A1354)&gt;1, 0, IF($E1354="", "", I1354+J1354+M1354+N1354+P1354-R1354))</f>
        <v>0</v>
      </c>
      <c r="D1354" s="109">
        <f>IF(COUNTIF($A$7:$A1354, $A1354)&gt;1, 0, S1354)</f>
        <v>0</v>
      </c>
      <c r="E1354" s="110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17">
        <f>SUMIF('V3回目-総接種回数'!$A:$A, 'Conv-vaccine'!$E1354, 'V3回目-総接種回数'!D:D)</f>
        <v>0</v>
      </c>
    </row>
    <row r="1355" spans="1:19" ht="17.7">
      <c r="A1355" s="49">
        <v>44747</v>
      </c>
      <c r="B1355" s="109">
        <f>IF(COUNTIF($A$7:$A1355, $A1355)&gt;1, 0, IF($E1355="","",G1355+H1355+K1355+L1355+O1355-Q1355))</f>
        <v>0</v>
      </c>
      <c r="C1355" s="109">
        <f>IF(COUNTIF($A$7:$A1355, $A1355)&gt;1, 0, IF($E1355="", "", I1355+J1355+M1355+N1355+P1355-R1355))</f>
        <v>0</v>
      </c>
      <c r="D1355" s="109">
        <f>IF(COUNTIF($A$7:$A1355, $A1355)&gt;1, 0, S1355)</f>
        <v>0</v>
      </c>
      <c r="E1355" s="110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17">
        <f>SUMIF('V3回目-総接種回数'!$A:$A, 'Conv-vaccine'!$E1355, 'V3回目-総接種回数'!D:D)</f>
        <v>0</v>
      </c>
    </row>
    <row r="1356" spans="1:19" ht="17.7">
      <c r="A1356" s="49">
        <v>44747</v>
      </c>
      <c r="B1356" s="109">
        <f>IF(COUNTIF($A$7:$A1356, $A1356)&gt;1, 0, IF($E1356="","",G1356+H1356+K1356+L1356+O1356-Q1356))</f>
        <v>0</v>
      </c>
      <c r="C1356" s="109">
        <f>IF(COUNTIF($A$7:$A1356, $A1356)&gt;1, 0, IF($E1356="", "", I1356+J1356+M1356+N1356+P1356-R1356))</f>
        <v>0</v>
      </c>
      <c r="D1356" s="109">
        <f>IF(COUNTIF($A$7:$A1356, $A1356)&gt;1, 0, S1356)</f>
        <v>0</v>
      </c>
      <c r="E1356" s="110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17">
        <f>SUMIF('V3回目-総接種回数'!$A:$A, 'Conv-vaccine'!$E1356, 'V3回目-総接種回数'!D:D)</f>
        <v>0</v>
      </c>
    </row>
    <row r="1357" spans="1:19" ht="17.7">
      <c r="A1357" s="49">
        <v>44748</v>
      </c>
      <c r="B1357" s="109">
        <f>IF(COUNTIF($A$7:$A1357, $A1357)&gt;1, 0, IF($E1357="","",G1357+H1357+K1357+L1357+O1357-Q1357))</f>
        <v>0</v>
      </c>
      <c r="C1357" s="109">
        <f>IF(COUNTIF($A$7:$A1357, $A1357)&gt;1, 0, IF($E1357="", "", I1357+J1357+M1357+N1357+P1357-R1357))</f>
        <v>0</v>
      </c>
      <c r="D1357" s="109">
        <f>IF(COUNTIF($A$7:$A1357, $A1357)&gt;1, 0, S1357)</f>
        <v>0</v>
      </c>
      <c r="E1357" s="110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17">
        <f>SUMIF('V3回目-総接種回数'!$A:$A, 'Conv-vaccine'!$E1357, 'V3回目-総接種回数'!D:D)</f>
        <v>0</v>
      </c>
    </row>
    <row r="1358" spans="1:19" ht="17.7">
      <c r="A1358" s="49">
        <v>44748</v>
      </c>
      <c r="B1358" s="109">
        <f>IF(COUNTIF($A$7:$A1358, $A1358)&gt;1, 0, IF($E1358="","",G1358+H1358+K1358+L1358+O1358-Q1358))</f>
        <v>0</v>
      </c>
      <c r="C1358" s="109">
        <f>IF(COUNTIF($A$7:$A1358, $A1358)&gt;1, 0, IF($E1358="", "", I1358+J1358+M1358+N1358+P1358-R1358))</f>
        <v>0</v>
      </c>
      <c r="D1358" s="109">
        <f>IF(COUNTIF($A$7:$A1358, $A1358)&gt;1, 0, S1358)</f>
        <v>0</v>
      </c>
      <c r="E1358" s="110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17">
        <f>SUMIF('V3回目-総接種回数'!$A:$A, 'Conv-vaccine'!$E1358, 'V3回目-総接種回数'!D:D)</f>
        <v>0</v>
      </c>
    </row>
    <row r="1359" spans="1:19" ht="17.7">
      <c r="A1359" s="49">
        <v>44748</v>
      </c>
      <c r="B1359" s="109">
        <f>IF(COUNTIF($A$7:$A1359, $A1359)&gt;1, 0, IF($E1359="","",G1359+H1359+K1359+L1359+O1359-Q1359))</f>
        <v>0</v>
      </c>
      <c r="C1359" s="109">
        <f>IF(COUNTIF($A$7:$A1359, $A1359)&gt;1, 0, IF($E1359="", "", I1359+J1359+M1359+N1359+P1359-R1359))</f>
        <v>0</v>
      </c>
      <c r="D1359" s="109">
        <f>IF(COUNTIF($A$7:$A1359, $A1359)&gt;1, 0, S1359)</f>
        <v>0</v>
      </c>
      <c r="E1359" s="110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17">
        <f>SUMIF('V3回目-総接種回数'!$A:$A, 'Conv-vaccine'!$E1359, 'V3回目-総接種回数'!D:D)</f>
        <v>0</v>
      </c>
    </row>
    <row r="1360" spans="1:19" ht="17.7">
      <c r="A1360" s="49">
        <v>44749</v>
      </c>
      <c r="B1360" s="109">
        <f>IF(COUNTIF($A$7:$A1360, $A1360)&gt;1, 0, IF($E1360="","",G1360+H1360+K1360+L1360+O1360-Q1360))</f>
        <v>0</v>
      </c>
      <c r="C1360" s="109">
        <f>IF(COUNTIF($A$7:$A1360, $A1360)&gt;1, 0, IF($E1360="", "", I1360+J1360+M1360+N1360+P1360-R1360))</f>
        <v>0</v>
      </c>
      <c r="D1360" s="109">
        <f>IF(COUNTIF($A$7:$A1360, $A1360)&gt;1, 0, S1360)</f>
        <v>0</v>
      </c>
      <c r="E1360" s="110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17">
        <f>SUMIF('V3回目-総接種回数'!$A:$A, 'Conv-vaccine'!$E1360, 'V3回目-総接種回数'!D:D)</f>
        <v>0</v>
      </c>
    </row>
    <row r="1361" spans="1:19" ht="17.7">
      <c r="A1361" s="49">
        <v>44749</v>
      </c>
      <c r="B1361" s="109">
        <f>IF(COUNTIF($A$7:$A1361, $A1361)&gt;1, 0, IF($E1361="","",G1361+H1361+K1361+L1361+O1361-Q1361))</f>
        <v>0</v>
      </c>
      <c r="C1361" s="109">
        <f>IF(COUNTIF($A$7:$A1361, $A1361)&gt;1, 0, IF($E1361="", "", I1361+J1361+M1361+N1361+P1361-R1361))</f>
        <v>0</v>
      </c>
      <c r="D1361" s="109">
        <f>IF(COUNTIF($A$7:$A1361, $A1361)&gt;1, 0, S1361)</f>
        <v>0</v>
      </c>
      <c r="E1361" s="110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17">
        <f>SUMIF('V3回目-総接種回数'!$A:$A, 'Conv-vaccine'!$E1361, 'V3回目-総接種回数'!D:D)</f>
        <v>0</v>
      </c>
    </row>
    <row r="1362" spans="1:19" ht="17.7">
      <c r="A1362" s="49">
        <v>44749</v>
      </c>
      <c r="B1362" s="109">
        <f>IF(COUNTIF($A$7:$A1362, $A1362)&gt;1, 0, IF($E1362="","",G1362+H1362+K1362+L1362+O1362-Q1362))</f>
        <v>0</v>
      </c>
      <c r="C1362" s="109">
        <f>IF(COUNTIF($A$7:$A1362, $A1362)&gt;1, 0, IF($E1362="", "", I1362+J1362+M1362+N1362+P1362-R1362))</f>
        <v>0</v>
      </c>
      <c r="D1362" s="109">
        <f>IF(COUNTIF($A$7:$A1362, $A1362)&gt;1, 0, S1362)</f>
        <v>0</v>
      </c>
      <c r="E1362" s="110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17">
        <f>SUMIF('V3回目-総接種回数'!$A:$A, 'Conv-vaccine'!$E1362, 'V3回目-総接種回数'!D:D)</f>
        <v>0</v>
      </c>
    </row>
    <row r="1363" spans="1:19" ht="17.7">
      <c r="A1363" s="49">
        <v>44750</v>
      </c>
      <c r="B1363" s="109">
        <f>IF(COUNTIF($A$7:$A1363, $A1363)&gt;1, 0, IF($E1363="","",G1363+H1363+K1363+L1363+O1363-Q1363))</f>
        <v>0</v>
      </c>
      <c r="C1363" s="109">
        <f>IF(COUNTIF($A$7:$A1363, $A1363)&gt;1, 0, IF($E1363="", "", I1363+J1363+M1363+N1363+P1363-R1363))</f>
        <v>0</v>
      </c>
      <c r="D1363" s="109">
        <f>IF(COUNTIF($A$7:$A1363, $A1363)&gt;1, 0, S1363)</f>
        <v>0</v>
      </c>
      <c r="E1363" s="110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17">
        <f>SUMIF('V3回目-総接種回数'!$A:$A, 'Conv-vaccine'!$E1363, 'V3回目-総接種回数'!D:D)</f>
        <v>0</v>
      </c>
    </row>
    <row r="1364" spans="1:19" ht="17.7">
      <c r="A1364" s="49">
        <v>44750</v>
      </c>
      <c r="B1364" s="109">
        <f>IF(COUNTIF($A$7:$A1364, $A1364)&gt;1, 0, IF($E1364="","",G1364+H1364+K1364+L1364+O1364-Q1364))</f>
        <v>0</v>
      </c>
      <c r="C1364" s="109">
        <f>IF(COUNTIF($A$7:$A1364, $A1364)&gt;1, 0, IF($E1364="", "", I1364+J1364+M1364+N1364+P1364-R1364))</f>
        <v>0</v>
      </c>
      <c r="D1364" s="109">
        <f>IF(COUNTIF($A$7:$A1364, $A1364)&gt;1, 0, S1364)</f>
        <v>0</v>
      </c>
      <c r="E1364" s="110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17">
        <f>SUMIF('V3回目-総接種回数'!$A:$A, 'Conv-vaccine'!$E1364, 'V3回目-総接種回数'!D:D)</f>
        <v>0</v>
      </c>
    </row>
    <row r="1365" spans="1:19" ht="17.7">
      <c r="A1365" s="49">
        <v>44750</v>
      </c>
      <c r="B1365" s="109">
        <f>IF(COUNTIF($A$7:$A1365, $A1365)&gt;1, 0, IF($E1365="","",G1365+H1365+K1365+L1365+O1365-Q1365))</f>
        <v>0</v>
      </c>
      <c r="C1365" s="109">
        <f>IF(COUNTIF($A$7:$A1365, $A1365)&gt;1, 0, IF($E1365="", "", I1365+J1365+M1365+N1365+P1365-R1365))</f>
        <v>0</v>
      </c>
      <c r="D1365" s="109">
        <f>IF(COUNTIF($A$7:$A1365, $A1365)&gt;1, 0, S1365)</f>
        <v>0</v>
      </c>
      <c r="E1365" s="110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17">
        <f>SUMIF('V3回目-総接種回数'!$A:$A, 'Conv-vaccine'!$E1365, 'V3回目-総接種回数'!D:D)</f>
        <v>0</v>
      </c>
    </row>
    <row r="1366" spans="1:19" ht="17.7">
      <c r="A1366" s="49">
        <v>44751</v>
      </c>
      <c r="B1366" s="109">
        <f>IF(COUNTIF($A$7:$A1366, $A1366)&gt;1, 0, IF($E1366="","",G1366+H1366+K1366+L1366+O1366-Q1366))</f>
        <v>0</v>
      </c>
      <c r="C1366" s="109">
        <f>IF(COUNTIF($A$7:$A1366, $A1366)&gt;1, 0, IF($E1366="", "", I1366+J1366+M1366+N1366+P1366-R1366))</f>
        <v>0</v>
      </c>
      <c r="D1366" s="109">
        <f>IF(COUNTIF($A$7:$A1366, $A1366)&gt;1, 0, S1366)</f>
        <v>0</v>
      </c>
      <c r="E1366" s="110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17">
        <f>SUMIF('V3回目-総接種回数'!$A:$A, 'Conv-vaccine'!$E1366, 'V3回目-総接種回数'!D:D)</f>
        <v>0</v>
      </c>
    </row>
    <row r="1367" spans="1:19" ht="17.7">
      <c r="A1367" s="49">
        <v>44751</v>
      </c>
      <c r="B1367" s="109">
        <f>IF(COUNTIF($A$7:$A1367, $A1367)&gt;1, 0, IF($E1367="","",G1367+H1367+K1367+L1367+O1367-Q1367))</f>
        <v>0</v>
      </c>
      <c r="C1367" s="109">
        <f>IF(COUNTIF($A$7:$A1367, $A1367)&gt;1, 0, IF($E1367="", "", I1367+J1367+M1367+N1367+P1367-R1367))</f>
        <v>0</v>
      </c>
      <c r="D1367" s="109">
        <f>IF(COUNTIF($A$7:$A1367, $A1367)&gt;1, 0, S1367)</f>
        <v>0</v>
      </c>
      <c r="E1367" s="110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17">
        <f>SUMIF('V3回目-総接種回数'!$A:$A, 'Conv-vaccine'!$E1367, 'V3回目-総接種回数'!D:D)</f>
        <v>0</v>
      </c>
    </row>
    <row r="1368" spans="1:19" ht="17.7">
      <c r="A1368" s="49">
        <v>44751</v>
      </c>
      <c r="B1368" s="109">
        <f>IF(COUNTIF($A$7:$A1368, $A1368)&gt;1, 0, IF($E1368="","",G1368+H1368+K1368+L1368+O1368-Q1368))</f>
        <v>0</v>
      </c>
      <c r="C1368" s="109">
        <f>IF(COUNTIF($A$7:$A1368, $A1368)&gt;1, 0, IF($E1368="", "", I1368+J1368+M1368+N1368+P1368-R1368))</f>
        <v>0</v>
      </c>
      <c r="D1368" s="109">
        <f>IF(COUNTIF($A$7:$A1368, $A1368)&gt;1, 0, S1368)</f>
        <v>0</v>
      </c>
      <c r="E1368" s="110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17">
        <f>SUMIF('V3回目-総接種回数'!$A:$A, 'Conv-vaccine'!$E1368, 'V3回目-総接種回数'!D:D)</f>
        <v>0</v>
      </c>
    </row>
    <row r="1369" spans="1:19" ht="17.7">
      <c r="A1369" s="49">
        <v>44752</v>
      </c>
      <c r="B1369" s="109">
        <f>IF(COUNTIF($A$7:$A1369, $A1369)&gt;1, 0, IF($E1369="","",G1369+H1369+K1369+L1369+O1369-Q1369))</f>
        <v>0</v>
      </c>
      <c r="C1369" s="109">
        <f>IF(COUNTIF($A$7:$A1369, $A1369)&gt;1, 0, IF($E1369="", "", I1369+J1369+M1369+N1369+P1369-R1369))</f>
        <v>0</v>
      </c>
      <c r="D1369" s="109">
        <f>IF(COUNTIF($A$7:$A1369, $A1369)&gt;1, 0, S1369)</f>
        <v>0</v>
      </c>
      <c r="E1369" s="110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17">
        <f>SUMIF('V3回目-総接種回数'!$A:$A, 'Conv-vaccine'!$E1369, 'V3回目-総接種回数'!D:D)</f>
        <v>0</v>
      </c>
    </row>
    <row r="1370" spans="1:19" ht="17.7">
      <c r="A1370" s="49">
        <v>44752</v>
      </c>
      <c r="B1370" s="109">
        <f>IF(COUNTIF($A$7:$A1370, $A1370)&gt;1, 0, IF($E1370="","",G1370+H1370+K1370+L1370+O1370-Q1370))</f>
        <v>0</v>
      </c>
      <c r="C1370" s="109">
        <f>IF(COUNTIF($A$7:$A1370, $A1370)&gt;1, 0, IF($E1370="", "", I1370+J1370+M1370+N1370+P1370-R1370))</f>
        <v>0</v>
      </c>
      <c r="D1370" s="109">
        <f>IF(COUNTIF($A$7:$A1370, $A1370)&gt;1, 0, S1370)</f>
        <v>0</v>
      </c>
      <c r="E1370" s="110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17">
        <f>SUMIF('V3回目-総接種回数'!$A:$A, 'Conv-vaccine'!$E1370, 'V3回目-総接種回数'!D:D)</f>
        <v>0</v>
      </c>
    </row>
    <row r="1371" spans="1:19" ht="17.7">
      <c r="A1371" s="49">
        <v>44752</v>
      </c>
      <c r="B1371" s="109">
        <f>IF(COUNTIF($A$7:$A1371, $A1371)&gt;1, 0, IF($E1371="","",G1371+H1371+K1371+L1371+O1371-Q1371))</f>
        <v>0</v>
      </c>
      <c r="C1371" s="109">
        <f>IF(COUNTIF($A$7:$A1371, $A1371)&gt;1, 0, IF($E1371="", "", I1371+J1371+M1371+N1371+P1371-R1371))</f>
        <v>0</v>
      </c>
      <c r="D1371" s="109">
        <f>IF(COUNTIF($A$7:$A1371, $A1371)&gt;1, 0, S1371)</f>
        <v>0</v>
      </c>
      <c r="E1371" s="110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17">
        <f>SUMIF('V3回目-総接種回数'!$A:$A, 'Conv-vaccine'!$E1371, 'V3回目-総接種回数'!D:D)</f>
        <v>0</v>
      </c>
    </row>
    <row r="1372" spans="1:19" ht="17.7">
      <c r="A1372" s="49">
        <v>44753</v>
      </c>
      <c r="B1372" s="109">
        <f>IF(COUNTIF($A$7:$A1372, $A1372)&gt;1, 0, IF($E1372="","",G1372+H1372+K1372+L1372+O1372-Q1372))</f>
        <v>0</v>
      </c>
      <c r="C1372" s="109">
        <f>IF(COUNTIF($A$7:$A1372, $A1372)&gt;1, 0, IF($E1372="", "", I1372+J1372+M1372+N1372+P1372-R1372))</f>
        <v>0</v>
      </c>
      <c r="D1372" s="109">
        <f>IF(COUNTIF($A$7:$A1372, $A1372)&gt;1, 0, S1372)</f>
        <v>0</v>
      </c>
      <c r="E1372" s="110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17">
        <f>SUMIF('V3回目-総接種回数'!$A:$A, 'Conv-vaccine'!$E1372, 'V3回目-総接種回数'!D:D)</f>
        <v>0</v>
      </c>
    </row>
    <row r="1373" spans="1:19" ht="17.7">
      <c r="A1373" s="49">
        <v>44753</v>
      </c>
      <c r="B1373" s="109">
        <f>IF(COUNTIF($A$7:$A1373, $A1373)&gt;1, 0, IF($E1373="","",G1373+H1373+K1373+L1373+O1373-Q1373))</f>
        <v>0</v>
      </c>
      <c r="C1373" s="109">
        <f>IF(COUNTIF($A$7:$A1373, $A1373)&gt;1, 0, IF($E1373="", "", I1373+J1373+M1373+N1373+P1373-R1373))</f>
        <v>0</v>
      </c>
      <c r="D1373" s="109">
        <f>IF(COUNTIF($A$7:$A1373, $A1373)&gt;1, 0, S1373)</f>
        <v>0</v>
      </c>
      <c r="E1373" s="110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17">
        <f>SUMIF('V3回目-総接種回数'!$A:$A, 'Conv-vaccine'!$E1373, 'V3回目-総接種回数'!D:D)</f>
        <v>0</v>
      </c>
    </row>
    <row r="1374" spans="1:19" ht="17.7">
      <c r="A1374" s="49">
        <v>44753</v>
      </c>
      <c r="B1374" s="109">
        <f>IF(COUNTIF($A$7:$A1374, $A1374)&gt;1, 0, IF($E1374="","",G1374+H1374+K1374+L1374+O1374-Q1374))</f>
        <v>0</v>
      </c>
      <c r="C1374" s="109">
        <f>IF(COUNTIF($A$7:$A1374, $A1374)&gt;1, 0, IF($E1374="", "", I1374+J1374+M1374+N1374+P1374-R1374))</f>
        <v>0</v>
      </c>
      <c r="D1374" s="109">
        <f>IF(COUNTIF($A$7:$A1374, $A1374)&gt;1, 0, S1374)</f>
        <v>0</v>
      </c>
      <c r="E1374" s="110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17">
        <f>SUMIF('V3回目-総接種回数'!$A:$A, 'Conv-vaccine'!$E1374, 'V3回目-総接種回数'!D:D)</f>
        <v>0</v>
      </c>
    </row>
    <row r="1375" spans="1:19" ht="17.7">
      <c r="A1375" s="49">
        <v>44754</v>
      </c>
      <c r="B1375" s="109">
        <f>IF(COUNTIF($A$7:$A1375, $A1375)&gt;1, 0, IF($E1375="","",G1375+H1375+K1375+L1375+O1375-Q1375))</f>
        <v>0</v>
      </c>
      <c r="C1375" s="109">
        <f>IF(COUNTIF($A$7:$A1375, $A1375)&gt;1, 0, IF($E1375="", "", I1375+J1375+M1375+N1375+P1375-R1375))</f>
        <v>0</v>
      </c>
      <c r="D1375" s="109">
        <f>IF(COUNTIF($A$7:$A1375, $A1375)&gt;1, 0, S1375)</f>
        <v>0</v>
      </c>
      <c r="E1375" s="110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17">
        <f>SUMIF('V3回目-総接種回数'!$A:$A, 'Conv-vaccine'!$E1375, 'V3回目-総接種回数'!D:D)</f>
        <v>0</v>
      </c>
    </row>
    <row r="1376" spans="1:19" ht="17.7">
      <c r="A1376" s="49">
        <v>44754</v>
      </c>
      <c r="B1376" s="109">
        <f>IF(COUNTIF($A$7:$A1376, $A1376)&gt;1, 0, IF($E1376="","",G1376+H1376+K1376+L1376+O1376-Q1376))</f>
        <v>0</v>
      </c>
      <c r="C1376" s="109">
        <f>IF(COUNTIF($A$7:$A1376, $A1376)&gt;1, 0, IF($E1376="", "", I1376+J1376+M1376+N1376+P1376-R1376))</f>
        <v>0</v>
      </c>
      <c r="D1376" s="109">
        <f>IF(COUNTIF($A$7:$A1376, $A1376)&gt;1, 0, S1376)</f>
        <v>0</v>
      </c>
      <c r="E1376" s="110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17">
        <f>SUMIF('V3回目-総接種回数'!$A:$A, 'Conv-vaccine'!$E1376, 'V3回目-総接種回数'!D:D)</f>
        <v>0</v>
      </c>
    </row>
    <row r="1377" spans="1:19" ht="17.7">
      <c r="A1377" s="49">
        <v>44754</v>
      </c>
      <c r="B1377" s="109">
        <f>IF(COUNTIF($A$7:$A1377, $A1377)&gt;1, 0, IF($E1377="","",G1377+H1377+K1377+L1377+O1377-Q1377))</f>
        <v>0</v>
      </c>
      <c r="C1377" s="109">
        <f>IF(COUNTIF($A$7:$A1377, $A1377)&gt;1, 0, IF($E1377="", "", I1377+J1377+M1377+N1377+P1377-R1377))</f>
        <v>0</v>
      </c>
      <c r="D1377" s="109">
        <f>IF(COUNTIF($A$7:$A1377, $A1377)&gt;1, 0, S1377)</f>
        <v>0</v>
      </c>
      <c r="E1377" s="110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17">
        <f>SUMIF('V3回目-総接種回数'!$A:$A, 'Conv-vaccine'!$E1377, 'V3回目-総接種回数'!D:D)</f>
        <v>0</v>
      </c>
    </row>
    <row r="1378" spans="1:19" ht="17.7">
      <c r="A1378" s="49">
        <v>44755</v>
      </c>
      <c r="B1378" s="109">
        <f>IF(COUNTIF($A$7:$A1378, $A1378)&gt;1, 0, IF($E1378="","",G1378+H1378+K1378+L1378+O1378-Q1378))</f>
        <v>0</v>
      </c>
      <c r="C1378" s="109">
        <f>IF(COUNTIF($A$7:$A1378, $A1378)&gt;1, 0, IF($E1378="", "", I1378+J1378+M1378+N1378+P1378-R1378))</f>
        <v>0</v>
      </c>
      <c r="D1378" s="109">
        <f>IF(COUNTIF($A$7:$A1378, $A1378)&gt;1, 0, S1378)</f>
        <v>0</v>
      </c>
      <c r="E1378" s="110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17">
        <f>SUMIF('V3回目-総接種回数'!$A:$A, 'Conv-vaccine'!$E1378, 'V3回目-総接種回数'!D:D)</f>
        <v>0</v>
      </c>
    </row>
    <row r="1379" spans="1:19" ht="17.7">
      <c r="A1379" s="49">
        <v>44755</v>
      </c>
      <c r="B1379" s="109">
        <f>IF(COUNTIF($A$7:$A1379, $A1379)&gt;1, 0, IF($E1379="","",G1379+H1379+K1379+L1379+O1379-Q1379))</f>
        <v>0</v>
      </c>
      <c r="C1379" s="109">
        <f>IF(COUNTIF($A$7:$A1379, $A1379)&gt;1, 0, IF($E1379="", "", I1379+J1379+M1379+N1379+P1379-R1379))</f>
        <v>0</v>
      </c>
      <c r="D1379" s="109">
        <f>IF(COUNTIF($A$7:$A1379, $A1379)&gt;1, 0, S1379)</f>
        <v>0</v>
      </c>
      <c r="E1379" s="110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17">
        <f>SUMIF('V3回目-総接種回数'!$A:$A, 'Conv-vaccine'!$E1379, 'V3回目-総接種回数'!D:D)</f>
        <v>0</v>
      </c>
    </row>
    <row r="1380" spans="1:19" ht="17.7">
      <c r="A1380" s="49">
        <v>44755</v>
      </c>
      <c r="B1380" s="109">
        <f>IF(COUNTIF($A$7:$A1380, $A1380)&gt;1, 0, IF($E1380="","",G1380+H1380+K1380+L1380+O1380-Q1380))</f>
        <v>0</v>
      </c>
      <c r="C1380" s="109">
        <f>IF(COUNTIF($A$7:$A1380, $A1380)&gt;1, 0, IF($E1380="", "", I1380+J1380+M1380+N1380+P1380-R1380))</f>
        <v>0</v>
      </c>
      <c r="D1380" s="109">
        <f>IF(COUNTIF($A$7:$A1380, $A1380)&gt;1, 0, S1380)</f>
        <v>0</v>
      </c>
      <c r="E1380" s="110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17">
        <f>SUMIF('V3回目-総接種回数'!$A:$A, 'Conv-vaccine'!$E1380, 'V3回目-総接種回数'!D:D)</f>
        <v>0</v>
      </c>
    </row>
    <row r="1381" spans="1:19" ht="17.7">
      <c r="A1381" s="49">
        <v>44756</v>
      </c>
      <c r="B1381" s="109">
        <f>IF(COUNTIF($A$7:$A1381, $A1381)&gt;1, 0, IF($E1381="","",G1381+H1381+K1381+L1381+O1381-Q1381))</f>
        <v>0</v>
      </c>
      <c r="C1381" s="109">
        <f>IF(COUNTIF($A$7:$A1381, $A1381)&gt;1, 0, IF($E1381="", "", I1381+J1381+M1381+N1381+P1381-R1381))</f>
        <v>0</v>
      </c>
      <c r="D1381" s="109">
        <f>IF(COUNTIF($A$7:$A1381, $A1381)&gt;1, 0, S1381)</f>
        <v>0</v>
      </c>
      <c r="E1381" s="110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17">
        <f>SUMIF('V3回目-総接種回数'!$A:$A, 'Conv-vaccine'!$E1381, 'V3回目-総接種回数'!D:D)</f>
        <v>0</v>
      </c>
    </row>
    <row r="1382" spans="1:19" ht="17.7">
      <c r="A1382" s="49">
        <v>44756</v>
      </c>
      <c r="B1382" s="109">
        <f>IF(COUNTIF($A$7:$A1382, $A1382)&gt;1, 0, IF($E1382="","",G1382+H1382+K1382+L1382+O1382-Q1382))</f>
        <v>0</v>
      </c>
      <c r="C1382" s="109">
        <f>IF(COUNTIF($A$7:$A1382, $A1382)&gt;1, 0, IF($E1382="", "", I1382+J1382+M1382+N1382+P1382-R1382))</f>
        <v>0</v>
      </c>
      <c r="D1382" s="109">
        <f>IF(COUNTIF($A$7:$A1382, $A1382)&gt;1, 0, S1382)</f>
        <v>0</v>
      </c>
      <c r="E1382" s="110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17">
        <f>SUMIF('V3回目-総接種回数'!$A:$A, 'Conv-vaccine'!$E1382, 'V3回目-総接種回数'!D:D)</f>
        <v>0</v>
      </c>
    </row>
    <row r="1383" spans="1:19" ht="17.7">
      <c r="A1383" s="49">
        <v>44756</v>
      </c>
      <c r="B1383" s="109">
        <f>IF(COUNTIF($A$7:$A1383, $A1383)&gt;1, 0, IF($E1383="","",G1383+H1383+K1383+L1383+O1383-Q1383))</f>
        <v>0</v>
      </c>
      <c r="C1383" s="109">
        <f>IF(COUNTIF($A$7:$A1383, $A1383)&gt;1, 0, IF($E1383="", "", I1383+J1383+M1383+N1383+P1383-R1383))</f>
        <v>0</v>
      </c>
      <c r="D1383" s="109">
        <f>IF(COUNTIF($A$7:$A1383, $A1383)&gt;1, 0, S1383)</f>
        <v>0</v>
      </c>
      <c r="E1383" s="110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17">
        <f>SUMIF('V3回目-総接種回数'!$A:$A, 'Conv-vaccine'!$E1383, 'V3回目-総接種回数'!D:D)</f>
        <v>0</v>
      </c>
    </row>
    <row r="1384" spans="1:19" ht="17.7">
      <c r="A1384" s="49">
        <v>44757</v>
      </c>
      <c r="B1384" s="109">
        <f>IF(COUNTIF($A$7:$A1384, $A1384)&gt;1, 0, IF($E1384="","",G1384+H1384+K1384+L1384+O1384-Q1384))</f>
        <v>0</v>
      </c>
      <c r="C1384" s="109">
        <f>IF(COUNTIF($A$7:$A1384, $A1384)&gt;1, 0, IF($E1384="", "", I1384+J1384+M1384+N1384+P1384-R1384))</f>
        <v>0</v>
      </c>
      <c r="D1384" s="109">
        <f>IF(COUNTIF($A$7:$A1384, $A1384)&gt;1, 0, S1384)</f>
        <v>0</v>
      </c>
      <c r="E1384" s="110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17">
        <f>SUMIF('V3回目-総接種回数'!$A:$A, 'Conv-vaccine'!$E1384, 'V3回目-総接種回数'!D:D)</f>
        <v>0</v>
      </c>
    </row>
    <row r="1385" spans="1:19" ht="17.7">
      <c r="A1385" s="49">
        <v>44757</v>
      </c>
      <c r="B1385" s="109">
        <f>IF(COUNTIF($A$7:$A1385, $A1385)&gt;1, 0, IF($E1385="","",G1385+H1385+K1385+L1385+O1385-Q1385))</f>
        <v>0</v>
      </c>
      <c r="C1385" s="109">
        <f>IF(COUNTIF($A$7:$A1385, $A1385)&gt;1, 0, IF($E1385="", "", I1385+J1385+M1385+N1385+P1385-R1385))</f>
        <v>0</v>
      </c>
      <c r="D1385" s="109">
        <f>IF(COUNTIF($A$7:$A1385, $A1385)&gt;1, 0, S1385)</f>
        <v>0</v>
      </c>
      <c r="E1385" s="110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17">
        <f>SUMIF('V3回目-総接種回数'!$A:$A, 'Conv-vaccine'!$E1385, 'V3回目-総接種回数'!D:D)</f>
        <v>0</v>
      </c>
    </row>
    <row r="1386" spans="1:19" ht="17.7">
      <c r="A1386" s="49">
        <v>44757</v>
      </c>
      <c r="B1386" s="109">
        <f>IF(COUNTIF($A$7:$A1386, $A1386)&gt;1, 0, IF($E1386="","",G1386+H1386+K1386+L1386+O1386-Q1386))</f>
        <v>0</v>
      </c>
      <c r="C1386" s="109">
        <f>IF(COUNTIF($A$7:$A1386, $A1386)&gt;1, 0, IF($E1386="", "", I1386+J1386+M1386+N1386+P1386-R1386))</f>
        <v>0</v>
      </c>
      <c r="D1386" s="109">
        <f>IF(COUNTIF($A$7:$A1386, $A1386)&gt;1, 0, S1386)</f>
        <v>0</v>
      </c>
      <c r="E1386" s="110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17">
        <f>SUMIF('V3回目-総接種回数'!$A:$A, 'Conv-vaccine'!$E1386, 'V3回目-総接種回数'!D:D)</f>
        <v>0</v>
      </c>
    </row>
    <row r="1387" spans="1:19" ht="17.7">
      <c r="A1387" s="49">
        <v>44758</v>
      </c>
      <c r="B1387" s="109">
        <f>IF(COUNTIF($A$7:$A1387, $A1387)&gt;1, 0, IF($E1387="","",G1387+H1387+K1387+L1387+O1387-Q1387))</f>
        <v>0</v>
      </c>
      <c r="C1387" s="109">
        <f>IF(COUNTIF($A$7:$A1387, $A1387)&gt;1, 0, IF($E1387="", "", I1387+J1387+M1387+N1387+P1387-R1387))</f>
        <v>0</v>
      </c>
      <c r="D1387" s="109">
        <f>IF(COUNTIF($A$7:$A1387, $A1387)&gt;1, 0, S1387)</f>
        <v>0</v>
      </c>
      <c r="E1387" s="110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17">
        <f>SUMIF('V3回目-総接種回数'!$A:$A, 'Conv-vaccine'!$E1387, 'V3回目-総接種回数'!D:D)</f>
        <v>0</v>
      </c>
    </row>
    <row r="1388" spans="1:19" ht="17.7">
      <c r="A1388" s="49">
        <v>44758</v>
      </c>
      <c r="B1388" s="109">
        <f>IF(COUNTIF($A$7:$A1388, $A1388)&gt;1, 0, IF($E1388="","",G1388+H1388+K1388+L1388+O1388-Q1388))</f>
        <v>0</v>
      </c>
      <c r="C1388" s="109">
        <f>IF(COUNTIF($A$7:$A1388, $A1388)&gt;1, 0, IF($E1388="", "", I1388+J1388+M1388+N1388+P1388-R1388))</f>
        <v>0</v>
      </c>
      <c r="D1388" s="109">
        <f>IF(COUNTIF($A$7:$A1388, $A1388)&gt;1, 0, S1388)</f>
        <v>0</v>
      </c>
      <c r="E1388" s="110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17">
        <f>SUMIF('V3回目-総接種回数'!$A:$A, 'Conv-vaccine'!$E1388, 'V3回目-総接種回数'!D:D)</f>
        <v>0</v>
      </c>
    </row>
    <row r="1389" spans="1:19" ht="17.7">
      <c r="A1389" s="49">
        <v>44758</v>
      </c>
      <c r="B1389" s="109">
        <f>IF(COUNTIF($A$7:$A1389, $A1389)&gt;1, 0, IF($E1389="","",G1389+H1389+K1389+L1389+O1389-Q1389))</f>
        <v>0</v>
      </c>
      <c r="C1389" s="109">
        <f>IF(COUNTIF($A$7:$A1389, $A1389)&gt;1, 0, IF($E1389="", "", I1389+J1389+M1389+N1389+P1389-R1389))</f>
        <v>0</v>
      </c>
      <c r="D1389" s="109">
        <f>IF(COUNTIF($A$7:$A1389, $A1389)&gt;1, 0, S1389)</f>
        <v>0</v>
      </c>
      <c r="E1389" s="110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17">
        <f>SUMIF('V3回目-総接種回数'!$A:$A, 'Conv-vaccine'!$E1389, 'V3回目-総接種回数'!D:D)</f>
        <v>0</v>
      </c>
    </row>
    <row r="1390" spans="1:19" ht="17.7">
      <c r="A1390" s="49">
        <v>44759</v>
      </c>
      <c r="B1390" s="109">
        <f>IF(COUNTIF($A$7:$A1390, $A1390)&gt;1, 0, IF($E1390="","",G1390+H1390+K1390+L1390+O1390-Q1390))</f>
        <v>0</v>
      </c>
      <c r="C1390" s="109">
        <f>IF(COUNTIF($A$7:$A1390, $A1390)&gt;1, 0, IF($E1390="", "", I1390+J1390+M1390+N1390+P1390-R1390))</f>
        <v>0</v>
      </c>
      <c r="D1390" s="109">
        <f>IF(COUNTIF($A$7:$A1390, $A1390)&gt;1, 0, S1390)</f>
        <v>0</v>
      </c>
      <c r="E1390" s="110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17">
        <f>SUMIF('V3回目-総接種回数'!$A:$A, 'Conv-vaccine'!$E1390, 'V3回目-総接種回数'!D:D)</f>
        <v>0</v>
      </c>
    </row>
    <row r="1391" spans="1:19" ht="17.7">
      <c r="A1391" s="49">
        <v>44759</v>
      </c>
      <c r="B1391" s="109">
        <f>IF(COUNTIF($A$7:$A1391, $A1391)&gt;1, 0, IF($E1391="","",G1391+H1391+K1391+L1391+O1391-Q1391))</f>
        <v>0</v>
      </c>
      <c r="C1391" s="109">
        <f>IF(COUNTIF($A$7:$A1391, $A1391)&gt;1, 0, IF($E1391="", "", I1391+J1391+M1391+N1391+P1391-R1391))</f>
        <v>0</v>
      </c>
      <c r="D1391" s="109">
        <f>IF(COUNTIF($A$7:$A1391, $A1391)&gt;1, 0, S1391)</f>
        <v>0</v>
      </c>
      <c r="E1391" s="110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17">
        <f>SUMIF('V3回目-総接種回数'!$A:$A, 'Conv-vaccine'!$E1391, 'V3回目-総接種回数'!D:D)</f>
        <v>0</v>
      </c>
    </row>
    <row r="1392" spans="1:19" ht="17.7">
      <c r="A1392" s="49">
        <v>44759</v>
      </c>
      <c r="B1392" s="109">
        <f>IF(COUNTIF($A$7:$A1392, $A1392)&gt;1, 0, IF($E1392="","",G1392+H1392+K1392+L1392+O1392-Q1392))</f>
        <v>0</v>
      </c>
      <c r="C1392" s="109">
        <f>IF(COUNTIF($A$7:$A1392, $A1392)&gt;1, 0, IF($E1392="", "", I1392+J1392+M1392+N1392+P1392-R1392))</f>
        <v>0</v>
      </c>
      <c r="D1392" s="109">
        <f>IF(COUNTIF($A$7:$A1392, $A1392)&gt;1, 0, S1392)</f>
        <v>0</v>
      </c>
      <c r="E1392" s="110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17">
        <f>SUMIF('V3回目-総接種回数'!$A:$A, 'Conv-vaccine'!$E1392, 'V3回目-総接種回数'!D:D)</f>
        <v>0</v>
      </c>
    </row>
    <row r="1393" spans="1:19" ht="17.7">
      <c r="A1393" s="49">
        <v>44760</v>
      </c>
      <c r="B1393" s="109">
        <f>IF(COUNTIF($A$7:$A1393, $A1393)&gt;1, 0, IF($E1393="","",G1393+H1393+K1393+L1393+O1393-Q1393))</f>
        <v>0</v>
      </c>
      <c r="C1393" s="109">
        <f>IF(COUNTIF($A$7:$A1393, $A1393)&gt;1, 0, IF($E1393="", "", I1393+J1393+M1393+N1393+P1393-R1393))</f>
        <v>0</v>
      </c>
      <c r="D1393" s="109">
        <f>IF(COUNTIF($A$7:$A1393, $A1393)&gt;1, 0, S1393)</f>
        <v>0</v>
      </c>
      <c r="E1393" s="110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17">
        <f>SUMIF('V3回目-総接種回数'!$A:$A, 'Conv-vaccine'!$E1393, 'V3回目-総接種回数'!D:D)</f>
        <v>0</v>
      </c>
    </row>
    <row r="1394" spans="1:19" ht="17.7">
      <c r="A1394" s="49">
        <v>44760</v>
      </c>
      <c r="B1394" s="109">
        <f>IF(COUNTIF($A$7:$A1394, $A1394)&gt;1, 0, IF($E1394="","",G1394+H1394+K1394+L1394+O1394-Q1394))</f>
        <v>0</v>
      </c>
      <c r="C1394" s="109">
        <f>IF(COUNTIF($A$7:$A1394, $A1394)&gt;1, 0, IF($E1394="", "", I1394+J1394+M1394+N1394+P1394-R1394))</f>
        <v>0</v>
      </c>
      <c r="D1394" s="109">
        <f>IF(COUNTIF($A$7:$A1394, $A1394)&gt;1, 0, S1394)</f>
        <v>0</v>
      </c>
      <c r="E1394" s="110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17">
        <f>SUMIF('V3回目-総接種回数'!$A:$A, 'Conv-vaccine'!$E1394, 'V3回目-総接種回数'!D:D)</f>
        <v>0</v>
      </c>
    </row>
    <row r="1395" spans="1:19" ht="17.7">
      <c r="A1395" s="49">
        <v>44760</v>
      </c>
      <c r="B1395" s="109">
        <f>IF(COUNTIF($A$7:$A1395, $A1395)&gt;1, 0, IF($E1395="","",G1395+H1395+K1395+L1395+O1395-Q1395))</f>
        <v>0</v>
      </c>
      <c r="C1395" s="109">
        <f>IF(COUNTIF($A$7:$A1395, $A1395)&gt;1, 0, IF($E1395="", "", I1395+J1395+M1395+N1395+P1395-R1395))</f>
        <v>0</v>
      </c>
      <c r="D1395" s="109">
        <f>IF(COUNTIF($A$7:$A1395, $A1395)&gt;1, 0, S1395)</f>
        <v>0</v>
      </c>
      <c r="E1395" s="110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17">
        <f>SUMIF('V3回目-総接種回数'!$A:$A, 'Conv-vaccine'!$E1395, 'V3回目-総接種回数'!D:D)</f>
        <v>0</v>
      </c>
    </row>
    <row r="1396" spans="1:19" ht="17.7">
      <c r="A1396" s="49">
        <v>44761</v>
      </c>
      <c r="B1396" s="109">
        <f>IF(COUNTIF($A$7:$A1396, $A1396)&gt;1, 0, IF($E1396="","",G1396+H1396+K1396+L1396+O1396-Q1396))</f>
        <v>0</v>
      </c>
      <c r="C1396" s="109">
        <f>IF(COUNTIF($A$7:$A1396, $A1396)&gt;1, 0, IF($E1396="", "", I1396+J1396+M1396+N1396+P1396-R1396))</f>
        <v>0</v>
      </c>
      <c r="D1396" s="109">
        <f>IF(COUNTIF($A$7:$A1396, $A1396)&gt;1, 0, S1396)</f>
        <v>0</v>
      </c>
      <c r="E1396" s="110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17">
        <f>SUMIF('V3回目-総接種回数'!$A:$A, 'Conv-vaccine'!$E1396, 'V3回目-総接種回数'!D:D)</f>
        <v>0</v>
      </c>
    </row>
    <row r="1397" spans="1:19" ht="17.7">
      <c r="A1397" s="49">
        <v>44761</v>
      </c>
      <c r="B1397" s="109">
        <f>IF(COUNTIF($A$7:$A1397, $A1397)&gt;1, 0, IF($E1397="","",G1397+H1397+K1397+L1397+O1397-Q1397))</f>
        <v>0</v>
      </c>
      <c r="C1397" s="109">
        <f>IF(COUNTIF($A$7:$A1397, $A1397)&gt;1, 0, IF($E1397="", "", I1397+J1397+M1397+N1397+P1397-R1397))</f>
        <v>0</v>
      </c>
      <c r="D1397" s="109">
        <f>IF(COUNTIF($A$7:$A1397, $A1397)&gt;1, 0, S1397)</f>
        <v>0</v>
      </c>
      <c r="E1397" s="110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17">
        <f>SUMIF('V3回目-総接種回数'!$A:$A, 'Conv-vaccine'!$E1397, 'V3回目-総接種回数'!D:D)</f>
        <v>0</v>
      </c>
    </row>
    <row r="1398" spans="1:19" ht="17.7">
      <c r="A1398" s="49">
        <v>44761</v>
      </c>
      <c r="B1398" s="109">
        <f>IF(COUNTIF($A$7:$A1398, $A1398)&gt;1, 0, IF($E1398="","",G1398+H1398+K1398+L1398+O1398-Q1398))</f>
        <v>0</v>
      </c>
      <c r="C1398" s="109">
        <f>IF(COUNTIF($A$7:$A1398, $A1398)&gt;1, 0, IF($E1398="", "", I1398+J1398+M1398+N1398+P1398-R1398))</f>
        <v>0</v>
      </c>
      <c r="D1398" s="109">
        <f>IF(COUNTIF($A$7:$A1398, $A1398)&gt;1, 0, S1398)</f>
        <v>0</v>
      </c>
      <c r="E1398" s="110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17">
        <f>SUMIF('V3回目-総接種回数'!$A:$A, 'Conv-vaccine'!$E1398, 'V3回目-総接種回数'!D:D)</f>
        <v>0</v>
      </c>
    </row>
    <row r="1399" spans="1:19" ht="17.7">
      <c r="A1399" s="49">
        <v>44762</v>
      </c>
      <c r="B1399" s="109">
        <f>IF(COUNTIF($A$7:$A1399, $A1399)&gt;1, 0, IF($E1399="","",G1399+H1399+K1399+L1399+O1399-Q1399))</f>
        <v>0</v>
      </c>
      <c r="C1399" s="109">
        <f>IF(COUNTIF($A$7:$A1399, $A1399)&gt;1, 0, IF($E1399="", "", I1399+J1399+M1399+N1399+P1399-R1399))</f>
        <v>0</v>
      </c>
      <c r="D1399" s="109">
        <f>IF(COUNTIF($A$7:$A1399, $A1399)&gt;1, 0, S1399)</f>
        <v>0</v>
      </c>
      <c r="E1399" s="110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17">
        <f>SUMIF('V3回目-総接種回数'!$A:$A, 'Conv-vaccine'!$E1399, 'V3回目-総接種回数'!D:D)</f>
        <v>0</v>
      </c>
    </row>
    <row r="1400" spans="1:19" ht="17.7">
      <c r="A1400" s="49">
        <v>44762</v>
      </c>
      <c r="B1400" s="109">
        <f>IF(COUNTIF($A$7:$A1400, $A1400)&gt;1, 0, IF($E1400="","",G1400+H1400+K1400+L1400+O1400-Q1400))</f>
        <v>0</v>
      </c>
      <c r="C1400" s="109">
        <f>IF(COUNTIF($A$7:$A1400, $A1400)&gt;1, 0, IF($E1400="", "", I1400+J1400+M1400+N1400+P1400-R1400))</f>
        <v>0</v>
      </c>
      <c r="D1400" s="109">
        <f>IF(COUNTIF($A$7:$A1400, $A1400)&gt;1, 0, S1400)</f>
        <v>0</v>
      </c>
      <c r="E1400" s="110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17">
        <f>SUMIF('V3回目-総接種回数'!$A:$A, 'Conv-vaccine'!$E1400, 'V3回目-総接種回数'!D:D)</f>
        <v>0</v>
      </c>
    </row>
    <row r="1401" spans="1:19" ht="17.7">
      <c r="A1401" s="49">
        <v>44762</v>
      </c>
      <c r="B1401" s="109">
        <f>IF(COUNTIF($A$7:$A1401, $A1401)&gt;1, 0, IF($E1401="","",G1401+H1401+K1401+L1401+O1401-Q1401))</f>
        <v>0</v>
      </c>
      <c r="C1401" s="109">
        <f>IF(COUNTIF($A$7:$A1401, $A1401)&gt;1, 0, IF($E1401="", "", I1401+J1401+M1401+N1401+P1401-R1401))</f>
        <v>0</v>
      </c>
      <c r="D1401" s="109">
        <f>IF(COUNTIF($A$7:$A1401, $A1401)&gt;1, 0, S1401)</f>
        <v>0</v>
      </c>
      <c r="E1401" s="110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17">
        <f>SUMIF('V3回目-総接種回数'!$A:$A, 'Conv-vaccine'!$E1401, 'V3回目-総接種回数'!D:D)</f>
        <v>0</v>
      </c>
    </row>
    <row r="1402" spans="1:19" ht="17.7">
      <c r="A1402" s="49">
        <v>44763</v>
      </c>
      <c r="B1402" s="109">
        <f>IF(COUNTIF($A$7:$A1402, $A1402)&gt;1, 0, IF($E1402="","",G1402+H1402+K1402+L1402+O1402-Q1402))</f>
        <v>0</v>
      </c>
      <c r="C1402" s="109">
        <f>IF(COUNTIF($A$7:$A1402, $A1402)&gt;1, 0, IF($E1402="", "", I1402+J1402+M1402+N1402+P1402-R1402))</f>
        <v>0</v>
      </c>
      <c r="D1402" s="109">
        <f>IF(COUNTIF($A$7:$A1402, $A1402)&gt;1, 0, S1402)</f>
        <v>0</v>
      </c>
      <c r="E1402" s="110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17">
        <f>SUMIF('V3回目-総接種回数'!$A:$A, 'Conv-vaccine'!$E1402, 'V3回目-総接種回数'!D:D)</f>
        <v>0</v>
      </c>
    </row>
    <row r="1403" spans="1:19" ht="17.7">
      <c r="A1403" s="49">
        <v>44763</v>
      </c>
      <c r="B1403" s="109">
        <f>IF(COUNTIF($A$7:$A1403, $A1403)&gt;1, 0, IF($E1403="","",G1403+H1403+K1403+L1403+O1403-Q1403))</f>
        <v>0</v>
      </c>
      <c r="C1403" s="109">
        <f>IF(COUNTIF($A$7:$A1403, $A1403)&gt;1, 0, IF($E1403="", "", I1403+J1403+M1403+N1403+P1403-R1403))</f>
        <v>0</v>
      </c>
      <c r="D1403" s="109">
        <f>IF(COUNTIF($A$7:$A1403, $A1403)&gt;1, 0, S1403)</f>
        <v>0</v>
      </c>
      <c r="E1403" s="110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17">
        <f>SUMIF('V3回目-総接種回数'!$A:$A, 'Conv-vaccine'!$E1403, 'V3回目-総接種回数'!D:D)</f>
        <v>0</v>
      </c>
    </row>
    <row r="1404" spans="1:19" ht="17.7">
      <c r="A1404" s="49">
        <v>44763</v>
      </c>
      <c r="B1404" s="109">
        <f>IF(COUNTIF($A$7:$A1404, $A1404)&gt;1, 0, IF($E1404="","",G1404+H1404+K1404+L1404+O1404-Q1404))</f>
        <v>0</v>
      </c>
      <c r="C1404" s="109">
        <f>IF(COUNTIF($A$7:$A1404, $A1404)&gt;1, 0, IF($E1404="", "", I1404+J1404+M1404+N1404+P1404-R1404))</f>
        <v>0</v>
      </c>
      <c r="D1404" s="109">
        <f>IF(COUNTIF($A$7:$A1404, $A1404)&gt;1, 0, S1404)</f>
        <v>0</v>
      </c>
      <c r="E1404" s="110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17">
        <f>SUMIF('V3回目-総接種回数'!$A:$A, 'Conv-vaccine'!$E1404, 'V3回目-総接種回数'!D:D)</f>
        <v>0</v>
      </c>
    </row>
    <row r="1405" spans="1:19" ht="17.7">
      <c r="A1405" s="49">
        <v>44764</v>
      </c>
      <c r="B1405" s="109">
        <f>IF(COUNTIF($A$7:$A1405, $A1405)&gt;1, 0, IF($E1405="","",G1405+H1405+K1405+L1405+O1405-Q1405))</f>
        <v>0</v>
      </c>
      <c r="C1405" s="109">
        <f>IF(COUNTIF($A$7:$A1405, $A1405)&gt;1, 0, IF($E1405="", "", I1405+J1405+M1405+N1405+P1405-R1405))</f>
        <v>0</v>
      </c>
      <c r="D1405" s="109">
        <f>IF(COUNTIF($A$7:$A1405, $A1405)&gt;1, 0, S1405)</f>
        <v>0</v>
      </c>
      <c r="E1405" s="110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17">
        <f>SUMIF('V3回目-総接種回数'!$A:$A, 'Conv-vaccine'!$E1405, 'V3回目-総接種回数'!D:D)</f>
        <v>0</v>
      </c>
    </row>
    <row r="1406" spans="1:19" ht="17.7">
      <c r="A1406" s="49">
        <v>44764</v>
      </c>
      <c r="B1406" s="109">
        <f>IF(COUNTIF($A$7:$A1406, $A1406)&gt;1, 0, IF($E1406="","",G1406+H1406+K1406+L1406+O1406-Q1406))</f>
        <v>0</v>
      </c>
      <c r="C1406" s="109">
        <f>IF(COUNTIF($A$7:$A1406, $A1406)&gt;1, 0, IF($E1406="", "", I1406+J1406+M1406+N1406+P1406-R1406))</f>
        <v>0</v>
      </c>
      <c r="D1406" s="109">
        <f>IF(COUNTIF($A$7:$A1406, $A1406)&gt;1, 0, S1406)</f>
        <v>0</v>
      </c>
      <c r="E1406" s="110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17">
        <f>SUMIF('V3回目-総接種回数'!$A:$A, 'Conv-vaccine'!$E1406, 'V3回目-総接種回数'!D:D)</f>
        <v>0</v>
      </c>
    </row>
    <row r="1407" spans="1:19" ht="17.7">
      <c r="A1407" s="49">
        <v>44764</v>
      </c>
      <c r="B1407" s="109">
        <f>IF(COUNTIF($A$7:$A1407, $A1407)&gt;1, 0, IF($E1407="","",G1407+H1407+K1407+L1407+O1407-Q1407))</f>
        <v>0</v>
      </c>
      <c r="C1407" s="109">
        <f>IF(COUNTIF($A$7:$A1407, $A1407)&gt;1, 0, IF($E1407="", "", I1407+J1407+M1407+N1407+P1407-R1407))</f>
        <v>0</v>
      </c>
      <c r="D1407" s="109">
        <f>IF(COUNTIF($A$7:$A1407, $A1407)&gt;1, 0, S1407)</f>
        <v>0</v>
      </c>
      <c r="E1407" s="110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17">
        <f>SUMIF('V3回目-総接種回数'!$A:$A, 'Conv-vaccine'!$E1407, 'V3回目-総接種回数'!D:D)</f>
        <v>0</v>
      </c>
    </row>
    <row r="1408" spans="1:19" ht="17.7">
      <c r="A1408" s="49">
        <v>44765</v>
      </c>
      <c r="B1408" s="109">
        <f>IF(COUNTIF($A$7:$A1408, $A1408)&gt;1, 0, IF($E1408="","",G1408+H1408+K1408+L1408+O1408-Q1408))</f>
        <v>0</v>
      </c>
      <c r="C1408" s="109">
        <f>IF(COUNTIF($A$7:$A1408, $A1408)&gt;1, 0, IF($E1408="", "", I1408+J1408+M1408+N1408+P1408-R1408))</f>
        <v>0</v>
      </c>
      <c r="D1408" s="109">
        <f>IF(COUNTIF($A$7:$A1408, $A1408)&gt;1, 0, S1408)</f>
        <v>0</v>
      </c>
      <c r="E1408" s="110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17">
        <f>SUMIF('V3回目-総接種回数'!$A:$A, 'Conv-vaccine'!$E1408, 'V3回目-総接種回数'!D:D)</f>
        <v>0</v>
      </c>
    </row>
    <row r="1409" spans="1:19" ht="17.7">
      <c r="A1409" s="49">
        <v>44765</v>
      </c>
      <c r="B1409" s="109">
        <f>IF(COUNTIF($A$7:$A1409, $A1409)&gt;1, 0, IF($E1409="","",G1409+H1409+K1409+L1409+O1409-Q1409))</f>
        <v>0</v>
      </c>
      <c r="C1409" s="109">
        <f>IF(COUNTIF($A$7:$A1409, $A1409)&gt;1, 0, IF($E1409="", "", I1409+J1409+M1409+N1409+P1409-R1409))</f>
        <v>0</v>
      </c>
      <c r="D1409" s="109">
        <f>IF(COUNTIF($A$7:$A1409, $A1409)&gt;1, 0, S1409)</f>
        <v>0</v>
      </c>
      <c r="E1409" s="110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17">
        <f>SUMIF('V3回目-総接種回数'!$A:$A, 'Conv-vaccine'!$E1409, 'V3回目-総接種回数'!D:D)</f>
        <v>0</v>
      </c>
    </row>
    <row r="1410" spans="1:19" ht="17.7">
      <c r="A1410" s="49">
        <v>44765</v>
      </c>
      <c r="B1410" s="109">
        <f>IF(COUNTIF($A$7:$A1410, $A1410)&gt;1, 0, IF($E1410="","",G1410+H1410+K1410+L1410+O1410-Q1410))</f>
        <v>0</v>
      </c>
      <c r="C1410" s="109">
        <f>IF(COUNTIF($A$7:$A1410, $A1410)&gt;1, 0, IF($E1410="", "", I1410+J1410+M1410+N1410+P1410-R1410))</f>
        <v>0</v>
      </c>
      <c r="D1410" s="109">
        <f>IF(COUNTIF($A$7:$A1410, $A1410)&gt;1, 0, S1410)</f>
        <v>0</v>
      </c>
      <c r="E1410" s="110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17">
        <f>SUMIF('V3回目-総接種回数'!$A:$A, 'Conv-vaccine'!$E1410, 'V3回目-総接種回数'!D:D)</f>
        <v>0</v>
      </c>
    </row>
    <row r="1411" spans="1:19" ht="17.7">
      <c r="A1411" s="49">
        <v>44766</v>
      </c>
      <c r="B1411" s="109">
        <f>IF(COUNTIF($A$7:$A1411, $A1411)&gt;1, 0, IF($E1411="","",G1411+H1411+K1411+L1411+O1411-Q1411))</f>
        <v>0</v>
      </c>
      <c r="C1411" s="109">
        <f>IF(COUNTIF($A$7:$A1411, $A1411)&gt;1, 0, IF($E1411="", "", I1411+J1411+M1411+N1411+P1411-R1411))</f>
        <v>0</v>
      </c>
      <c r="D1411" s="109">
        <f>IF(COUNTIF($A$7:$A1411, $A1411)&gt;1, 0, S1411)</f>
        <v>0</v>
      </c>
      <c r="E1411" s="110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17">
        <f>SUMIF('V3回目-総接種回数'!$A:$A, 'Conv-vaccine'!$E1411, 'V3回目-総接種回数'!D:D)</f>
        <v>0</v>
      </c>
    </row>
    <row r="1412" spans="1:19" ht="17.7">
      <c r="A1412" s="49">
        <v>44766</v>
      </c>
      <c r="B1412" s="109">
        <f>IF(COUNTIF($A$7:$A1412, $A1412)&gt;1, 0, IF($E1412="","",G1412+H1412+K1412+L1412+O1412-Q1412))</f>
        <v>0</v>
      </c>
      <c r="C1412" s="109">
        <f>IF(COUNTIF($A$7:$A1412, $A1412)&gt;1, 0, IF($E1412="", "", I1412+J1412+M1412+N1412+P1412-R1412))</f>
        <v>0</v>
      </c>
      <c r="D1412" s="109">
        <f>IF(COUNTIF($A$7:$A1412, $A1412)&gt;1, 0, S1412)</f>
        <v>0</v>
      </c>
      <c r="E1412" s="110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17">
        <f>SUMIF('V3回目-総接種回数'!$A:$A, 'Conv-vaccine'!$E1412, 'V3回目-総接種回数'!D:D)</f>
        <v>0</v>
      </c>
    </row>
    <row r="1413" spans="1:19" ht="17.7">
      <c r="A1413" s="49">
        <v>44766</v>
      </c>
      <c r="B1413" s="109">
        <f>IF(COUNTIF($A$7:$A1413, $A1413)&gt;1, 0, IF($E1413="","",G1413+H1413+K1413+L1413+O1413-Q1413))</f>
        <v>0</v>
      </c>
      <c r="C1413" s="109">
        <f>IF(COUNTIF($A$7:$A1413, $A1413)&gt;1, 0, IF($E1413="", "", I1413+J1413+M1413+N1413+P1413-R1413))</f>
        <v>0</v>
      </c>
      <c r="D1413" s="109">
        <f>IF(COUNTIF($A$7:$A1413, $A1413)&gt;1, 0, S1413)</f>
        <v>0</v>
      </c>
      <c r="E1413" s="110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17">
        <f>SUMIF('V3回目-総接種回数'!$A:$A, 'Conv-vaccine'!$E1413, 'V3回目-総接種回数'!D:D)</f>
        <v>0</v>
      </c>
    </row>
    <row r="1414" spans="1:19" ht="17.7">
      <c r="A1414" s="49">
        <v>44767</v>
      </c>
      <c r="B1414" s="109">
        <f>IF(COUNTIF($A$7:$A1414, $A1414)&gt;1, 0, IF($E1414="","",G1414+H1414+K1414+L1414+O1414-Q1414))</f>
        <v>0</v>
      </c>
      <c r="C1414" s="109">
        <f>IF(COUNTIF($A$7:$A1414, $A1414)&gt;1, 0, IF($E1414="", "", I1414+J1414+M1414+N1414+P1414-R1414))</f>
        <v>0</v>
      </c>
      <c r="D1414" s="109">
        <f>IF(COUNTIF($A$7:$A1414, $A1414)&gt;1, 0, S1414)</f>
        <v>0</v>
      </c>
      <c r="E1414" s="110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17">
        <f>SUMIF('V3回目-総接種回数'!$A:$A, 'Conv-vaccine'!$E1414, 'V3回目-総接種回数'!D:D)</f>
        <v>0</v>
      </c>
    </row>
    <row r="1415" spans="1:19" ht="17.7">
      <c r="A1415" s="49">
        <v>44767</v>
      </c>
      <c r="B1415" s="109">
        <f>IF(COUNTIF($A$7:$A1415, $A1415)&gt;1, 0, IF($E1415="","",G1415+H1415+K1415+L1415+O1415-Q1415))</f>
        <v>0</v>
      </c>
      <c r="C1415" s="109">
        <f>IF(COUNTIF($A$7:$A1415, $A1415)&gt;1, 0, IF($E1415="", "", I1415+J1415+M1415+N1415+P1415-R1415))</f>
        <v>0</v>
      </c>
      <c r="D1415" s="109">
        <f>IF(COUNTIF($A$7:$A1415, $A1415)&gt;1, 0, S1415)</f>
        <v>0</v>
      </c>
      <c r="E1415" s="110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17">
        <f>SUMIF('V3回目-総接種回数'!$A:$A, 'Conv-vaccine'!$E1415, 'V3回目-総接種回数'!D:D)</f>
        <v>0</v>
      </c>
    </row>
    <row r="1416" spans="1:19" ht="17.7">
      <c r="A1416" s="49">
        <v>44767</v>
      </c>
      <c r="B1416" s="109">
        <f>IF(COUNTIF($A$7:$A1416, $A1416)&gt;1, 0, IF($E1416="","",G1416+H1416+K1416+L1416+O1416-Q1416))</f>
        <v>0</v>
      </c>
      <c r="C1416" s="109">
        <f>IF(COUNTIF($A$7:$A1416, $A1416)&gt;1, 0, IF($E1416="", "", I1416+J1416+M1416+N1416+P1416-R1416))</f>
        <v>0</v>
      </c>
      <c r="D1416" s="109">
        <f>IF(COUNTIF($A$7:$A1416, $A1416)&gt;1, 0, S1416)</f>
        <v>0</v>
      </c>
      <c r="E1416" s="110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17">
        <f>SUMIF('V3回目-総接種回数'!$A:$A, 'Conv-vaccine'!$E1416, 'V3回目-総接種回数'!D:D)</f>
        <v>0</v>
      </c>
    </row>
    <row r="1417" spans="1:19" ht="17.7">
      <c r="A1417" s="49">
        <v>44768</v>
      </c>
      <c r="B1417" s="109">
        <f>IF(COUNTIF($A$7:$A1417, $A1417)&gt;1, 0, IF($E1417="","",G1417+H1417+K1417+L1417+O1417-Q1417))</f>
        <v>0</v>
      </c>
      <c r="C1417" s="109">
        <f>IF(COUNTIF($A$7:$A1417, $A1417)&gt;1, 0, IF($E1417="", "", I1417+J1417+M1417+N1417+P1417-R1417))</f>
        <v>0</v>
      </c>
      <c r="D1417" s="109">
        <f>IF(COUNTIF($A$7:$A1417, $A1417)&gt;1, 0, S1417)</f>
        <v>0</v>
      </c>
      <c r="E1417" s="110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17">
        <f>SUMIF('V3回目-総接種回数'!$A:$A, 'Conv-vaccine'!$E1417, 'V3回目-総接種回数'!D:D)</f>
        <v>0</v>
      </c>
    </row>
    <row r="1418" spans="1:19" ht="17.7">
      <c r="A1418" s="49">
        <v>44768</v>
      </c>
      <c r="B1418" s="109">
        <f>IF(COUNTIF($A$7:$A1418, $A1418)&gt;1, 0, IF($E1418="","",G1418+H1418+K1418+L1418+O1418-Q1418))</f>
        <v>0</v>
      </c>
      <c r="C1418" s="109">
        <f>IF(COUNTIF($A$7:$A1418, $A1418)&gt;1, 0, IF($E1418="", "", I1418+J1418+M1418+N1418+P1418-R1418))</f>
        <v>0</v>
      </c>
      <c r="D1418" s="109">
        <f>IF(COUNTIF($A$7:$A1418, $A1418)&gt;1, 0, S1418)</f>
        <v>0</v>
      </c>
      <c r="E1418" s="110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17">
        <f>SUMIF('V3回目-総接種回数'!$A:$A, 'Conv-vaccine'!$E1418, 'V3回目-総接種回数'!D:D)</f>
        <v>0</v>
      </c>
    </row>
    <row r="1419" spans="1:19" ht="17.7">
      <c r="A1419" s="49">
        <v>44768</v>
      </c>
      <c r="B1419" s="109">
        <f>IF(COUNTIF($A$7:$A1419, $A1419)&gt;1, 0, IF($E1419="","",G1419+H1419+K1419+L1419+O1419-Q1419))</f>
        <v>0</v>
      </c>
      <c r="C1419" s="109">
        <f>IF(COUNTIF($A$7:$A1419, $A1419)&gt;1, 0, IF($E1419="", "", I1419+J1419+M1419+N1419+P1419-R1419))</f>
        <v>0</v>
      </c>
      <c r="D1419" s="109">
        <f>IF(COUNTIF($A$7:$A1419, $A1419)&gt;1, 0, S1419)</f>
        <v>0</v>
      </c>
      <c r="E1419" s="110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17">
        <f>SUMIF('V3回目-総接種回数'!$A:$A, 'Conv-vaccine'!$E1419, 'V3回目-総接種回数'!D:D)</f>
        <v>0</v>
      </c>
    </row>
    <row r="1420" spans="1:19" ht="17.7">
      <c r="A1420" s="49">
        <v>44769</v>
      </c>
      <c r="B1420" s="109">
        <f>IF(COUNTIF($A$7:$A1420, $A1420)&gt;1, 0, IF($E1420="","",G1420+H1420+K1420+L1420+O1420-Q1420))</f>
        <v>0</v>
      </c>
      <c r="C1420" s="109">
        <f>IF(COUNTIF($A$7:$A1420, $A1420)&gt;1, 0, IF($E1420="", "", I1420+J1420+M1420+N1420+P1420-R1420))</f>
        <v>0</v>
      </c>
      <c r="D1420" s="109">
        <f>IF(COUNTIF($A$7:$A1420, $A1420)&gt;1, 0, S1420)</f>
        <v>0</v>
      </c>
      <c r="E1420" s="110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17">
        <f>SUMIF('V3回目-総接種回数'!$A:$A, 'Conv-vaccine'!$E1420, 'V3回目-総接種回数'!D:D)</f>
        <v>0</v>
      </c>
    </row>
    <row r="1421" spans="1:19" ht="17.7">
      <c r="A1421" s="49">
        <v>44769</v>
      </c>
      <c r="B1421" s="109">
        <f>IF(COUNTIF($A$7:$A1421, $A1421)&gt;1, 0, IF($E1421="","",G1421+H1421+K1421+L1421+O1421-Q1421))</f>
        <v>0</v>
      </c>
      <c r="C1421" s="109">
        <f>IF(COUNTIF($A$7:$A1421, $A1421)&gt;1, 0, IF($E1421="", "", I1421+J1421+M1421+N1421+P1421-R1421))</f>
        <v>0</v>
      </c>
      <c r="D1421" s="109">
        <f>IF(COUNTIF($A$7:$A1421, $A1421)&gt;1, 0, S1421)</f>
        <v>0</v>
      </c>
      <c r="E1421" s="110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17">
        <f>SUMIF('V3回目-総接種回数'!$A:$A, 'Conv-vaccine'!$E1421, 'V3回目-総接種回数'!D:D)</f>
        <v>0</v>
      </c>
    </row>
    <row r="1422" spans="1:19" ht="17.7">
      <c r="A1422" s="49">
        <v>44769</v>
      </c>
      <c r="B1422" s="109">
        <f>IF(COUNTIF($A$7:$A1422, $A1422)&gt;1, 0, IF($E1422="","",G1422+H1422+K1422+L1422+O1422-Q1422))</f>
        <v>0</v>
      </c>
      <c r="C1422" s="109">
        <f>IF(COUNTIF($A$7:$A1422, $A1422)&gt;1, 0, IF($E1422="", "", I1422+J1422+M1422+N1422+P1422-R1422))</f>
        <v>0</v>
      </c>
      <c r="D1422" s="109">
        <f>IF(COUNTIF($A$7:$A1422, $A1422)&gt;1, 0, S1422)</f>
        <v>0</v>
      </c>
      <c r="E1422" s="110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17">
        <f>SUMIF('V3回目-総接種回数'!$A:$A, 'Conv-vaccine'!$E1422, 'V3回目-総接種回数'!D:D)</f>
        <v>0</v>
      </c>
    </row>
    <row r="1423" spans="1:19" ht="17.7">
      <c r="A1423" s="49">
        <v>44770</v>
      </c>
      <c r="B1423" s="109">
        <f>IF(COUNTIF($A$7:$A1423, $A1423)&gt;1, 0, IF($E1423="","",G1423+H1423+K1423+L1423+O1423-Q1423))</f>
        <v>0</v>
      </c>
      <c r="C1423" s="109">
        <f>IF(COUNTIF($A$7:$A1423, $A1423)&gt;1, 0, IF($E1423="", "", I1423+J1423+M1423+N1423+P1423-R1423))</f>
        <v>0</v>
      </c>
      <c r="D1423" s="109">
        <f>IF(COUNTIF($A$7:$A1423, $A1423)&gt;1, 0, S1423)</f>
        <v>0</v>
      </c>
      <c r="E1423" s="110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17">
        <f>SUMIF('V3回目-総接種回数'!$A:$A, 'Conv-vaccine'!$E1423, 'V3回目-総接種回数'!D:D)</f>
        <v>0</v>
      </c>
    </row>
    <row r="1424" spans="1:19" ht="17.7">
      <c r="A1424" s="49">
        <v>44770</v>
      </c>
      <c r="B1424" s="109">
        <f>IF(COUNTIF($A$7:$A1424, $A1424)&gt;1, 0, IF($E1424="","",G1424+H1424+K1424+L1424+O1424-Q1424))</f>
        <v>0</v>
      </c>
      <c r="C1424" s="109">
        <f>IF(COUNTIF($A$7:$A1424, $A1424)&gt;1, 0, IF($E1424="", "", I1424+J1424+M1424+N1424+P1424-R1424))</f>
        <v>0</v>
      </c>
      <c r="D1424" s="109">
        <f>IF(COUNTIF($A$7:$A1424, $A1424)&gt;1, 0, S1424)</f>
        <v>0</v>
      </c>
      <c r="E1424" s="110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17">
        <f>SUMIF('V3回目-総接種回数'!$A:$A, 'Conv-vaccine'!$E1424, 'V3回目-総接種回数'!D:D)</f>
        <v>0</v>
      </c>
    </row>
    <row r="1425" spans="1:19" ht="17.7">
      <c r="A1425" s="49">
        <v>44770</v>
      </c>
      <c r="B1425" s="109">
        <f>IF(COUNTIF($A$7:$A1425, $A1425)&gt;1, 0, IF($E1425="","",G1425+H1425+K1425+L1425+O1425-Q1425))</f>
        <v>0</v>
      </c>
      <c r="C1425" s="109">
        <f>IF(COUNTIF($A$7:$A1425, $A1425)&gt;1, 0, IF($E1425="", "", I1425+J1425+M1425+N1425+P1425-R1425))</f>
        <v>0</v>
      </c>
      <c r="D1425" s="109">
        <f>IF(COUNTIF($A$7:$A1425, $A1425)&gt;1, 0, S1425)</f>
        <v>0</v>
      </c>
      <c r="E1425" s="110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17">
        <f>SUMIF('V3回目-総接種回数'!$A:$A, 'Conv-vaccine'!$E1425, 'V3回目-総接種回数'!D:D)</f>
        <v>0</v>
      </c>
    </row>
    <row r="1426" spans="1:19" ht="17.7">
      <c r="A1426" s="49">
        <v>44771</v>
      </c>
      <c r="B1426" s="109">
        <f>IF(COUNTIF($A$7:$A1426, $A1426)&gt;1, 0, IF($E1426="","",G1426+H1426+K1426+L1426+O1426-Q1426))</f>
        <v>0</v>
      </c>
      <c r="C1426" s="109">
        <f>IF(COUNTIF($A$7:$A1426, $A1426)&gt;1, 0, IF($E1426="", "", I1426+J1426+M1426+N1426+P1426-R1426))</f>
        <v>0</v>
      </c>
      <c r="D1426" s="109">
        <f>IF(COUNTIF($A$7:$A1426, $A1426)&gt;1, 0, S1426)</f>
        <v>0</v>
      </c>
      <c r="E1426" s="110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17">
        <f>SUMIF('V3回目-総接種回数'!$A:$A, 'Conv-vaccine'!$E1426, 'V3回目-総接種回数'!D:D)</f>
        <v>0</v>
      </c>
    </row>
    <row r="1427" spans="1:19" ht="17.7">
      <c r="A1427" s="49">
        <v>44771</v>
      </c>
      <c r="B1427" s="109">
        <f>IF(COUNTIF($A$7:$A1427, $A1427)&gt;1, 0, IF($E1427="","",G1427+H1427+K1427+L1427+O1427-Q1427))</f>
        <v>0</v>
      </c>
      <c r="C1427" s="109">
        <f>IF(COUNTIF($A$7:$A1427, $A1427)&gt;1, 0, IF($E1427="", "", I1427+J1427+M1427+N1427+P1427-R1427))</f>
        <v>0</v>
      </c>
      <c r="D1427" s="109">
        <f>IF(COUNTIF($A$7:$A1427, $A1427)&gt;1, 0, S1427)</f>
        <v>0</v>
      </c>
      <c r="E1427" s="110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17">
        <f>SUMIF('V3回目-総接種回数'!$A:$A, 'Conv-vaccine'!$E1427, 'V3回目-総接種回数'!D:D)</f>
        <v>0</v>
      </c>
    </row>
    <row r="1428" spans="1:19" ht="17.7">
      <c r="A1428" s="49">
        <v>44771</v>
      </c>
      <c r="B1428" s="109">
        <f>IF(COUNTIF($A$7:$A1428, $A1428)&gt;1, 0, IF($E1428="","",G1428+H1428+K1428+L1428+O1428-Q1428))</f>
        <v>0</v>
      </c>
      <c r="C1428" s="109">
        <f>IF(COUNTIF($A$7:$A1428, $A1428)&gt;1, 0, IF($E1428="", "", I1428+J1428+M1428+N1428+P1428-R1428))</f>
        <v>0</v>
      </c>
      <c r="D1428" s="109">
        <f>IF(COUNTIF($A$7:$A1428, $A1428)&gt;1, 0, S1428)</f>
        <v>0</v>
      </c>
      <c r="E1428" s="110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17">
        <f>SUMIF('V3回目-総接種回数'!$A:$A, 'Conv-vaccine'!$E1428, 'V3回目-総接種回数'!D:D)</f>
        <v>0</v>
      </c>
    </row>
    <row r="1429" spans="1:19" ht="17.7">
      <c r="A1429" s="49">
        <v>44772</v>
      </c>
      <c r="B1429" s="109">
        <f>IF(COUNTIF($A$7:$A1429, $A1429)&gt;1, 0, IF($E1429="","",G1429+H1429+K1429+L1429+O1429-Q1429))</f>
        <v>0</v>
      </c>
      <c r="C1429" s="109">
        <f>IF(COUNTIF($A$7:$A1429, $A1429)&gt;1, 0, IF($E1429="", "", I1429+J1429+M1429+N1429+P1429-R1429))</f>
        <v>0</v>
      </c>
      <c r="D1429" s="109">
        <f>IF(COUNTIF($A$7:$A1429, $A1429)&gt;1, 0, S1429)</f>
        <v>0</v>
      </c>
      <c r="E1429" s="110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17">
        <f>SUMIF('V3回目-総接種回数'!$A:$A, 'Conv-vaccine'!$E1429, 'V3回目-総接種回数'!D:D)</f>
        <v>0</v>
      </c>
    </row>
    <row r="1430" spans="1:19" ht="17.7">
      <c r="A1430" s="49">
        <v>44772</v>
      </c>
      <c r="B1430" s="109">
        <f>IF(COUNTIF($A$7:$A1430, $A1430)&gt;1, 0, IF($E1430="","",G1430+H1430+K1430+L1430+O1430-Q1430))</f>
        <v>0</v>
      </c>
      <c r="C1430" s="109">
        <f>IF(COUNTIF($A$7:$A1430, $A1430)&gt;1, 0, IF($E1430="", "", I1430+J1430+M1430+N1430+P1430-R1430))</f>
        <v>0</v>
      </c>
      <c r="D1430" s="109">
        <f>IF(COUNTIF($A$7:$A1430, $A1430)&gt;1, 0, S1430)</f>
        <v>0</v>
      </c>
      <c r="E1430" s="110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17">
        <f>SUMIF('V3回目-総接種回数'!$A:$A, 'Conv-vaccine'!$E1430, 'V3回目-総接種回数'!D:D)</f>
        <v>0</v>
      </c>
    </row>
    <row r="1431" spans="1:19" ht="17.7">
      <c r="A1431" s="49">
        <v>44772</v>
      </c>
      <c r="B1431" s="109">
        <f>IF(COUNTIF($A$7:$A1431, $A1431)&gt;1, 0, IF($E1431="","",G1431+H1431+K1431+L1431+O1431-Q1431))</f>
        <v>0</v>
      </c>
      <c r="C1431" s="109">
        <f>IF(COUNTIF($A$7:$A1431, $A1431)&gt;1, 0, IF($E1431="", "", I1431+J1431+M1431+N1431+P1431-R1431))</f>
        <v>0</v>
      </c>
      <c r="D1431" s="109">
        <f>IF(COUNTIF($A$7:$A1431, $A1431)&gt;1, 0, S1431)</f>
        <v>0</v>
      </c>
      <c r="E1431" s="110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17">
        <f>SUMIF('V3回目-総接種回数'!$A:$A, 'Conv-vaccine'!$E1431, 'V3回目-総接種回数'!D:D)</f>
        <v>0</v>
      </c>
    </row>
    <row r="1432" spans="1:19" ht="17.7">
      <c r="A1432" s="49">
        <v>44773</v>
      </c>
      <c r="B1432" s="109">
        <f>IF(COUNTIF($A$7:$A1432, $A1432)&gt;1, 0, IF($E1432="","",G1432+H1432+K1432+L1432+O1432-Q1432))</f>
        <v>0</v>
      </c>
      <c r="C1432" s="109">
        <f>IF(COUNTIF($A$7:$A1432, $A1432)&gt;1, 0, IF($E1432="", "", I1432+J1432+M1432+N1432+P1432-R1432))</f>
        <v>0</v>
      </c>
      <c r="D1432" s="109">
        <f>IF(COUNTIF($A$7:$A1432, $A1432)&gt;1, 0, S1432)</f>
        <v>0</v>
      </c>
      <c r="E1432" s="110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17">
        <f>SUMIF('V3回目-総接種回数'!$A:$A, 'Conv-vaccine'!$E1432, 'V3回目-総接種回数'!D:D)</f>
        <v>0</v>
      </c>
    </row>
    <row r="1433" spans="1:19" ht="17.7">
      <c r="A1433" s="49">
        <v>44773</v>
      </c>
      <c r="B1433" s="109">
        <f>IF(COUNTIF($A$7:$A1433, $A1433)&gt;1, 0, IF($E1433="","",G1433+H1433+K1433+L1433+O1433-Q1433))</f>
        <v>0</v>
      </c>
      <c r="C1433" s="109">
        <f>IF(COUNTIF($A$7:$A1433, $A1433)&gt;1, 0, IF($E1433="", "", I1433+J1433+M1433+N1433+P1433-R1433))</f>
        <v>0</v>
      </c>
      <c r="D1433" s="109">
        <f>IF(COUNTIF($A$7:$A1433, $A1433)&gt;1, 0, S1433)</f>
        <v>0</v>
      </c>
      <c r="E1433" s="110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17">
        <f>SUMIF('V3回目-総接種回数'!$A:$A, 'Conv-vaccine'!$E1433, 'V3回目-総接種回数'!D:D)</f>
        <v>0</v>
      </c>
    </row>
    <row r="1434" spans="1:19" ht="17.7">
      <c r="A1434" s="49">
        <v>44773</v>
      </c>
      <c r="B1434" s="109">
        <f>IF(COUNTIF($A$7:$A1434, $A1434)&gt;1, 0, IF($E1434="","",G1434+H1434+K1434+L1434+O1434-Q1434))</f>
        <v>0</v>
      </c>
      <c r="C1434" s="109">
        <f>IF(COUNTIF($A$7:$A1434, $A1434)&gt;1, 0, IF($E1434="", "", I1434+J1434+M1434+N1434+P1434-R1434))</f>
        <v>0</v>
      </c>
      <c r="D1434" s="109">
        <f>IF(COUNTIF($A$7:$A1434, $A1434)&gt;1, 0, S1434)</f>
        <v>0</v>
      </c>
      <c r="E1434" s="110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17">
        <f>SUMIF('V3回目-総接種回数'!$A:$A, 'Conv-vaccine'!$E1434, 'V3回目-総接種回数'!D:D)</f>
        <v>0</v>
      </c>
    </row>
    <row r="1435" spans="1:19" ht="17.7">
      <c r="A1435" s="49">
        <v>44774</v>
      </c>
      <c r="B1435" s="109">
        <f>IF(COUNTIF($A$7:$A1435, $A1435)&gt;1, 0, IF($E1435="","",G1435+H1435+K1435+L1435+O1435-Q1435))</f>
        <v>0</v>
      </c>
      <c r="C1435" s="109">
        <f>IF(COUNTIF($A$7:$A1435, $A1435)&gt;1, 0, IF($E1435="", "", I1435+J1435+M1435+N1435+P1435-R1435))</f>
        <v>0</v>
      </c>
      <c r="D1435" s="109">
        <f>IF(COUNTIF($A$7:$A1435, $A1435)&gt;1, 0, S1435)</f>
        <v>0</v>
      </c>
      <c r="E1435" s="110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17">
        <f>SUMIF('V3回目-総接種回数'!$A:$A, 'Conv-vaccine'!$E1435, 'V3回目-総接種回数'!D:D)</f>
        <v>0</v>
      </c>
    </row>
    <row r="1436" spans="1:19" ht="17.7">
      <c r="A1436" s="49">
        <v>44774</v>
      </c>
      <c r="B1436" s="109">
        <f>IF(COUNTIF($A$7:$A1436, $A1436)&gt;1, 0, IF($E1436="","",G1436+H1436+K1436+L1436+O1436-Q1436))</f>
        <v>0</v>
      </c>
      <c r="C1436" s="109">
        <f>IF(COUNTIF($A$7:$A1436, $A1436)&gt;1, 0, IF($E1436="", "", I1436+J1436+M1436+N1436+P1436-R1436))</f>
        <v>0</v>
      </c>
      <c r="D1436" s="109">
        <f>IF(COUNTIF($A$7:$A1436, $A1436)&gt;1, 0, S1436)</f>
        <v>0</v>
      </c>
      <c r="E1436" s="110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17">
        <f>SUMIF('V3回目-総接種回数'!$A:$A, 'Conv-vaccine'!$E1436, 'V3回目-総接種回数'!D:D)</f>
        <v>0</v>
      </c>
    </row>
    <row r="1437" spans="1:19" ht="17.7">
      <c r="A1437" s="49">
        <v>44774</v>
      </c>
      <c r="B1437" s="109">
        <f>IF(COUNTIF($A$7:$A1437, $A1437)&gt;1, 0, IF($E1437="","",G1437+H1437+K1437+L1437+O1437-Q1437))</f>
        <v>0</v>
      </c>
      <c r="C1437" s="109">
        <f>IF(COUNTIF($A$7:$A1437, $A1437)&gt;1, 0, IF($E1437="", "", I1437+J1437+M1437+N1437+P1437-R1437))</f>
        <v>0</v>
      </c>
      <c r="D1437" s="109">
        <f>IF(COUNTIF($A$7:$A1437, $A1437)&gt;1, 0, S1437)</f>
        <v>0</v>
      </c>
      <c r="E1437" s="110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17">
        <f>SUMIF('V3回目-総接種回数'!$A:$A, 'Conv-vaccine'!$E1437, 'V3回目-総接種回数'!D:D)</f>
        <v>0</v>
      </c>
    </row>
    <row r="1438" spans="1:19" ht="17.7">
      <c r="A1438" s="49">
        <v>44775</v>
      </c>
      <c r="B1438" s="109">
        <f>IF(COUNTIF($A$7:$A1438, $A1438)&gt;1, 0, IF($E1438="","",G1438+H1438+K1438+L1438+O1438-Q1438))</f>
        <v>0</v>
      </c>
      <c r="C1438" s="109">
        <f>IF(COUNTIF($A$7:$A1438, $A1438)&gt;1, 0, IF($E1438="", "", I1438+J1438+M1438+N1438+P1438-R1438))</f>
        <v>0</v>
      </c>
      <c r="D1438" s="109">
        <f>IF(COUNTIF($A$7:$A1438, $A1438)&gt;1, 0, S1438)</f>
        <v>0</v>
      </c>
      <c r="E1438" s="110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17">
        <f>SUMIF('V3回目-総接種回数'!$A:$A, 'Conv-vaccine'!$E1438, 'V3回目-総接種回数'!D:D)</f>
        <v>0</v>
      </c>
    </row>
    <row r="1439" spans="1:19" ht="17.7">
      <c r="A1439" s="49">
        <v>44775</v>
      </c>
      <c r="B1439" s="109">
        <f>IF(COUNTIF($A$7:$A1439, $A1439)&gt;1, 0, IF($E1439="","",G1439+H1439+K1439+L1439+O1439-Q1439))</f>
        <v>0</v>
      </c>
      <c r="C1439" s="109">
        <f>IF(COUNTIF($A$7:$A1439, $A1439)&gt;1, 0, IF($E1439="", "", I1439+J1439+M1439+N1439+P1439-R1439))</f>
        <v>0</v>
      </c>
      <c r="D1439" s="109">
        <f>IF(COUNTIF($A$7:$A1439, $A1439)&gt;1, 0, S1439)</f>
        <v>0</v>
      </c>
      <c r="E1439" s="110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17">
        <f>SUMIF('V3回目-総接種回数'!$A:$A, 'Conv-vaccine'!$E1439, 'V3回目-総接種回数'!D:D)</f>
        <v>0</v>
      </c>
    </row>
    <row r="1440" spans="1:19" ht="17.7">
      <c r="A1440" s="49">
        <v>44775</v>
      </c>
      <c r="B1440" s="109">
        <f>IF(COUNTIF($A$7:$A1440, $A1440)&gt;1, 0, IF($E1440="","",G1440+H1440+K1440+L1440+O1440-Q1440))</f>
        <v>0</v>
      </c>
      <c r="C1440" s="109">
        <f>IF(COUNTIF($A$7:$A1440, $A1440)&gt;1, 0, IF($E1440="", "", I1440+J1440+M1440+N1440+P1440-R1440))</f>
        <v>0</v>
      </c>
      <c r="D1440" s="109">
        <f>IF(COUNTIF($A$7:$A1440, $A1440)&gt;1, 0, S1440)</f>
        <v>0</v>
      </c>
      <c r="E1440" s="110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17">
        <f>SUMIF('V3回目-総接種回数'!$A:$A, 'Conv-vaccine'!$E1440, 'V3回目-総接種回数'!D:D)</f>
        <v>0</v>
      </c>
    </row>
    <row r="1441" spans="1:19" ht="17.7">
      <c r="A1441" s="49">
        <v>44776</v>
      </c>
      <c r="B1441" s="109">
        <f>IF(COUNTIF($A$7:$A1441, $A1441)&gt;1, 0, IF($E1441="","",G1441+H1441+K1441+L1441+O1441-Q1441))</f>
        <v>0</v>
      </c>
      <c r="C1441" s="109">
        <f>IF(COUNTIF($A$7:$A1441, $A1441)&gt;1, 0, IF($E1441="", "", I1441+J1441+M1441+N1441+P1441-R1441))</f>
        <v>0</v>
      </c>
      <c r="D1441" s="109">
        <f>IF(COUNTIF($A$7:$A1441, $A1441)&gt;1, 0, S1441)</f>
        <v>0</v>
      </c>
      <c r="E1441" s="110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17">
        <f>SUMIF('V3回目-総接種回数'!$A:$A, 'Conv-vaccine'!$E1441, 'V3回目-総接種回数'!D:D)</f>
        <v>0</v>
      </c>
    </row>
    <row r="1442" spans="1:19" ht="17.7">
      <c r="A1442" s="49">
        <v>44776</v>
      </c>
      <c r="B1442" s="109">
        <f>IF(COUNTIF($A$7:$A1442, $A1442)&gt;1, 0, IF($E1442="","",G1442+H1442+K1442+L1442+O1442-Q1442))</f>
        <v>0</v>
      </c>
      <c r="C1442" s="109">
        <f>IF(COUNTIF($A$7:$A1442, $A1442)&gt;1, 0, IF($E1442="", "", I1442+J1442+M1442+N1442+P1442-R1442))</f>
        <v>0</v>
      </c>
      <c r="D1442" s="109">
        <f>IF(COUNTIF($A$7:$A1442, $A1442)&gt;1, 0, S1442)</f>
        <v>0</v>
      </c>
      <c r="E1442" s="110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17">
        <f>SUMIF('V3回目-総接種回数'!$A:$A, 'Conv-vaccine'!$E1442, 'V3回目-総接種回数'!D:D)</f>
        <v>0</v>
      </c>
    </row>
    <row r="1443" spans="1:19" ht="17.7">
      <c r="A1443" s="49">
        <v>44776</v>
      </c>
      <c r="B1443" s="109">
        <f>IF(COUNTIF($A$7:$A1443, $A1443)&gt;1, 0, IF($E1443="","",G1443+H1443+K1443+L1443+O1443-Q1443))</f>
        <v>0</v>
      </c>
      <c r="C1443" s="109">
        <f>IF(COUNTIF($A$7:$A1443, $A1443)&gt;1, 0, IF($E1443="", "", I1443+J1443+M1443+N1443+P1443-R1443))</f>
        <v>0</v>
      </c>
      <c r="D1443" s="109">
        <f>IF(COUNTIF($A$7:$A1443, $A1443)&gt;1, 0, S1443)</f>
        <v>0</v>
      </c>
      <c r="E1443" s="110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17">
        <f>SUMIF('V3回目-総接種回数'!$A:$A, 'Conv-vaccine'!$E1443, 'V3回目-総接種回数'!D:D)</f>
        <v>0</v>
      </c>
    </row>
    <row r="1444" spans="1:19" ht="17.7">
      <c r="A1444" s="49">
        <v>44777</v>
      </c>
      <c r="B1444" s="109">
        <f>IF(COUNTIF($A$7:$A1444, $A1444)&gt;1, 0, IF($E1444="","",G1444+H1444+K1444+L1444+O1444-Q1444))</f>
        <v>0</v>
      </c>
      <c r="C1444" s="109">
        <f>IF(COUNTIF($A$7:$A1444, $A1444)&gt;1, 0, IF($E1444="", "", I1444+J1444+M1444+N1444+P1444-R1444))</f>
        <v>0</v>
      </c>
      <c r="D1444" s="109">
        <f>IF(COUNTIF($A$7:$A1444, $A1444)&gt;1, 0, S1444)</f>
        <v>0</v>
      </c>
      <c r="E1444" s="110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17">
        <f>SUMIF('V3回目-総接種回数'!$A:$A, 'Conv-vaccine'!$E1444, 'V3回目-総接種回数'!D:D)</f>
        <v>0</v>
      </c>
    </row>
    <row r="1445" spans="1:19" ht="17.7">
      <c r="A1445" s="49">
        <v>44777</v>
      </c>
      <c r="B1445" s="109">
        <f>IF(COUNTIF($A$7:$A1445, $A1445)&gt;1, 0, IF($E1445="","",G1445+H1445+K1445+L1445+O1445-Q1445))</f>
        <v>0</v>
      </c>
      <c r="C1445" s="109">
        <f>IF(COUNTIF($A$7:$A1445, $A1445)&gt;1, 0, IF($E1445="", "", I1445+J1445+M1445+N1445+P1445-R1445))</f>
        <v>0</v>
      </c>
      <c r="D1445" s="109">
        <f>IF(COUNTIF($A$7:$A1445, $A1445)&gt;1, 0, S1445)</f>
        <v>0</v>
      </c>
      <c r="E1445" s="110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17">
        <f>SUMIF('V3回目-総接種回数'!$A:$A, 'Conv-vaccine'!$E1445, 'V3回目-総接種回数'!D:D)</f>
        <v>0</v>
      </c>
    </row>
    <row r="1446" spans="1:19" ht="17.7">
      <c r="A1446" s="49">
        <v>44777</v>
      </c>
      <c r="B1446" s="109">
        <f>IF(COUNTIF($A$7:$A1446, $A1446)&gt;1, 0, IF($E1446="","",G1446+H1446+K1446+L1446+O1446-Q1446))</f>
        <v>0</v>
      </c>
      <c r="C1446" s="109">
        <f>IF(COUNTIF($A$7:$A1446, $A1446)&gt;1, 0, IF($E1446="", "", I1446+J1446+M1446+N1446+P1446-R1446))</f>
        <v>0</v>
      </c>
      <c r="D1446" s="109">
        <f>IF(COUNTIF($A$7:$A1446, $A1446)&gt;1, 0, S1446)</f>
        <v>0</v>
      </c>
      <c r="E1446" s="110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17">
        <f>SUMIF('V3回目-総接種回数'!$A:$A, 'Conv-vaccine'!$E1446, 'V3回目-総接種回数'!D:D)</f>
        <v>0</v>
      </c>
    </row>
    <row r="1447" spans="1:19" ht="17.7">
      <c r="A1447" s="49">
        <v>44778</v>
      </c>
      <c r="B1447" s="109">
        <f>IF(COUNTIF($A$7:$A1447, $A1447)&gt;1, 0, IF($E1447="","",G1447+H1447+K1447+L1447+O1447-Q1447))</f>
        <v>0</v>
      </c>
      <c r="C1447" s="109">
        <f>IF(COUNTIF($A$7:$A1447, $A1447)&gt;1, 0, IF($E1447="", "", I1447+J1447+M1447+N1447+P1447-R1447))</f>
        <v>0</v>
      </c>
      <c r="D1447" s="109">
        <f>IF(COUNTIF($A$7:$A1447, $A1447)&gt;1, 0, S1447)</f>
        <v>0</v>
      </c>
      <c r="E1447" s="110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17">
        <f>SUMIF('V3回目-総接種回数'!$A:$A, 'Conv-vaccine'!$E1447, 'V3回目-総接種回数'!D:D)</f>
        <v>0</v>
      </c>
    </row>
    <row r="1448" spans="1:19" ht="17.7">
      <c r="A1448" s="49">
        <v>44778</v>
      </c>
      <c r="B1448" s="109">
        <f>IF(COUNTIF($A$7:$A1448, $A1448)&gt;1, 0, IF($E1448="","",G1448+H1448+K1448+L1448+O1448-Q1448))</f>
        <v>0</v>
      </c>
      <c r="C1448" s="109">
        <f>IF(COUNTIF($A$7:$A1448, $A1448)&gt;1, 0, IF($E1448="", "", I1448+J1448+M1448+N1448+P1448-R1448))</f>
        <v>0</v>
      </c>
      <c r="D1448" s="109">
        <f>IF(COUNTIF($A$7:$A1448, $A1448)&gt;1, 0, S1448)</f>
        <v>0</v>
      </c>
      <c r="E1448" s="110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17">
        <f>SUMIF('V3回目-総接種回数'!$A:$A, 'Conv-vaccine'!$E1448, 'V3回目-総接種回数'!D:D)</f>
        <v>0</v>
      </c>
    </row>
    <row r="1449" spans="1:19" ht="17.7">
      <c r="A1449" s="49">
        <v>44778</v>
      </c>
      <c r="B1449" s="109">
        <f>IF(COUNTIF($A$7:$A1449, $A1449)&gt;1, 0, IF($E1449="","",G1449+H1449+K1449+L1449+O1449-Q1449))</f>
        <v>0</v>
      </c>
      <c r="C1449" s="109">
        <f>IF(COUNTIF($A$7:$A1449, $A1449)&gt;1, 0, IF($E1449="", "", I1449+J1449+M1449+N1449+P1449-R1449))</f>
        <v>0</v>
      </c>
      <c r="D1449" s="109">
        <f>IF(COUNTIF($A$7:$A1449, $A1449)&gt;1, 0, S1449)</f>
        <v>0</v>
      </c>
      <c r="E1449" s="110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17">
        <f>SUMIF('V3回目-総接種回数'!$A:$A, 'Conv-vaccine'!$E1449, 'V3回目-総接種回数'!D:D)</f>
        <v>0</v>
      </c>
    </row>
    <row r="1450" spans="1:19" ht="17.7">
      <c r="A1450" s="49">
        <v>44779</v>
      </c>
      <c r="B1450" s="109">
        <f>IF(COUNTIF($A$7:$A1450, $A1450)&gt;1, 0, IF($E1450="","",G1450+H1450+K1450+L1450+O1450-Q1450))</f>
        <v>0</v>
      </c>
      <c r="C1450" s="109">
        <f>IF(COUNTIF($A$7:$A1450, $A1450)&gt;1, 0, IF($E1450="", "", I1450+J1450+M1450+N1450+P1450-R1450))</f>
        <v>0</v>
      </c>
      <c r="D1450" s="109">
        <f>IF(COUNTIF($A$7:$A1450, $A1450)&gt;1, 0, S1450)</f>
        <v>0</v>
      </c>
      <c r="E1450" s="110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17">
        <f>SUMIF('V3回目-総接種回数'!$A:$A, 'Conv-vaccine'!$E1450, 'V3回目-総接種回数'!D:D)</f>
        <v>0</v>
      </c>
    </row>
    <row r="1451" spans="1:19" ht="17.7">
      <c r="A1451" s="49">
        <v>44779</v>
      </c>
      <c r="B1451" s="109">
        <f>IF(COUNTIF($A$7:$A1451, $A1451)&gt;1, 0, IF($E1451="","",G1451+H1451+K1451+L1451+O1451-Q1451))</f>
        <v>0</v>
      </c>
      <c r="C1451" s="109">
        <f>IF(COUNTIF($A$7:$A1451, $A1451)&gt;1, 0, IF($E1451="", "", I1451+J1451+M1451+N1451+P1451-R1451))</f>
        <v>0</v>
      </c>
      <c r="D1451" s="109">
        <f>IF(COUNTIF($A$7:$A1451, $A1451)&gt;1, 0, S1451)</f>
        <v>0</v>
      </c>
      <c r="E1451" s="110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17">
        <f>SUMIF('V3回目-総接種回数'!$A:$A, 'Conv-vaccine'!$E1451, 'V3回目-総接種回数'!D:D)</f>
        <v>0</v>
      </c>
    </row>
    <row r="1452" spans="1:19" ht="17.7">
      <c r="A1452" s="49">
        <v>44779</v>
      </c>
      <c r="B1452" s="109">
        <f>IF(COUNTIF($A$7:$A1452, $A1452)&gt;1, 0, IF($E1452="","",G1452+H1452+K1452+L1452+O1452-Q1452))</f>
        <v>0</v>
      </c>
      <c r="C1452" s="109">
        <f>IF(COUNTIF($A$7:$A1452, $A1452)&gt;1, 0, IF($E1452="", "", I1452+J1452+M1452+N1452+P1452-R1452))</f>
        <v>0</v>
      </c>
      <c r="D1452" s="109">
        <f>IF(COUNTIF($A$7:$A1452, $A1452)&gt;1, 0, S1452)</f>
        <v>0</v>
      </c>
      <c r="E1452" s="110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17">
        <f>SUMIF('V3回目-総接種回数'!$A:$A, 'Conv-vaccine'!$E1452, 'V3回目-総接種回数'!D:D)</f>
        <v>0</v>
      </c>
    </row>
    <row r="1453" spans="1:19" ht="17.7">
      <c r="A1453" s="49">
        <v>44780</v>
      </c>
      <c r="B1453" s="109">
        <f>IF(COUNTIF($A$7:$A1453, $A1453)&gt;1, 0, IF($E1453="","",G1453+H1453+K1453+L1453+O1453-Q1453))</f>
        <v>0</v>
      </c>
      <c r="C1453" s="109">
        <f>IF(COUNTIF($A$7:$A1453, $A1453)&gt;1, 0, IF($E1453="", "", I1453+J1453+M1453+N1453+P1453-R1453))</f>
        <v>0</v>
      </c>
      <c r="D1453" s="109">
        <f>IF(COUNTIF($A$7:$A1453, $A1453)&gt;1, 0, S1453)</f>
        <v>0</v>
      </c>
      <c r="E1453" s="110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17">
        <f>SUMIF('V3回目-総接種回数'!$A:$A, 'Conv-vaccine'!$E1453, 'V3回目-総接種回数'!D:D)</f>
        <v>0</v>
      </c>
    </row>
    <row r="1454" spans="1:19" ht="17.7">
      <c r="A1454" s="49">
        <v>44780</v>
      </c>
      <c r="B1454" s="109">
        <f>IF(COUNTIF($A$7:$A1454, $A1454)&gt;1, 0, IF($E1454="","",G1454+H1454+K1454+L1454+O1454-Q1454))</f>
        <v>0</v>
      </c>
      <c r="C1454" s="109">
        <f>IF(COUNTIF($A$7:$A1454, $A1454)&gt;1, 0, IF($E1454="", "", I1454+J1454+M1454+N1454+P1454-R1454))</f>
        <v>0</v>
      </c>
      <c r="D1454" s="109">
        <f>IF(COUNTIF($A$7:$A1454, $A1454)&gt;1, 0, S1454)</f>
        <v>0</v>
      </c>
      <c r="E1454" s="110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17">
        <f>SUMIF('V3回目-総接種回数'!$A:$A, 'Conv-vaccine'!$E1454, 'V3回目-総接種回数'!D:D)</f>
        <v>0</v>
      </c>
    </row>
    <row r="1455" spans="1:19" ht="17.7">
      <c r="A1455" s="49">
        <v>44780</v>
      </c>
      <c r="B1455" s="109">
        <f>IF(COUNTIF($A$7:$A1455, $A1455)&gt;1, 0, IF($E1455="","",G1455+H1455+K1455+L1455+O1455-Q1455))</f>
        <v>0</v>
      </c>
      <c r="C1455" s="109">
        <f>IF(COUNTIF($A$7:$A1455, $A1455)&gt;1, 0, IF($E1455="", "", I1455+J1455+M1455+N1455+P1455-R1455))</f>
        <v>0</v>
      </c>
      <c r="D1455" s="109">
        <f>IF(COUNTIF($A$7:$A1455, $A1455)&gt;1, 0, S1455)</f>
        <v>0</v>
      </c>
      <c r="E1455" s="110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17">
        <f>SUMIF('V3回目-総接種回数'!$A:$A, 'Conv-vaccine'!$E1455, 'V3回目-総接種回数'!D:D)</f>
        <v>0</v>
      </c>
    </row>
    <row r="1456" spans="1:19" ht="17.7">
      <c r="A1456" s="49">
        <v>44781</v>
      </c>
      <c r="B1456" s="109">
        <f>IF(COUNTIF($A$7:$A1456, $A1456)&gt;1, 0, IF($E1456="","",G1456+H1456+K1456+L1456+O1456-Q1456))</f>
        <v>0</v>
      </c>
      <c r="C1456" s="109">
        <f>IF(COUNTIF($A$7:$A1456, $A1456)&gt;1, 0, IF($E1456="", "", I1456+J1456+M1456+N1456+P1456-R1456))</f>
        <v>0</v>
      </c>
      <c r="D1456" s="109">
        <f>IF(COUNTIF($A$7:$A1456, $A1456)&gt;1, 0, S1456)</f>
        <v>0</v>
      </c>
      <c r="E1456" s="110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17">
        <f>SUMIF('V3回目-総接種回数'!$A:$A, 'Conv-vaccine'!$E1456, 'V3回目-総接種回数'!D:D)</f>
        <v>0</v>
      </c>
    </row>
    <row r="1457" spans="1:19" ht="17.7">
      <c r="A1457" s="49">
        <v>44781</v>
      </c>
      <c r="B1457" s="109">
        <f>IF(COUNTIF($A$7:$A1457, $A1457)&gt;1, 0, IF($E1457="","",G1457+H1457+K1457+L1457+O1457-Q1457))</f>
        <v>0</v>
      </c>
      <c r="C1457" s="109">
        <f>IF(COUNTIF($A$7:$A1457, $A1457)&gt;1, 0, IF($E1457="", "", I1457+J1457+M1457+N1457+P1457-R1457))</f>
        <v>0</v>
      </c>
      <c r="D1457" s="109">
        <f>IF(COUNTIF($A$7:$A1457, $A1457)&gt;1, 0, S1457)</f>
        <v>0</v>
      </c>
      <c r="E1457" s="110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17">
        <f>SUMIF('V3回目-総接種回数'!$A:$A, 'Conv-vaccine'!$E1457, 'V3回目-総接種回数'!D:D)</f>
        <v>0</v>
      </c>
    </row>
    <row r="1458" spans="1:19" ht="17.7">
      <c r="A1458" s="49">
        <v>44781</v>
      </c>
      <c r="B1458" s="109">
        <f>IF(COUNTIF($A$7:$A1458, $A1458)&gt;1, 0, IF($E1458="","",G1458+H1458+K1458+L1458+O1458-Q1458))</f>
        <v>0</v>
      </c>
      <c r="C1458" s="109">
        <f>IF(COUNTIF($A$7:$A1458, $A1458)&gt;1, 0, IF($E1458="", "", I1458+J1458+M1458+N1458+P1458-R1458))</f>
        <v>0</v>
      </c>
      <c r="D1458" s="109">
        <f>IF(COUNTIF($A$7:$A1458, $A1458)&gt;1, 0, S1458)</f>
        <v>0</v>
      </c>
      <c r="E1458" s="110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17">
        <f>SUMIF('V3回目-総接種回数'!$A:$A, 'Conv-vaccine'!$E1458, 'V3回目-総接種回数'!D:D)</f>
        <v>0</v>
      </c>
    </row>
    <row r="1459" spans="1:19" ht="17.7">
      <c r="A1459" s="49">
        <v>44782</v>
      </c>
      <c r="B1459" s="109">
        <f>IF(COUNTIF($A$7:$A1459, $A1459)&gt;1, 0, IF($E1459="","",G1459+H1459+K1459+L1459+O1459-Q1459))</f>
        <v>0</v>
      </c>
      <c r="C1459" s="109">
        <f>IF(COUNTIF($A$7:$A1459, $A1459)&gt;1, 0, IF($E1459="", "", I1459+J1459+M1459+N1459+P1459-R1459))</f>
        <v>0</v>
      </c>
      <c r="D1459" s="109">
        <f>IF(COUNTIF($A$7:$A1459, $A1459)&gt;1, 0, S1459)</f>
        <v>0</v>
      </c>
      <c r="E1459" s="110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17">
        <f>SUMIF('V3回目-総接種回数'!$A:$A, 'Conv-vaccine'!$E1459, 'V3回目-総接種回数'!D:D)</f>
        <v>0</v>
      </c>
    </row>
    <row r="1460" spans="1:19" ht="17.7">
      <c r="A1460" s="49">
        <v>44782</v>
      </c>
      <c r="B1460" s="109">
        <f>IF(COUNTIF($A$7:$A1460, $A1460)&gt;1, 0, IF($E1460="","",G1460+H1460+K1460+L1460+O1460-Q1460))</f>
        <v>0</v>
      </c>
      <c r="C1460" s="109">
        <f>IF(COUNTIF($A$7:$A1460, $A1460)&gt;1, 0, IF($E1460="", "", I1460+J1460+M1460+N1460+P1460-R1460))</f>
        <v>0</v>
      </c>
      <c r="D1460" s="109">
        <f>IF(COUNTIF($A$7:$A1460, $A1460)&gt;1, 0, S1460)</f>
        <v>0</v>
      </c>
      <c r="E1460" s="110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17">
        <f>SUMIF('V3回目-総接種回数'!$A:$A, 'Conv-vaccine'!$E1460, 'V3回目-総接種回数'!D:D)</f>
        <v>0</v>
      </c>
    </row>
    <row r="1461" spans="1:19" ht="17.7">
      <c r="A1461" s="49">
        <v>44782</v>
      </c>
      <c r="B1461" s="109">
        <f>IF(COUNTIF($A$7:$A1461, $A1461)&gt;1, 0, IF($E1461="","",G1461+H1461+K1461+L1461+O1461-Q1461))</f>
        <v>0</v>
      </c>
      <c r="C1461" s="109">
        <f>IF(COUNTIF($A$7:$A1461, $A1461)&gt;1, 0, IF($E1461="", "", I1461+J1461+M1461+N1461+P1461-R1461))</f>
        <v>0</v>
      </c>
      <c r="D1461" s="109">
        <f>IF(COUNTIF($A$7:$A1461, $A1461)&gt;1, 0, S1461)</f>
        <v>0</v>
      </c>
      <c r="E1461" s="110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17">
        <f>SUMIF('V3回目-総接種回数'!$A:$A, 'Conv-vaccine'!$E1461, 'V3回目-総接種回数'!D:D)</f>
        <v>0</v>
      </c>
    </row>
    <row r="1462" spans="1:19" ht="17.7">
      <c r="A1462" s="49">
        <v>44783</v>
      </c>
      <c r="B1462" s="109">
        <f>IF(COUNTIF($A$7:$A1462, $A1462)&gt;1, 0, IF($E1462="","",G1462+H1462+K1462+L1462+O1462-Q1462))</f>
        <v>0</v>
      </c>
      <c r="C1462" s="109">
        <f>IF(COUNTIF($A$7:$A1462, $A1462)&gt;1, 0, IF($E1462="", "", I1462+J1462+M1462+N1462+P1462-R1462))</f>
        <v>0</v>
      </c>
      <c r="D1462" s="109">
        <f>IF(COUNTIF($A$7:$A1462, $A1462)&gt;1, 0, S1462)</f>
        <v>0</v>
      </c>
      <c r="E1462" s="110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17">
        <f>SUMIF('V3回目-総接種回数'!$A:$A, 'Conv-vaccine'!$E1462, 'V3回目-総接種回数'!D:D)</f>
        <v>0</v>
      </c>
    </row>
    <row r="1463" spans="1:19" ht="17.7">
      <c r="A1463" s="49">
        <v>44783</v>
      </c>
      <c r="B1463" s="109">
        <f>IF(COUNTIF($A$7:$A1463, $A1463)&gt;1, 0, IF($E1463="","",G1463+H1463+K1463+L1463+O1463-Q1463))</f>
        <v>0</v>
      </c>
      <c r="C1463" s="109">
        <f>IF(COUNTIF($A$7:$A1463, $A1463)&gt;1, 0, IF($E1463="", "", I1463+J1463+M1463+N1463+P1463-R1463))</f>
        <v>0</v>
      </c>
      <c r="D1463" s="109">
        <f>IF(COUNTIF($A$7:$A1463, $A1463)&gt;1, 0, S1463)</f>
        <v>0</v>
      </c>
      <c r="E1463" s="110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17">
        <f>SUMIF('V3回目-総接種回数'!$A:$A, 'Conv-vaccine'!$E1463, 'V3回目-総接種回数'!D:D)</f>
        <v>0</v>
      </c>
    </row>
    <row r="1464" spans="1:19" ht="17.7">
      <c r="A1464" s="49">
        <v>44783</v>
      </c>
      <c r="B1464" s="109">
        <f>IF(COUNTIF($A$7:$A1464, $A1464)&gt;1, 0, IF($E1464="","",G1464+H1464+K1464+L1464+O1464-Q1464))</f>
        <v>0</v>
      </c>
      <c r="C1464" s="109">
        <f>IF(COUNTIF($A$7:$A1464, $A1464)&gt;1, 0, IF($E1464="", "", I1464+J1464+M1464+N1464+P1464-R1464))</f>
        <v>0</v>
      </c>
      <c r="D1464" s="109">
        <f>IF(COUNTIF($A$7:$A1464, $A1464)&gt;1, 0, S1464)</f>
        <v>0</v>
      </c>
      <c r="E1464" s="110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17">
        <f>SUMIF('V3回目-総接種回数'!$A:$A, 'Conv-vaccine'!$E1464, 'V3回目-総接種回数'!D:D)</f>
        <v>0</v>
      </c>
    </row>
    <row r="1465" spans="1:19" ht="17.7">
      <c r="A1465" s="49">
        <v>44784</v>
      </c>
      <c r="B1465" s="109">
        <f>IF(COUNTIF($A$7:$A1465, $A1465)&gt;1, 0, IF($E1465="","",G1465+H1465+K1465+L1465+O1465-Q1465))</f>
        <v>0</v>
      </c>
      <c r="C1465" s="109">
        <f>IF(COUNTIF($A$7:$A1465, $A1465)&gt;1, 0, IF($E1465="", "", I1465+J1465+M1465+N1465+P1465-R1465))</f>
        <v>0</v>
      </c>
      <c r="D1465" s="109">
        <f>IF(COUNTIF($A$7:$A1465, $A1465)&gt;1, 0, S1465)</f>
        <v>0</v>
      </c>
      <c r="E1465" s="110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17">
        <f>SUMIF('V3回目-総接種回数'!$A:$A, 'Conv-vaccine'!$E1465, 'V3回目-総接種回数'!D:D)</f>
        <v>0</v>
      </c>
    </row>
    <row r="1466" spans="1:19" ht="17.7">
      <c r="A1466" s="49">
        <v>44784</v>
      </c>
      <c r="B1466" s="109">
        <f>IF(COUNTIF($A$7:$A1466, $A1466)&gt;1, 0, IF($E1466="","",G1466+H1466+K1466+L1466+O1466-Q1466))</f>
        <v>0</v>
      </c>
      <c r="C1466" s="109">
        <f>IF(COUNTIF($A$7:$A1466, $A1466)&gt;1, 0, IF($E1466="", "", I1466+J1466+M1466+N1466+P1466-R1466))</f>
        <v>0</v>
      </c>
      <c r="D1466" s="109">
        <f>IF(COUNTIF($A$7:$A1466, $A1466)&gt;1, 0, S1466)</f>
        <v>0</v>
      </c>
      <c r="E1466" s="110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17">
        <f>SUMIF('V3回目-総接種回数'!$A:$A, 'Conv-vaccine'!$E1466, 'V3回目-総接種回数'!D:D)</f>
        <v>0</v>
      </c>
    </row>
    <row r="1467" spans="1:19" ht="17.7">
      <c r="A1467" s="49">
        <v>44784</v>
      </c>
      <c r="B1467" s="109">
        <f>IF(COUNTIF($A$7:$A1467, $A1467)&gt;1, 0, IF($E1467="","",G1467+H1467+K1467+L1467+O1467-Q1467))</f>
        <v>0</v>
      </c>
      <c r="C1467" s="109">
        <f>IF(COUNTIF($A$7:$A1467, $A1467)&gt;1, 0, IF($E1467="", "", I1467+J1467+M1467+N1467+P1467-R1467))</f>
        <v>0</v>
      </c>
      <c r="D1467" s="109">
        <f>IF(COUNTIF($A$7:$A1467, $A1467)&gt;1, 0, S1467)</f>
        <v>0</v>
      </c>
      <c r="E1467" s="110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17">
        <f>SUMIF('V3回目-総接種回数'!$A:$A, 'Conv-vaccine'!$E1467, 'V3回目-総接種回数'!D:D)</f>
        <v>0</v>
      </c>
    </row>
    <row r="1468" spans="1:19" ht="17.7">
      <c r="A1468" s="49">
        <v>44785</v>
      </c>
      <c r="B1468" s="109">
        <f>IF(COUNTIF($A$7:$A1468, $A1468)&gt;1, 0, IF($E1468="","",G1468+H1468+K1468+L1468+O1468-Q1468))</f>
        <v>0</v>
      </c>
      <c r="C1468" s="109">
        <f>IF(COUNTIF($A$7:$A1468, $A1468)&gt;1, 0, IF($E1468="", "", I1468+J1468+M1468+N1468+P1468-R1468))</f>
        <v>0</v>
      </c>
      <c r="D1468" s="109">
        <f>IF(COUNTIF($A$7:$A1468, $A1468)&gt;1, 0, S1468)</f>
        <v>0</v>
      </c>
      <c r="E1468" s="110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17">
        <f>SUMIF('V3回目-総接種回数'!$A:$A, 'Conv-vaccine'!$E1468, 'V3回目-総接種回数'!D:D)</f>
        <v>0</v>
      </c>
    </row>
    <row r="1469" spans="1:19" ht="17.7">
      <c r="A1469" s="49">
        <v>44785</v>
      </c>
      <c r="B1469" s="109">
        <f>IF(COUNTIF($A$7:$A1469, $A1469)&gt;1, 0, IF($E1469="","",G1469+H1469+K1469+L1469+O1469-Q1469))</f>
        <v>0</v>
      </c>
      <c r="C1469" s="109">
        <f>IF(COUNTIF($A$7:$A1469, $A1469)&gt;1, 0, IF($E1469="", "", I1469+J1469+M1469+N1469+P1469-R1469))</f>
        <v>0</v>
      </c>
      <c r="D1469" s="109">
        <f>IF(COUNTIF($A$7:$A1469, $A1469)&gt;1, 0, S1469)</f>
        <v>0</v>
      </c>
      <c r="E1469" s="110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17">
        <f>SUMIF('V3回目-総接種回数'!$A:$A, 'Conv-vaccine'!$E1469, 'V3回目-総接種回数'!D:D)</f>
        <v>0</v>
      </c>
    </row>
    <row r="1470" spans="1:19" ht="17.7">
      <c r="A1470" s="49">
        <v>44785</v>
      </c>
      <c r="B1470" s="109">
        <f>IF(COUNTIF($A$7:$A1470, $A1470)&gt;1, 0, IF($E1470="","",G1470+H1470+K1470+L1470+O1470-Q1470))</f>
        <v>0</v>
      </c>
      <c r="C1470" s="109">
        <f>IF(COUNTIF($A$7:$A1470, $A1470)&gt;1, 0, IF($E1470="", "", I1470+J1470+M1470+N1470+P1470-R1470))</f>
        <v>0</v>
      </c>
      <c r="D1470" s="109">
        <f>IF(COUNTIF($A$7:$A1470, $A1470)&gt;1, 0, S1470)</f>
        <v>0</v>
      </c>
      <c r="E1470" s="110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17">
        <f>SUMIF('V3回目-総接種回数'!$A:$A, 'Conv-vaccine'!$E1470, 'V3回目-総接種回数'!D:D)</f>
        <v>0</v>
      </c>
    </row>
    <row r="1471" spans="1:19" ht="17.7">
      <c r="A1471" s="49">
        <v>44786</v>
      </c>
      <c r="B1471" s="109">
        <f>IF(COUNTIF($A$7:$A1471, $A1471)&gt;1, 0, IF($E1471="","",G1471+H1471+K1471+L1471+O1471-Q1471))</f>
        <v>0</v>
      </c>
      <c r="C1471" s="109">
        <f>IF(COUNTIF($A$7:$A1471, $A1471)&gt;1, 0, IF($E1471="", "", I1471+J1471+M1471+N1471+P1471-R1471))</f>
        <v>0</v>
      </c>
      <c r="D1471" s="109">
        <f>IF(COUNTIF($A$7:$A1471, $A1471)&gt;1, 0, S1471)</f>
        <v>0</v>
      </c>
      <c r="E1471" s="110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17">
        <f>SUMIF('V3回目-総接種回数'!$A:$A, 'Conv-vaccine'!$E1471, 'V3回目-総接種回数'!D:D)</f>
        <v>0</v>
      </c>
    </row>
    <row r="1472" spans="1:19" ht="17.7">
      <c r="A1472" s="49">
        <v>44786</v>
      </c>
      <c r="B1472" s="109">
        <f>IF(COUNTIF($A$7:$A1472, $A1472)&gt;1, 0, IF($E1472="","",G1472+H1472+K1472+L1472+O1472-Q1472))</f>
        <v>0</v>
      </c>
      <c r="C1472" s="109">
        <f>IF(COUNTIF($A$7:$A1472, $A1472)&gt;1, 0, IF($E1472="", "", I1472+J1472+M1472+N1472+P1472-R1472))</f>
        <v>0</v>
      </c>
      <c r="D1472" s="109">
        <f>IF(COUNTIF($A$7:$A1472, $A1472)&gt;1, 0, S1472)</f>
        <v>0</v>
      </c>
      <c r="E1472" s="110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17">
        <f>SUMIF('V3回目-総接種回数'!$A:$A, 'Conv-vaccine'!$E1472, 'V3回目-総接種回数'!D:D)</f>
        <v>0</v>
      </c>
    </row>
    <row r="1473" spans="1:19" ht="17.7">
      <c r="A1473" s="49">
        <v>44786</v>
      </c>
      <c r="B1473" s="109">
        <f>IF(COUNTIF($A$7:$A1473, $A1473)&gt;1, 0, IF($E1473="","",G1473+H1473+K1473+L1473+O1473-Q1473))</f>
        <v>0</v>
      </c>
      <c r="C1473" s="109">
        <f>IF(COUNTIF($A$7:$A1473, $A1473)&gt;1, 0, IF($E1473="", "", I1473+J1473+M1473+N1473+P1473-R1473))</f>
        <v>0</v>
      </c>
      <c r="D1473" s="109">
        <f>IF(COUNTIF($A$7:$A1473, $A1473)&gt;1, 0, S1473)</f>
        <v>0</v>
      </c>
      <c r="E1473" s="110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17">
        <f>SUMIF('V3回目-総接種回数'!$A:$A, 'Conv-vaccine'!$E1473, 'V3回目-総接種回数'!D:D)</f>
        <v>0</v>
      </c>
    </row>
    <row r="1474" spans="1:19" ht="17.7">
      <c r="A1474" s="49">
        <v>44787</v>
      </c>
      <c r="B1474" s="109">
        <f>IF(COUNTIF($A$7:$A1474, $A1474)&gt;1, 0, IF($E1474="","",G1474+H1474+K1474+L1474+O1474-Q1474))</f>
        <v>0</v>
      </c>
      <c r="C1474" s="109">
        <f>IF(COUNTIF($A$7:$A1474, $A1474)&gt;1, 0, IF($E1474="", "", I1474+J1474+M1474+N1474+P1474-R1474))</f>
        <v>0</v>
      </c>
      <c r="D1474" s="109">
        <f>IF(COUNTIF($A$7:$A1474, $A1474)&gt;1, 0, S1474)</f>
        <v>0</v>
      </c>
      <c r="E1474" s="110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17">
        <f>SUMIF('V3回目-総接種回数'!$A:$A, 'Conv-vaccine'!$E1474, 'V3回目-総接種回数'!D:D)</f>
        <v>0</v>
      </c>
    </row>
    <row r="1475" spans="1:19" ht="17.7">
      <c r="A1475" s="49">
        <v>44787</v>
      </c>
      <c r="B1475" s="109">
        <f>IF(COUNTIF($A$7:$A1475, $A1475)&gt;1, 0, IF($E1475="","",G1475+H1475+K1475+L1475+O1475-Q1475))</f>
        <v>0</v>
      </c>
      <c r="C1475" s="109">
        <f>IF(COUNTIF($A$7:$A1475, $A1475)&gt;1, 0, IF($E1475="", "", I1475+J1475+M1475+N1475+P1475-R1475))</f>
        <v>0</v>
      </c>
      <c r="D1475" s="109">
        <f>IF(COUNTIF($A$7:$A1475, $A1475)&gt;1, 0, S1475)</f>
        <v>0</v>
      </c>
      <c r="E1475" s="110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17">
        <f>SUMIF('V3回目-総接種回数'!$A:$A, 'Conv-vaccine'!$E1475, 'V3回目-総接種回数'!D:D)</f>
        <v>0</v>
      </c>
    </row>
    <row r="1476" spans="1:19" ht="17.7">
      <c r="A1476" s="49">
        <v>44787</v>
      </c>
      <c r="B1476" s="109">
        <f>IF(COUNTIF($A$7:$A1476, $A1476)&gt;1, 0, IF($E1476="","",G1476+H1476+K1476+L1476+O1476-Q1476))</f>
        <v>0</v>
      </c>
      <c r="C1476" s="109">
        <f>IF(COUNTIF($A$7:$A1476, $A1476)&gt;1, 0, IF($E1476="", "", I1476+J1476+M1476+N1476+P1476-R1476))</f>
        <v>0</v>
      </c>
      <c r="D1476" s="109">
        <f>IF(COUNTIF($A$7:$A1476, $A1476)&gt;1, 0, S1476)</f>
        <v>0</v>
      </c>
      <c r="E1476" s="110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17">
        <f>SUMIF('V3回目-総接種回数'!$A:$A, 'Conv-vaccine'!$E1476, 'V3回目-総接種回数'!D:D)</f>
        <v>0</v>
      </c>
    </row>
    <row r="1477" spans="1:19" ht="17.7">
      <c r="A1477" s="49">
        <v>44788</v>
      </c>
      <c r="B1477" s="109">
        <f>IF(COUNTIF($A$7:$A1477, $A1477)&gt;1, 0, IF($E1477="","",G1477+H1477+K1477+L1477+O1477-Q1477))</f>
        <v>0</v>
      </c>
      <c r="C1477" s="109">
        <f>IF(COUNTIF($A$7:$A1477, $A1477)&gt;1, 0, IF($E1477="", "", I1477+J1477+M1477+N1477+P1477-R1477))</f>
        <v>0</v>
      </c>
      <c r="D1477" s="109">
        <f>IF(COUNTIF($A$7:$A1477, $A1477)&gt;1, 0, S1477)</f>
        <v>0</v>
      </c>
      <c r="E1477" s="110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17">
        <f>SUMIF('V3回目-総接種回数'!$A:$A, 'Conv-vaccine'!$E1477, 'V3回目-総接種回数'!D:D)</f>
        <v>0</v>
      </c>
    </row>
    <row r="1478" spans="1:19" ht="17.7">
      <c r="A1478" s="49">
        <v>44788</v>
      </c>
      <c r="B1478" s="109">
        <f>IF(COUNTIF($A$7:$A1478, $A1478)&gt;1, 0, IF($E1478="","",G1478+H1478+K1478+L1478+O1478-Q1478))</f>
        <v>0</v>
      </c>
      <c r="C1478" s="109">
        <f>IF(COUNTIF($A$7:$A1478, $A1478)&gt;1, 0, IF($E1478="", "", I1478+J1478+M1478+N1478+P1478-R1478))</f>
        <v>0</v>
      </c>
      <c r="D1478" s="109">
        <f>IF(COUNTIF($A$7:$A1478, $A1478)&gt;1, 0, S1478)</f>
        <v>0</v>
      </c>
      <c r="E1478" s="110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17">
        <f>SUMIF('V3回目-総接種回数'!$A:$A, 'Conv-vaccine'!$E1478, 'V3回目-総接種回数'!D:D)</f>
        <v>0</v>
      </c>
    </row>
    <row r="1479" spans="1:19" ht="17.7">
      <c r="A1479" s="49">
        <v>44788</v>
      </c>
      <c r="B1479" s="109">
        <f>IF(COUNTIF($A$7:$A1479, $A1479)&gt;1, 0, IF($E1479="","",G1479+H1479+K1479+L1479+O1479-Q1479))</f>
        <v>0</v>
      </c>
      <c r="C1479" s="109">
        <f>IF(COUNTIF($A$7:$A1479, $A1479)&gt;1, 0, IF($E1479="", "", I1479+J1479+M1479+N1479+P1479-R1479))</f>
        <v>0</v>
      </c>
      <c r="D1479" s="109">
        <f>IF(COUNTIF($A$7:$A1479, $A1479)&gt;1, 0, S1479)</f>
        <v>0</v>
      </c>
      <c r="E1479" s="110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17">
        <f>SUMIF('V3回目-総接種回数'!$A:$A, 'Conv-vaccine'!$E1479, 'V3回目-総接種回数'!D:D)</f>
        <v>0</v>
      </c>
    </row>
    <row r="1480" spans="1:19" ht="17.7">
      <c r="A1480" s="49">
        <v>44789</v>
      </c>
      <c r="B1480" s="109">
        <f>IF(COUNTIF($A$7:$A1480, $A1480)&gt;1, 0, IF($E1480="","",G1480+H1480+K1480+L1480+O1480-Q1480))</f>
        <v>0</v>
      </c>
      <c r="C1480" s="109">
        <f>IF(COUNTIF($A$7:$A1480, $A1480)&gt;1, 0, IF($E1480="", "", I1480+J1480+M1480+N1480+P1480-R1480))</f>
        <v>0</v>
      </c>
      <c r="D1480" s="109">
        <f>IF(COUNTIF($A$7:$A1480, $A1480)&gt;1, 0, S1480)</f>
        <v>0</v>
      </c>
      <c r="E1480" s="110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17">
        <f>SUMIF('V3回目-総接種回数'!$A:$A, 'Conv-vaccine'!$E1480, 'V3回目-総接種回数'!D:D)</f>
        <v>0</v>
      </c>
    </row>
    <row r="1481" spans="1:19" ht="17.7">
      <c r="A1481" s="49">
        <v>44789</v>
      </c>
      <c r="B1481" s="109">
        <f>IF(COUNTIF($A$7:$A1481, $A1481)&gt;1, 0, IF($E1481="","",G1481+H1481+K1481+L1481+O1481-Q1481))</f>
        <v>0</v>
      </c>
      <c r="C1481" s="109">
        <f>IF(COUNTIF($A$7:$A1481, $A1481)&gt;1, 0, IF($E1481="", "", I1481+J1481+M1481+N1481+P1481-R1481))</f>
        <v>0</v>
      </c>
      <c r="D1481" s="109">
        <f>IF(COUNTIF($A$7:$A1481, $A1481)&gt;1, 0, S1481)</f>
        <v>0</v>
      </c>
      <c r="E1481" s="110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17">
        <f>SUMIF('V3回目-総接種回数'!$A:$A, 'Conv-vaccine'!$E1481, 'V3回目-総接種回数'!D:D)</f>
        <v>0</v>
      </c>
    </row>
    <row r="1482" spans="1:19" ht="17.7">
      <c r="A1482" s="49">
        <v>44789</v>
      </c>
      <c r="B1482" s="109">
        <f>IF(COUNTIF($A$7:$A1482, $A1482)&gt;1, 0, IF($E1482="","",G1482+H1482+K1482+L1482+O1482-Q1482))</f>
        <v>0</v>
      </c>
      <c r="C1482" s="109">
        <f>IF(COUNTIF($A$7:$A1482, $A1482)&gt;1, 0, IF($E1482="", "", I1482+J1482+M1482+N1482+P1482-R1482))</f>
        <v>0</v>
      </c>
      <c r="D1482" s="109">
        <f>IF(COUNTIF($A$7:$A1482, $A1482)&gt;1, 0, S1482)</f>
        <v>0</v>
      </c>
      <c r="E1482" s="110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17">
        <f>SUMIF('V3回目-総接種回数'!$A:$A, 'Conv-vaccine'!$E1482, 'V3回目-総接種回数'!D:D)</f>
        <v>0</v>
      </c>
    </row>
    <row r="1483" spans="1:19" ht="17.7">
      <c r="A1483" s="49">
        <v>44790</v>
      </c>
      <c r="B1483" s="109">
        <f>IF(COUNTIF($A$7:$A1483, $A1483)&gt;1, 0, IF($E1483="","",G1483+H1483+K1483+L1483+O1483-Q1483))</f>
        <v>0</v>
      </c>
      <c r="C1483" s="109">
        <f>IF(COUNTIF($A$7:$A1483, $A1483)&gt;1, 0, IF($E1483="", "", I1483+J1483+M1483+N1483+P1483-R1483))</f>
        <v>0</v>
      </c>
      <c r="D1483" s="109">
        <f>IF(COUNTIF($A$7:$A1483, $A1483)&gt;1, 0, S1483)</f>
        <v>0</v>
      </c>
      <c r="E1483" s="110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17">
        <f>SUMIF('V3回目-総接種回数'!$A:$A, 'Conv-vaccine'!$E1483, 'V3回目-総接種回数'!D:D)</f>
        <v>0</v>
      </c>
    </row>
    <row r="1484" spans="1:19" ht="17.7">
      <c r="A1484" s="49">
        <v>44790</v>
      </c>
      <c r="B1484" s="109">
        <f>IF(COUNTIF($A$7:$A1484, $A1484)&gt;1, 0, IF($E1484="","",G1484+H1484+K1484+L1484+O1484-Q1484))</f>
        <v>0</v>
      </c>
      <c r="C1484" s="109">
        <f>IF(COUNTIF($A$7:$A1484, $A1484)&gt;1, 0, IF($E1484="", "", I1484+J1484+M1484+N1484+P1484-R1484))</f>
        <v>0</v>
      </c>
      <c r="D1484" s="109">
        <f>IF(COUNTIF($A$7:$A1484, $A1484)&gt;1, 0, S1484)</f>
        <v>0</v>
      </c>
      <c r="E1484" s="110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17">
        <f>SUMIF('V3回目-総接種回数'!$A:$A, 'Conv-vaccine'!$E1484, 'V3回目-総接種回数'!D:D)</f>
        <v>0</v>
      </c>
    </row>
    <row r="1485" spans="1:19" ht="17.7">
      <c r="A1485" s="49">
        <v>44790</v>
      </c>
      <c r="B1485" s="109">
        <f>IF(COUNTIF($A$7:$A1485, $A1485)&gt;1, 0, IF($E1485="","",G1485+H1485+K1485+L1485+O1485-Q1485))</f>
        <v>0</v>
      </c>
      <c r="C1485" s="109">
        <f>IF(COUNTIF($A$7:$A1485, $A1485)&gt;1, 0, IF($E1485="", "", I1485+J1485+M1485+N1485+P1485-R1485))</f>
        <v>0</v>
      </c>
      <c r="D1485" s="109">
        <f>IF(COUNTIF($A$7:$A1485, $A1485)&gt;1, 0, S1485)</f>
        <v>0</v>
      </c>
      <c r="E1485" s="110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17">
        <f>SUMIF('V3回目-総接種回数'!$A:$A, 'Conv-vaccine'!$E1485, 'V3回目-総接種回数'!D:D)</f>
        <v>0</v>
      </c>
    </row>
    <row r="1486" spans="1:19" ht="17.7">
      <c r="A1486" s="49">
        <v>44791</v>
      </c>
      <c r="B1486" s="109">
        <f>IF(COUNTIF($A$7:$A1486, $A1486)&gt;1, 0, IF($E1486="","",G1486+H1486+K1486+L1486+O1486-Q1486))</f>
        <v>0</v>
      </c>
      <c r="C1486" s="109">
        <f>IF(COUNTIF($A$7:$A1486, $A1486)&gt;1, 0, IF($E1486="", "", I1486+J1486+M1486+N1486+P1486-R1486))</f>
        <v>0</v>
      </c>
      <c r="D1486" s="109">
        <f>IF(COUNTIF($A$7:$A1486, $A1486)&gt;1, 0, S1486)</f>
        <v>0</v>
      </c>
      <c r="E1486" s="110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17">
        <f>SUMIF('V3回目-総接種回数'!$A:$A, 'Conv-vaccine'!$E1486, 'V3回目-総接種回数'!D:D)</f>
        <v>0</v>
      </c>
    </row>
    <row r="1487" spans="1:19" ht="17.7">
      <c r="A1487" s="49">
        <v>44791</v>
      </c>
      <c r="B1487" s="109">
        <f>IF(COUNTIF($A$7:$A1487, $A1487)&gt;1, 0, IF($E1487="","",G1487+H1487+K1487+L1487+O1487-Q1487))</f>
        <v>0</v>
      </c>
      <c r="C1487" s="109">
        <f>IF(COUNTIF($A$7:$A1487, $A1487)&gt;1, 0, IF($E1487="", "", I1487+J1487+M1487+N1487+P1487-R1487))</f>
        <v>0</v>
      </c>
      <c r="D1487" s="109">
        <f>IF(COUNTIF($A$7:$A1487, $A1487)&gt;1, 0, S1487)</f>
        <v>0</v>
      </c>
      <c r="E1487" s="110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17">
        <f>SUMIF('V3回目-総接種回数'!$A:$A, 'Conv-vaccine'!$E1487, 'V3回目-総接種回数'!D:D)</f>
        <v>0</v>
      </c>
    </row>
    <row r="1488" spans="1:19" ht="17.7">
      <c r="A1488" s="49">
        <v>44791</v>
      </c>
      <c r="B1488" s="109">
        <f>IF(COUNTIF($A$7:$A1488, $A1488)&gt;1, 0, IF($E1488="","",G1488+H1488+K1488+L1488+O1488-Q1488))</f>
        <v>0</v>
      </c>
      <c r="C1488" s="109">
        <f>IF(COUNTIF($A$7:$A1488, $A1488)&gt;1, 0, IF($E1488="", "", I1488+J1488+M1488+N1488+P1488-R1488))</f>
        <v>0</v>
      </c>
      <c r="D1488" s="109">
        <f>IF(COUNTIF($A$7:$A1488, $A1488)&gt;1, 0, S1488)</f>
        <v>0</v>
      </c>
      <c r="E1488" s="110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17">
        <f>SUMIF('V3回目-総接種回数'!$A:$A, 'Conv-vaccine'!$E1488, 'V3回目-総接種回数'!D:D)</f>
        <v>0</v>
      </c>
    </row>
    <row r="1489" spans="1:19" ht="17.7">
      <c r="A1489" s="49">
        <v>44792</v>
      </c>
      <c r="B1489" s="109">
        <f>IF(COUNTIF($A$7:$A1489, $A1489)&gt;1, 0, IF($E1489="","",G1489+H1489+K1489+L1489+O1489-Q1489))</f>
        <v>0</v>
      </c>
      <c r="C1489" s="109">
        <f>IF(COUNTIF($A$7:$A1489, $A1489)&gt;1, 0, IF($E1489="", "", I1489+J1489+M1489+N1489+P1489-R1489))</f>
        <v>0</v>
      </c>
      <c r="D1489" s="109">
        <f>IF(COUNTIF($A$7:$A1489, $A1489)&gt;1, 0, S1489)</f>
        <v>0</v>
      </c>
      <c r="E1489" s="110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17">
        <f>SUMIF('V3回目-総接種回数'!$A:$A, 'Conv-vaccine'!$E1489, 'V3回目-総接種回数'!D:D)</f>
        <v>0</v>
      </c>
    </row>
    <row r="1490" spans="1:19" ht="17.7">
      <c r="A1490" s="49">
        <v>44792</v>
      </c>
      <c r="B1490" s="109">
        <f>IF(COUNTIF($A$7:$A1490, $A1490)&gt;1, 0, IF($E1490="","",G1490+H1490+K1490+L1490+O1490-Q1490))</f>
        <v>0</v>
      </c>
      <c r="C1490" s="109">
        <f>IF(COUNTIF($A$7:$A1490, $A1490)&gt;1, 0, IF($E1490="", "", I1490+J1490+M1490+N1490+P1490-R1490))</f>
        <v>0</v>
      </c>
      <c r="D1490" s="109">
        <f>IF(COUNTIF($A$7:$A1490, $A1490)&gt;1, 0, S1490)</f>
        <v>0</v>
      </c>
      <c r="E1490" s="110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17">
        <f>SUMIF('V3回目-総接種回数'!$A:$A, 'Conv-vaccine'!$E1490, 'V3回目-総接種回数'!D:D)</f>
        <v>0</v>
      </c>
    </row>
    <row r="1491" spans="1:19" ht="17.7">
      <c r="A1491" s="49">
        <v>44792</v>
      </c>
      <c r="B1491" s="109">
        <f>IF(COUNTIF($A$7:$A1491, $A1491)&gt;1, 0, IF($E1491="","",G1491+H1491+K1491+L1491+O1491-Q1491))</f>
        <v>0</v>
      </c>
      <c r="C1491" s="109">
        <f>IF(COUNTIF($A$7:$A1491, $A1491)&gt;1, 0, IF($E1491="", "", I1491+J1491+M1491+N1491+P1491-R1491))</f>
        <v>0</v>
      </c>
      <c r="D1491" s="109">
        <f>IF(COUNTIF($A$7:$A1491, $A1491)&gt;1, 0, S1491)</f>
        <v>0</v>
      </c>
      <c r="E1491" s="110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17">
        <f>SUMIF('V3回目-総接種回数'!$A:$A, 'Conv-vaccine'!$E1491, 'V3回目-総接種回数'!D:D)</f>
        <v>0</v>
      </c>
    </row>
    <row r="1492" spans="1:19" ht="17.7">
      <c r="A1492" s="49">
        <v>44793</v>
      </c>
      <c r="B1492" s="109">
        <f>IF(COUNTIF($A$7:$A1492, $A1492)&gt;1, 0, IF($E1492="","",G1492+H1492+K1492+L1492+O1492-Q1492))</f>
        <v>0</v>
      </c>
      <c r="C1492" s="109">
        <f>IF(COUNTIF($A$7:$A1492, $A1492)&gt;1, 0, IF($E1492="", "", I1492+J1492+M1492+N1492+P1492-R1492))</f>
        <v>0</v>
      </c>
      <c r="D1492" s="109">
        <f>IF(COUNTIF($A$7:$A1492, $A1492)&gt;1, 0, S1492)</f>
        <v>0</v>
      </c>
      <c r="E1492" s="110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17">
        <f>SUMIF('V3回目-総接種回数'!$A:$A, 'Conv-vaccine'!$E1492, 'V3回目-総接種回数'!D:D)</f>
        <v>0</v>
      </c>
    </row>
    <row r="1493" spans="1:19" ht="17.7">
      <c r="A1493" s="49">
        <v>44793</v>
      </c>
      <c r="B1493" s="109">
        <f>IF(COUNTIF($A$7:$A1493, $A1493)&gt;1, 0, IF($E1493="","",G1493+H1493+K1493+L1493+O1493-Q1493))</f>
        <v>0</v>
      </c>
      <c r="C1493" s="109">
        <f>IF(COUNTIF($A$7:$A1493, $A1493)&gt;1, 0, IF($E1493="", "", I1493+J1493+M1493+N1493+P1493-R1493))</f>
        <v>0</v>
      </c>
      <c r="D1493" s="109">
        <f>IF(COUNTIF($A$7:$A1493, $A1493)&gt;1, 0, S1493)</f>
        <v>0</v>
      </c>
      <c r="E1493" s="110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17">
        <f>SUMIF('V3回目-総接種回数'!$A:$A, 'Conv-vaccine'!$E1493, 'V3回目-総接種回数'!D:D)</f>
        <v>0</v>
      </c>
    </row>
    <row r="1494" spans="1:19" ht="17.7">
      <c r="A1494" s="49">
        <v>44793</v>
      </c>
      <c r="B1494" s="109">
        <f>IF(COUNTIF($A$7:$A1494, $A1494)&gt;1, 0, IF($E1494="","",G1494+H1494+K1494+L1494+O1494-Q1494))</f>
        <v>0</v>
      </c>
      <c r="C1494" s="109">
        <f>IF(COUNTIF($A$7:$A1494, $A1494)&gt;1, 0, IF($E1494="", "", I1494+J1494+M1494+N1494+P1494-R1494))</f>
        <v>0</v>
      </c>
      <c r="D1494" s="109">
        <f>IF(COUNTIF($A$7:$A1494, $A1494)&gt;1, 0, S1494)</f>
        <v>0</v>
      </c>
      <c r="E1494" s="110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17">
        <f>SUMIF('V3回目-総接種回数'!$A:$A, 'Conv-vaccine'!$E1494, 'V3回目-総接種回数'!D:D)</f>
        <v>0</v>
      </c>
    </row>
    <row r="1495" spans="1:19" ht="17.7">
      <c r="A1495" s="49">
        <v>44794</v>
      </c>
      <c r="B1495" s="109">
        <f>IF(COUNTIF($A$7:$A1495, $A1495)&gt;1, 0, IF($E1495="","",G1495+H1495+K1495+L1495+O1495-Q1495))</f>
        <v>0</v>
      </c>
      <c r="C1495" s="109">
        <f>IF(COUNTIF($A$7:$A1495, $A1495)&gt;1, 0, IF($E1495="", "", I1495+J1495+M1495+N1495+P1495-R1495))</f>
        <v>0</v>
      </c>
      <c r="D1495" s="109">
        <f>IF(COUNTIF($A$7:$A1495, $A1495)&gt;1, 0, S1495)</f>
        <v>0</v>
      </c>
      <c r="E1495" s="110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17">
        <f>SUMIF('V3回目-総接種回数'!$A:$A, 'Conv-vaccine'!$E1495, 'V3回目-総接種回数'!D:D)</f>
        <v>0</v>
      </c>
    </row>
    <row r="1496" spans="1:19" ht="17.7">
      <c r="A1496" s="49">
        <v>44794</v>
      </c>
      <c r="B1496" s="109">
        <f>IF(COUNTIF($A$7:$A1496, $A1496)&gt;1, 0, IF($E1496="","",G1496+H1496+K1496+L1496+O1496-Q1496))</f>
        <v>0</v>
      </c>
      <c r="C1496" s="109">
        <f>IF(COUNTIF($A$7:$A1496, $A1496)&gt;1, 0, IF($E1496="", "", I1496+J1496+M1496+N1496+P1496-R1496))</f>
        <v>0</v>
      </c>
      <c r="D1496" s="109">
        <f>IF(COUNTIF($A$7:$A1496, $A1496)&gt;1, 0, S1496)</f>
        <v>0</v>
      </c>
      <c r="E1496" s="110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17">
        <f>SUMIF('V3回目-総接種回数'!$A:$A, 'Conv-vaccine'!$E1496, 'V3回目-総接種回数'!D:D)</f>
        <v>0</v>
      </c>
    </row>
    <row r="1497" spans="1:19" ht="17.7">
      <c r="A1497" s="49">
        <v>44794</v>
      </c>
      <c r="B1497" s="109">
        <f>IF(COUNTIF($A$7:$A1497, $A1497)&gt;1, 0, IF($E1497="","",G1497+H1497+K1497+L1497+O1497-Q1497))</f>
        <v>0</v>
      </c>
      <c r="C1497" s="109">
        <f>IF(COUNTIF($A$7:$A1497, $A1497)&gt;1, 0, IF($E1497="", "", I1497+J1497+M1497+N1497+P1497-R1497))</f>
        <v>0</v>
      </c>
      <c r="D1497" s="109">
        <f>IF(COUNTIF($A$7:$A1497, $A1497)&gt;1, 0, S1497)</f>
        <v>0</v>
      </c>
      <c r="E1497" s="110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17">
        <f>SUMIF('V3回目-総接種回数'!$A:$A, 'Conv-vaccine'!$E1497, 'V3回目-総接種回数'!D:D)</f>
        <v>0</v>
      </c>
    </row>
    <row r="1498" spans="1:19" ht="17.7">
      <c r="A1498" s="49">
        <v>44795</v>
      </c>
      <c r="B1498" s="109">
        <f>IF(COUNTIF($A$7:$A1498, $A1498)&gt;1, 0, IF($E1498="","",G1498+H1498+K1498+L1498+O1498-Q1498))</f>
        <v>0</v>
      </c>
      <c r="C1498" s="109">
        <f>IF(COUNTIF($A$7:$A1498, $A1498)&gt;1, 0, IF($E1498="", "", I1498+J1498+M1498+N1498+P1498-R1498))</f>
        <v>0</v>
      </c>
      <c r="D1498" s="109">
        <f>IF(COUNTIF($A$7:$A1498, $A1498)&gt;1, 0, S1498)</f>
        <v>0</v>
      </c>
      <c r="E1498" s="110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17">
        <f>SUMIF('V3回目-総接種回数'!$A:$A, 'Conv-vaccine'!$E1498, 'V3回目-総接種回数'!D:D)</f>
        <v>0</v>
      </c>
    </row>
    <row r="1499" spans="1:19" ht="17.7">
      <c r="A1499" s="49">
        <v>44795</v>
      </c>
      <c r="B1499" s="109">
        <f>IF(COUNTIF($A$7:$A1499, $A1499)&gt;1, 0, IF($E1499="","",G1499+H1499+K1499+L1499+O1499-Q1499))</f>
        <v>0</v>
      </c>
      <c r="C1499" s="109">
        <f>IF(COUNTIF($A$7:$A1499, $A1499)&gt;1, 0, IF($E1499="", "", I1499+J1499+M1499+N1499+P1499-R1499))</f>
        <v>0</v>
      </c>
      <c r="D1499" s="109">
        <f>IF(COUNTIF($A$7:$A1499, $A1499)&gt;1, 0, S1499)</f>
        <v>0</v>
      </c>
      <c r="E1499" s="110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17">
        <f>SUMIF('V3回目-総接種回数'!$A:$A, 'Conv-vaccine'!$E1499, 'V3回目-総接種回数'!D:D)</f>
        <v>0</v>
      </c>
    </row>
    <row r="1500" spans="1:19" ht="17.7">
      <c r="A1500" s="49">
        <v>44795</v>
      </c>
      <c r="B1500" s="109">
        <f>IF(COUNTIF($A$7:$A1500, $A1500)&gt;1, 0, IF($E1500="","",G1500+H1500+K1500+L1500+O1500-Q1500))</f>
        <v>0</v>
      </c>
      <c r="C1500" s="109">
        <f>IF(COUNTIF($A$7:$A1500, $A1500)&gt;1, 0, IF($E1500="", "", I1500+J1500+M1500+N1500+P1500-R1500))</f>
        <v>0</v>
      </c>
      <c r="D1500" s="109">
        <f>IF(COUNTIF($A$7:$A1500, $A1500)&gt;1, 0, S1500)</f>
        <v>0</v>
      </c>
      <c r="E1500" s="110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17">
        <f>SUMIF('V3回目-総接種回数'!$A:$A, 'Conv-vaccine'!$E1500, 'V3回目-総接種回数'!D:D)</f>
        <v>0</v>
      </c>
    </row>
    <row r="1501" spans="1:19" ht="17.7">
      <c r="A1501" s="49">
        <v>44796</v>
      </c>
      <c r="B1501" s="109">
        <f>IF(COUNTIF($A$7:$A1501, $A1501)&gt;1, 0, IF($E1501="","",G1501+H1501+K1501+L1501+O1501-Q1501))</f>
        <v>0</v>
      </c>
      <c r="C1501" s="109">
        <f>IF(COUNTIF($A$7:$A1501, $A1501)&gt;1, 0, IF($E1501="", "", I1501+J1501+M1501+N1501+P1501-R1501))</f>
        <v>0</v>
      </c>
      <c r="D1501" s="109">
        <f>IF(COUNTIF($A$7:$A1501, $A1501)&gt;1, 0, S1501)</f>
        <v>0</v>
      </c>
      <c r="E1501" s="110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17">
        <f>SUMIF('V3回目-総接種回数'!$A:$A, 'Conv-vaccine'!$E1501, 'V3回目-総接種回数'!D:D)</f>
        <v>0</v>
      </c>
    </row>
    <row r="1502" spans="1:19" ht="17.7">
      <c r="A1502" s="49">
        <v>44796</v>
      </c>
      <c r="B1502" s="109">
        <f>IF(COUNTIF($A$7:$A1502, $A1502)&gt;1, 0, IF($E1502="","",G1502+H1502+K1502+L1502+O1502-Q1502))</f>
        <v>0</v>
      </c>
      <c r="C1502" s="109">
        <f>IF(COUNTIF($A$7:$A1502, $A1502)&gt;1, 0, IF($E1502="", "", I1502+J1502+M1502+N1502+P1502-R1502))</f>
        <v>0</v>
      </c>
      <c r="D1502" s="109">
        <f>IF(COUNTIF($A$7:$A1502, $A1502)&gt;1, 0, S1502)</f>
        <v>0</v>
      </c>
      <c r="E1502" s="110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17">
        <f>SUMIF('V3回目-総接種回数'!$A:$A, 'Conv-vaccine'!$E1502, 'V3回目-総接種回数'!D:D)</f>
        <v>0</v>
      </c>
    </row>
    <row r="1503" spans="1:19" ht="17.7">
      <c r="A1503" s="49">
        <v>44796</v>
      </c>
      <c r="B1503" s="109">
        <f>IF(COUNTIF($A$7:$A1503, $A1503)&gt;1, 0, IF($E1503="","",G1503+H1503+K1503+L1503+O1503-Q1503))</f>
        <v>0</v>
      </c>
      <c r="C1503" s="109">
        <f>IF(COUNTIF($A$7:$A1503, $A1503)&gt;1, 0, IF($E1503="", "", I1503+J1503+M1503+N1503+P1503-R1503))</f>
        <v>0</v>
      </c>
      <c r="D1503" s="109">
        <f>IF(COUNTIF($A$7:$A1503, $A1503)&gt;1, 0, S1503)</f>
        <v>0</v>
      </c>
      <c r="E1503" s="110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17">
        <f>SUMIF('V3回目-総接種回数'!$A:$A, 'Conv-vaccine'!$E1503, 'V3回目-総接種回数'!D:D)</f>
        <v>0</v>
      </c>
    </row>
    <row r="1504" spans="1:19" ht="17.7">
      <c r="A1504" s="49">
        <v>44797</v>
      </c>
      <c r="B1504" s="109">
        <f>IF(COUNTIF($A$7:$A1504, $A1504)&gt;1, 0, IF($E1504="","",G1504+H1504+K1504+L1504+O1504-Q1504))</f>
        <v>0</v>
      </c>
      <c r="C1504" s="109">
        <f>IF(COUNTIF($A$7:$A1504, $A1504)&gt;1, 0, IF($E1504="", "", I1504+J1504+M1504+N1504+P1504-R1504))</f>
        <v>0</v>
      </c>
      <c r="D1504" s="109">
        <f>IF(COUNTIF($A$7:$A1504, $A1504)&gt;1, 0, S1504)</f>
        <v>0</v>
      </c>
      <c r="E1504" s="110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17">
        <f>SUMIF('V3回目-総接種回数'!$A:$A, 'Conv-vaccine'!$E1504, 'V3回目-総接種回数'!D:D)</f>
        <v>0</v>
      </c>
    </row>
    <row r="1505" spans="1:19" ht="17.7">
      <c r="A1505" s="49">
        <v>44797</v>
      </c>
      <c r="B1505" s="109">
        <f>IF(COUNTIF($A$7:$A1505, $A1505)&gt;1, 0, IF($E1505="","",G1505+H1505+K1505+L1505+O1505-Q1505))</f>
        <v>0</v>
      </c>
      <c r="C1505" s="109">
        <f>IF(COUNTIF($A$7:$A1505, $A1505)&gt;1, 0, IF($E1505="", "", I1505+J1505+M1505+N1505+P1505-R1505))</f>
        <v>0</v>
      </c>
      <c r="D1505" s="109">
        <f>IF(COUNTIF($A$7:$A1505, $A1505)&gt;1, 0, S1505)</f>
        <v>0</v>
      </c>
      <c r="E1505" s="110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17">
        <f>SUMIF('V3回目-総接種回数'!$A:$A, 'Conv-vaccine'!$E1505, 'V3回目-総接種回数'!D:D)</f>
        <v>0</v>
      </c>
    </row>
    <row r="1506" spans="1:19" ht="17.7">
      <c r="A1506" s="49">
        <v>44797</v>
      </c>
      <c r="B1506" s="109">
        <f>IF(COUNTIF($A$7:$A1506, $A1506)&gt;1, 0, IF($E1506="","",G1506+H1506+K1506+L1506+O1506-Q1506))</f>
        <v>0</v>
      </c>
      <c r="C1506" s="109">
        <f>IF(COUNTIF($A$7:$A1506, $A1506)&gt;1, 0, IF($E1506="", "", I1506+J1506+M1506+N1506+P1506-R1506))</f>
        <v>0</v>
      </c>
      <c r="D1506" s="109">
        <f>IF(COUNTIF($A$7:$A1506, $A1506)&gt;1, 0, S1506)</f>
        <v>0</v>
      </c>
      <c r="E1506" s="110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17">
        <f>SUMIF('V3回目-総接種回数'!$A:$A, 'Conv-vaccine'!$E1506, 'V3回目-総接種回数'!D:D)</f>
        <v>0</v>
      </c>
    </row>
    <row r="1507" spans="1:19" ht="17.7">
      <c r="A1507" s="49">
        <v>44798</v>
      </c>
      <c r="B1507" s="109">
        <f>IF(COUNTIF($A$7:$A1507, $A1507)&gt;1, 0, IF($E1507="","",G1507+H1507+K1507+L1507+O1507-Q1507))</f>
        <v>0</v>
      </c>
      <c r="C1507" s="109">
        <f>IF(COUNTIF($A$7:$A1507, $A1507)&gt;1, 0, IF($E1507="", "", I1507+J1507+M1507+N1507+P1507-R1507))</f>
        <v>0</v>
      </c>
      <c r="D1507" s="109">
        <f>IF(COUNTIF($A$7:$A1507, $A1507)&gt;1, 0, S1507)</f>
        <v>0</v>
      </c>
      <c r="E1507" s="110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17">
        <f>SUMIF('V3回目-総接種回数'!$A:$A, 'Conv-vaccine'!$E1507, 'V3回目-総接種回数'!D:D)</f>
        <v>0</v>
      </c>
    </row>
    <row r="1508" spans="1:19" ht="17.7">
      <c r="A1508" s="49">
        <v>44798</v>
      </c>
      <c r="B1508" s="109">
        <f>IF(COUNTIF($A$7:$A1508, $A1508)&gt;1, 0, IF($E1508="","",G1508+H1508+K1508+L1508+O1508-Q1508))</f>
        <v>0</v>
      </c>
      <c r="C1508" s="109">
        <f>IF(COUNTIF($A$7:$A1508, $A1508)&gt;1, 0, IF($E1508="", "", I1508+J1508+M1508+N1508+P1508-R1508))</f>
        <v>0</v>
      </c>
      <c r="D1508" s="109">
        <f>IF(COUNTIF($A$7:$A1508, $A1508)&gt;1, 0, S1508)</f>
        <v>0</v>
      </c>
      <c r="E1508" s="110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17">
        <f>SUMIF('V3回目-総接種回数'!$A:$A, 'Conv-vaccine'!$E1508, 'V3回目-総接種回数'!D:D)</f>
        <v>0</v>
      </c>
    </row>
    <row r="1509" spans="1:19" ht="17.7">
      <c r="A1509" s="49">
        <v>44798</v>
      </c>
      <c r="B1509" s="109">
        <f>IF(COUNTIF($A$7:$A1509, $A1509)&gt;1, 0, IF($E1509="","",G1509+H1509+K1509+L1509+O1509-Q1509))</f>
        <v>0</v>
      </c>
      <c r="C1509" s="109">
        <f>IF(COUNTIF($A$7:$A1509, $A1509)&gt;1, 0, IF($E1509="", "", I1509+J1509+M1509+N1509+P1509-R1509))</f>
        <v>0</v>
      </c>
      <c r="D1509" s="109">
        <f>IF(COUNTIF($A$7:$A1509, $A1509)&gt;1, 0, S1509)</f>
        <v>0</v>
      </c>
      <c r="E1509" s="110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17">
        <f>SUMIF('V3回目-総接種回数'!$A:$A, 'Conv-vaccine'!$E1509, 'V3回目-総接種回数'!D:D)</f>
        <v>0</v>
      </c>
    </row>
    <row r="1510" spans="1:19" ht="17.7">
      <c r="A1510" s="49">
        <v>44799</v>
      </c>
      <c r="B1510" s="109">
        <f>IF(COUNTIF($A$7:$A1510, $A1510)&gt;1, 0, IF($E1510="","",G1510+H1510+K1510+L1510+O1510-Q1510))</f>
        <v>0</v>
      </c>
      <c r="C1510" s="109">
        <f>IF(COUNTIF($A$7:$A1510, $A1510)&gt;1, 0, IF($E1510="", "", I1510+J1510+M1510+N1510+P1510-R1510))</f>
        <v>0</v>
      </c>
      <c r="D1510" s="109">
        <f>IF(COUNTIF($A$7:$A1510, $A1510)&gt;1, 0, S1510)</f>
        <v>0</v>
      </c>
      <c r="E1510" s="110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17">
        <f>SUMIF('V3回目-総接種回数'!$A:$A, 'Conv-vaccine'!$E1510, 'V3回目-総接種回数'!D:D)</f>
        <v>0</v>
      </c>
    </row>
    <row r="1511" spans="1:19" ht="17.7">
      <c r="A1511" s="49">
        <v>44799</v>
      </c>
      <c r="B1511" s="109">
        <f>IF(COUNTIF($A$7:$A1511, $A1511)&gt;1, 0, IF($E1511="","",G1511+H1511+K1511+L1511+O1511-Q1511))</f>
        <v>0</v>
      </c>
      <c r="C1511" s="109">
        <f>IF(COUNTIF($A$7:$A1511, $A1511)&gt;1, 0, IF($E1511="", "", I1511+J1511+M1511+N1511+P1511-R1511))</f>
        <v>0</v>
      </c>
      <c r="D1511" s="109">
        <f>IF(COUNTIF($A$7:$A1511, $A1511)&gt;1, 0, S1511)</f>
        <v>0</v>
      </c>
      <c r="E1511" s="110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17">
        <f>SUMIF('V3回目-総接種回数'!$A:$A, 'Conv-vaccine'!$E1511, 'V3回目-総接種回数'!D:D)</f>
        <v>0</v>
      </c>
    </row>
    <row r="1512" spans="1:19" ht="17.7">
      <c r="A1512" s="49">
        <v>44799</v>
      </c>
      <c r="B1512" s="109">
        <f>IF(COUNTIF($A$7:$A1512, $A1512)&gt;1, 0, IF($E1512="","",G1512+H1512+K1512+L1512+O1512-Q1512))</f>
        <v>0</v>
      </c>
      <c r="C1512" s="109">
        <f>IF(COUNTIF($A$7:$A1512, $A1512)&gt;1, 0, IF($E1512="", "", I1512+J1512+M1512+N1512+P1512-R1512))</f>
        <v>0</v>
      </c>
      <c r="D1512" s="109">
        <f>IF(COUNTIF($A$7:$A1512, $A1512)&gt;1, 0, S1512)</f>
        <v>0</v>
      </c>
      <c r="E1512" s="110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17">
        <f>SUMIF('V3回目-総接種回数'!$A:$A, 'Conv-vaccine'!$E1512, 'V3回目-総接種回数'!D:D)</f>
        <v>0</v>
      </c>
    </row>
    <row r="1513" spans="1:19" ht="17.7">
      <c r="A1513" s="49">
        <v>44800</v>
      </c>
      <c r="B1513" s="109">
        <f>IF(COUNTIF($A$7:$A1513, $A1513)&gt;1, 0, IF($E1513="","",G1513+H1513+K1513+L1513+O1513-Q1513))</f>
        <v>0</v>
      </c>
      <c r="C1513" s="109">
        <f>IF(COUNTIF($A$7:$A1513, $A1513)&gt;1, 0, IF($E1513="", "", I1513+J1513+M1513+N1513+P1513-R1513))</f>
        <v>0</v>
      </c>
      <c r="D1513" s="109">
        <f>IF(COUNTIF($A$7:$A1513, $A1513)&gt;1, 0, S1513)</f>
        <v>0</v>
      </c>
      <c r="E1513" s="110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17">
        <f>SUMIF('V3回目-総接種回数'!$A:$A, 'Conv-vaccine'!$E1513, 'V3回目-総接種回数'!D:D)</f>
        <v>0</v>
      </c>
    </row>
    <row r="1514" spans="1:19" ht="17.7">
      <c r="A1514" s="49">
        <v>44800</v>
      </c>
      <c r="B1514" s="109">
        <f>IF(COUNTIF($A$7:$A1514, $A1514)&gt;1, 0, IF($E1514="","",G1514+H1514+K1514+L1514+O1514-Q1514))</f>
        <v>0</v>
      </c>
      <c r="C1514" s="109">
        <f>IF(COUNTIF($A$7:$A1514, $A1514)&gt;1, 0, IF($E1514="", "", I1514+J1514+M1514+N1514+P1514-R1514))</f>
        <v>0</v>
      </c>
      <c r="D1514" s="109">
        <f>IF(COUNTIF($A$7:$A1514, $A1514)&gt;1, 0, S1514)</f>
        <v>0</v>
      </c>
      <c r="E1514" s="110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17">
        <f>SUMIF('V3回目-総接種回数'!$A:$A, 'Conv-vaccine'!$E1514, 'V3回目-総接種回数'!D:D)</f>
        <v>0</v>
      </c>
    </row>
    <row r="1515" spans="1:19" ht="17.7">
      <c r="A1515" s="49">
        <v>44800</v>
      </c>
      <c r="B1515" s="109">
        <f>IF(COUNTIF($A$7:$A1515, $A1515)&gt;1, 0, IF($E1515="","",G1515+H1515+K1515+L1515+O1515-Q1515))</f>
        <v>0</v>
      </c>
      <c r="C1515" s="109">
        <f>IF(COUNTIF($A$7:$A1515, $A1515)&gt;1, 0, IF($E1515="", "", I1515+J1515+M1515+N1515+P1515-R1515))</f>
        <v>0</v>
      </c>
      <c r="D1515" s="109">
        <f>IF(COUNTIF($A$7:$A1515, $A1515)&gt;1, 0, S1515)</f>
        <v>0</v>
      </c>
      <c r="E1515" s="110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17">
        <f>SUMIF('V3回目-総接種回数'!$A:$A, 'Conv-vaccine'!$E1515, 'V3回目-総接種回数'!D:D)</f>
        <v>0</v>
      </c>
    </row>
    <row r="1516" spans="1:19" ht="17.7">
      <c r="A1516" s="49">
        <v>44801</v>
      </c>
      <c r="B1516" s="109">
        <f>IF(COUNTIF($A$7:$A1516, $A1516)&gt;1, 0, IF($E1516="","",G1516+H1516+K1516+L1516+O1516-Q1516))</f>
        <v>0</v>
      </c>
      <c r="C1516" s="109">
        <f>IF(COUNTIF($A$7:$A1516, $A1516)&gt;1, 0, IF($E1516="", "", I1516+J1516+M1516+N1516+P1516-R1516))</f>
        <v>0</v>
      </c>
      <c r="D1516" s="109">
        <f>IF(COUNTIF($A$7:$A1516, $A1516)&gt;1, 0, S1516)</f>
        <v>0</v>
      </c>
      <c r="E1516" s="110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17">
        <f>SUMIF('V3回目-総接種回数'!$A:$A, 'Conv-vaccine'!$E1516, 'V3回目-総接種回数'!D:D)</f>
        <v>0</v>
      </c>
    </row>
    <row r="1517" spans="1:19" ht="17.7">
      <c r="A1517" s="49">
        <v>44801</v>
      </c>
      <c r="B1517" s="109">
        <f>IF(COUNTIF($A$7:$A1517, $A1517)&gt;1, 0, IF($E1517="","",G1517+H1517+K1517+L1517+O1517-Q1517))</f>
        <v>0</v>
      </c>
      <c r="C1517" s="109">
        <f>IF(COUNTIF($A$7:$A1517, $A1517)&gt;1, 0, IF($E1517="", "", I1517+J1517+M1517+N1517+P1517-R1517))</f>
        <v>0</v>
      </c>
      <c r="D1517" s="109">
        <f>IF(COUNTIF($A$7:$A1517, $A1517)&gt;1, 0, S1517)</f>
        <v>0</v>
      </c>
      <c r="E1517" s="110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17">
        <f>SUMIF('V3回目-総接種回数'!$A:$A, 'Conv-vaccine'!$E1517, 'V3回目-総接種回数'!D:D)</f>
        <v>0</v>
      </c>
    </row>
    <row r="1518" spans="1:19" ht="17.7">
      <c r="A1518" s="49">
        <v>44801</v>
      </c>
      <c r="B1518" s="109">
        <f>IF(COUNTIF($A$7:$A1518, $A1518)&gt;1, 0, IF($E1518="","",G1518+H1518+K1518+L1518+O1518-Q1518))</f>
        <v>0</v>
      </c>
      <c r="C1518" s="109">
        <f>IF(COUNTIF($A$7:$A1518, $A1518)&gt;1, 0, IF($E1518="", "", I1518+J1518+M1518+N1518+P1518-R1518))</f>
        <v>0</v>
      </c>
      <c r="D1518" s="109">
        <f>IF(COUNTIF($A$7:$A1518, $A1518)&gt;1, 0, S1518)</f>
        <v>0</v>
      </c>
      <c r="E1518" s="110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17">
        <f>SUMIF('V3回目-総接種回数'!$A:$A, 'Conv-vaccine'!$E1518, 'V3回目-総接種回数'!D:D)</f>
        <v>0</v>
      </c>
    </row>
    <row r="1519" spans="1:19" ht="17.7">
      <c r="A1519" s="49">
        <v>44802</v>
      </c>
      <c r="B1519" s="109">
        <f>IF(COUNTIF($A$7:$A1519, $A1519)&gt;1, 0, IF($E1519="","",G1519+H1519+K1519+L1519+O1519-Q1519))</f>
        <v>0</v>
      </c>
      <c r="C1519" s="109">
        <f>IF(COUNTIF($A$7:$A1519, $A1519)&gt;1, 0, IF($E1519="", "", I1519+J1519+M1519+N1519+P1519-R1519))</f>
        <v>0</v>
      </c>
      <c r="D1519" s="109">
        <f>IF(COUNTIF($A$7:$A1519, $A1519)&gt;1, 0, S1519)</f>
        <v>0</v>
      </c>
      <c r="E1519" s="110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17">
        <f>SUMIF('V3回目-総接種回数'!$A:$A, 'Conv-vaccine'!$E1519, 'V3回目-総接種回数'!D:D)</f>
        <v>0</v>
      </c>
    </row>
    <row r="1520" spans="1:19" ht="17.7">
      <c r="A1520" s="49">
        <v>44802</v>
      </c>
      <c r="B1520" s="109">
        <f>IF(COUNTIF($A$7:$A1520, $A1520)&gt;1, 0, IF($E1520="","",G1520+H1520+K1520+L1520+O1520-Q1520))</f>
        <v>0</v>
      </c>
      <c r="C1520" s="109">
        <f>IF(COUNTIF($A$7:$A1520, $A1520)&gt;1, 0, IF($E1520="", "", I1520+J1520+M1520+N1520+P1520-R1520))</f>
        <v>0</v>
      </c>
      <c r="D1520" s="109">
        <f>IF(COUNTIF($A$7:$A1520, $A1520)&gt;1, 0, S1520)</f>
        <v>0</v>
      </c>
      <c r="E1520" s="110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17">
        <f>SUMIF('V3回目-総接種回数'!$A:$A, 'Conv-vaccine'!$E1520, 'V3回目-総接種回数'!D:D)</f>
        <v>0</v>
      </c>
    </row>
    <row r="1521" spans="1:19" ht="17.7">
      <c r="A1521" s="49">
        <v>44802</v>
      </c>
      <c r="B1521" s="109">
        <f>IF(COUNTIF($A$7:$A1521, $A1521)&gt;1, 0, IF($E1521="","",G1521+H1521+K1521+L1521+O1521-Q1521))</f>
        <v>0</v>
      </c>
      <c r="C1521" s="109">
        <f>IF(COUNTIF($A$7:$A1521, $A1521)&gt;1, 0, IF($E1521="", "", I1521+J1521+M1521+N1521+P1521-R1521))</f>
        <v>0</v>
      </c>
      <c r="D1521" s="109">
        <f>IF(COUNTIF($A$7:$A1521, $A1521)&gt;1, 0, S1521)</f>
        <v>0</v>
      </c>
      <c r="E1521" s="110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17">
        <f>SUMIF('V3回目-総接種回数'!$A:$A, 'Conv-vaccine'!$E1521, 'V3回目-総接種回数'!D:D)</f>
        <v>0</v>
      </c>
    </row>
    <row r="1522" spans="1:19" ht="17.7">
      <c r="A1522" s="49">
        <v>44803</v>
      </c>
      <c r="B1522" s="109">
        <f>IF(COUNTIF($A$7:$A1522, $A1522)&gt;1, 0, IF($E1522="","",G1522+H1522+K1522+L1522+O1522-Q1522))</f>
        <v>0</v>
      </c>
      <c r="C1522" s="109">
        <f>IF(COUNTIF($A$7:$A1522, $A1522)&gt;1, 0, IF($E1522="", "", I1522+J1522+M1522+N1522+P1522-R1522))</f>
        <v>0</v>
      </c>
      <c r="D1522" s="109">
        <f>IF(COUNTIF($A$7:$A1522, $A1522)&gt;1, 0, S1522)</f>
        <v>0</v>
      </c>
      <c r="E1522" s="110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17">
        <f>SUMIF('V3回目-総接種回数'!$A:$A, 'Conv-vaccine'!$E1522, 'V3回目-総接種回数'!D:D)</f>
        <v>0</v>
      </c>
    </row>
    <row r="1523" spans="1:19" ht="17.7">
      <c r="A1523" s="49">
        <v>44803</v>
      </c>
      <c r="B1523" s="109">
        <f>IF(COUNTIF($A$7:$A1523, $A1523)&gt;1, 0, IF($E1523="","",G1523+H1523+K1523+L1523+O1523-Q1523))</f>
        <v>0</v>
      </c>
      <c r="C1523" s="109">
        <f>IF(COUNTIF($A$7:$A1523, $A1523)&gt;1, 0, IF($E1523="", "", I1523+J1523+M1523+N1523+P1523-R1523))</f>
        <v>0</v>
      </c>
      <c r="D1523" s="109">
        <f>IF(COUNTIF($A$7:$A1523, $A1523)&gt;1, 0, S1523)</f>
        <v>0</v>
      </c>
      <c r="E1523" s="110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17">
        <f>SUMIF('V3回目-総接種回数'!$A:$A, 'Conv-vaccine'!$E1523, 'V3回目-総接種回数'!D:D)</f>
        <v>0</v>
      </c>
    </row>
    <row r="1524" spans="1:19" ht="17.7">
      <c r="A1524" s="49">
        <v>44803</v>
      </c>
      <c r="B1524" s="109">
        <f>IF(COUNTIF($A$7:$A1524, $A1524)&gt;1, 0, IF($E1524="","",G1524+H1524+K1524+L1524+O1524-Q1524))</f>
        <v>0</v>
      </c>
      <c r="C1524" s="109">
        <f>IF(COUNTIF($A$7:$A1524, $A1524)&gt;1, 0, IF($E1524="", "", I1524+J1524+M1524+N1524+P1524-R1524))</f>
        <v>0</v>
      </c>
      <c r="D1524" s="109">
        <f>IF(COUNTIF($A$7:$A1524, $A1524)&gt;1, 0, S1524)</f>
        <v>0</v>
      </c>
      <c r="E1524" s="110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17">
        <f>SUMIF('V3回目-総接種回数'!$A:$A, 'Conv-vaccine'!$E1524, 'V3回目-総接種回数'!D:D)</f>
        <v>0</v>
      </c>
    </row>
    <row r="1525" spans="1:19" ht="17.7">
      <c r="A1525" s="49">
        <v>44804</v>
      </c>
      <c r="B1525" s="109">
        <f>IF(COUNTIF($A$7:$A1525, $A1525)&gt;1, 0, IF($E1525="","",G1525+H1525+K1525+L1525+O1525-Q1525))</f>
        <v>0</v>
      </c>
      <c r="C1525" s="109">
        <f>IF(COUNTIF($A$7:$A1525, $A1525)&gt;1, 0, IF($E1525="", "", I1525+J1525+M1525+N1525+P1525-R1525))</f>
        <v>0</v>
      </c>
      <c r="D1525" s="109">
        <f>IF(COUNTIF($A$7:$A1525, $A1525)&gt;1, 0, S1525)</f>
        <v>0</v>
      </c>
      <c r="E1525" s="110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17">
        <f>SUMIF('V3回目-総接種回数'!$A:$A, 'Conv-vaccine'!$E1525, 'V3回目-総接種回数'!D:D)</f>
        <v>0</v>
      </c>
    </row>
    <row r="1526" spans="1:19" ht="17.7">
      <c r="A1526" s="49">
        <v>44804</v>
      </c>
      <c r="B1526" s="109">
        <f>IF(COUNTIF($A$7:$A1526, $A1526)&gt;1, 0, IF($E1526="","",G1526+H1526+K1526+L1526+O1526-Q1526))</f>
        <v>0</v>
      </c>
      <c r="C1526" s="109">
        <f>IF(COUNTIF($A$7:$A1526, $A1526)&gt;1, 0, IF($E1526="", "", I1526+J1526+M1526+N1526+P1526-R1526))</f>
        <v>0</v>
      </c>
      <c r="D1526" s="109">
        <f>IF(COUNTIF($A$7:$A1526, $A1526)&gt;1, 0, S1526)</f>
        <v>0</v>
      </c>
      <c r="E1526" s="110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17">
        <f>SUMIF('V3回目-総接種回数'!$A:$A, 'Conv-vaccine'!$E1526, 'V3回目-総接種回数'!D:D)</f>
        <v>0</v>
      </c>
    </row>
    <row r="1527" spans="1:19" ht="17.7">
      <c r="A1527" s="49">
        <v>44804</v>
      </c>
      <c r="B1527" s="109">
        <f>IF(COUNTIF($A$7:$A1527, $A1527)&gt;1, 0, IF($E1527="","",G1527+H1527+K1527+L1527+O1527-Q1527))</f>
        <v>0</v>
      </c>
      <c r="C1527" s="109">
        <f>IF(COUNTIF($A$7:$A1527, $A1527)&gt;1, 0, IF($E1527="", "", I1527+J1527+M1527+N1527+P1527-R1527))</f>
        <v>0</v>
      </c>
      <c r="D1527" s="109">
        <f>IF(COUNTIF($A$7:$A1527, $A1527)&gt;1, 0, S1527)</f>
        <v>0</v>
      </c>
      <c r="E1527" s="110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17">
        <f>SUMIF('V3回目-総接種回数'!$A:$A, 'Conv-vaccine'!$E1527, 'V3回目-総接種回数'!D:D)</f>
        <v>0</v>
      </c>
    </row>
    <row r="1528" spans="1:19" ht="17.7">
      <c r="A1528" s="49">
        <v>44805</v>
      </c>
      <c r="B1528" s="109">
        <f>IF(COUNTIF($A$7:$A1528, $A1528)&gt;1, 0, IF($E1528="","",G1528+H1528+K1528+L1528+O1528-Q1528))</f>
        <v>0</v>
      </c>
      <c r="C1528" s="109">
        <f>IF(COUNTIF($A$7:$A1528, $A1528)&gt;1, 0, IF($E1528="", "", I1528+J1528+M1528+N1528+P1528-R1528))</f>
        <v>0</v>
      </c>
      <c r="D1528" s="109">
        <f>IF(COUNTIF($A$7:$A1528, $A1528)&gt;1, 0, S1528)</f>
        <v>0</v>
      </c>
      <c r="E1528" s="110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17">
        <f>SUMIF('V3回目-総接種回数'!$A:$A, 'Conv-vaccine'!$E1528, 'V3回目-総接種回数'!D:D)</f>
        <v>0</v>
      </c>
    </row>
    <row r="1529" spans="1:19" ht="17.7">
      <c r="A1529" s="49">
        <v>44805</v>
      </c>
      <c r="B1529" s="109">
        <f>IF(COUNTIF($A$7:$A1529, $A1529)&gt;1, 0, IF($E1529="","",G1529+H1529+K1529+L1529+O1529-Q1529))</f>
        <v>0</v>
      </c>
      <c r="C1529" s="109">
        <f>IF(COUNTIF($A$7:$A1529, $A1529)&gt;1, 0, IF($E1529="", "", I1529+J1529+M1529+N1529+P1529-R1529))</f>
        <v>0</v>
      </c>
      <c r="D1529" s="109">
        <f>IF(COUNTIF($A$7:$A1529, $A1529)&gt;1, 0, S1529)</f>
        <v>0</v>
      </c>
      <c r="E1529" s="110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17">
        <f>SUMIF('V3回目-総接種回数'!$A:$A, 'Conv-vaccine'!$E1529, 'V3回目-総接種回数'!D:D)</f>
        <v>0</v>
      </c>
    </row>
    <row r="1530" spans="1:19" ht="17.7">
      <c r="A1530" s="49">
        <v>44805</v>
      </c>
      <c r="B1530" s="109">
        <f>IF(COUNTIF($A$7:$A1530, $A1530)&gt;1, 0, IF($E1530="","",G1530+H1530+K1530+L1530+O1530-Q1530))</f>
        <v>0</v>
      </c>
      <c r="C1530" s="109">
        <f>IF(COUNTIF($A$7:$A1530, $A1530)&gt;1, 0, IF($E1530="", "", I1530+J1530+M1530+N1530+P1530-R1530))</f>
        <v>0</v>
      </c>
      <c r="D1530" s="109">
        <f>IF(COUNTIF($A$7:$A1530, $A1530)&gt;1, 0, S1530)</f>
        <v>0</v>
      </c>
      <c r="E1530" s="110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17">
        <f>SUMIF('V3回目-総接種回数'!$A:$A, 'Conv-vaccine'!$E1530, 'V3回目-総接種回数'!D:D)</f>
        <v>0</v>
      </c>
    </row>
    <row r="1531" spans="1:19" ht="17.7">
      <c r="A1531" s="49">
        <v>44806</v>
      </c>
      <c r="B1531" s="109">
        <f>IF(COUNTIF($A$7:$A1531, $A1531)&gt;1, 0, IF($E1531="","",G1531+H1531+K1531+L1531+O1531-Q1531))</f>
        <v>0</v>
      </c>
      <c r="C1531" s="109">
        <f>IF(COUNTIF($A$7:$A1531, $A1531)&gt;1, 0, IF($E1531="", "", I1531+J1531+M1531+N1531+P1531-R1531))</f>
        <v>0</v>
      </c>
      <c r="D1531" s="109">
        <f>IF(COUNTIF($A$7:$A1531, $A1531)&gt;1, 0, S1531)</f>
        <v>0</v>
      </c>
      <c r="E1531" s="110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17">
        <f>SUMIF('V3回目-総接種回数'!$A:$A, 'Conv-vaccine'!$E1531, 'V3回目-総接種回数'!D:D)</f>
        <v>0</v>
      </c>
    </row>
    <row r="1532" spans="1:19" ht="17.7">
      <c r="A1532" s="49">
        <v>44806</v>
      </c>
      <c r="B1532" s="109">
        <f>IF(COUNTIF($A$7:$A1532, $A1532)&gt;1, 0, IF($E1532="","",G1532+H1532+K1532+L1532+O1532-Q1532))</f>
        <v>0</v>
      </c>
      <c r="C1532" s="109">
        <f>IF(COUNTIF($A$7:$A1532, $A1532)&gt;1, 0, IF($E1532="", "", I1532+J1532+M1532+N1532+P1532-R1532))</f>
        <v>0</v>
      </c>
      <c r="D1532" s="109">
        <f>IF(COUNTIF($A$7:$A1532, $A1532)&gt;1, 0, S1532)</f>
        <v>0</v>
      </c>
      <c r="E1532" s="110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17">
        <f>SUMIF('V3回目-総接種回数'!$A:$A, 'Conv-vaccine'!$E1532, 'V3回目-総接種回数'!D:D)</f>
        <v>0</v>
      </c>
    </row>
    <row r="1533" spans="1:19" ht="17.7">
      <c r="A1533" s="49">
        <v>44806</v>
      </c>
      <c r="B1533" s="109">
        <f>IF(COUNTIF($A$7:$A1533, $A1533)&gt;1, 0, IF($E1533="","",G1533+H1533+K1533+L1533+O1533-Q1533))</f>
        <v>0</v>
      </c>
      <c r="C1533" s="109">
        <f>IF(COUNTIF($A$7:$A1533, $A1533)&gt;1, 0, IF($E1533="", "", I1533+J1533+M1533+N1533+P1533-R1533))</f>
        <v>0</v>
      </c>
      <c r="D1533" s="109">
        <f>IF(COUNTIF($A$7:$A1533, $A1533)&gt;1, 0, S1533)</f>
        <v>0</v>
      </c>
      <c r="E1533" s="110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17">
        <f>SUMIF('V3回目-総接種回数'!$A:$A, 'Conv-vaccine'!$E1533, 'V3回目-総接種回数'!D:D)</f>
        <v>0</v>
      </c>
    </row>
    <row r="1534" spans="1:19" ht="17.7">
      <c r="A1534" s="49">
        <v>44807</v>
      </c>
      <c r="B1534" s="109">
        <f>IF(COUNTIF($A$7:$A1534, $A1534)&gt;1, 0, IF($E1534="","",G1534+H1534+K1534+L1534+O1534-Q1534))</f>
        <v>0</v>
      </c>
      <c r="C1534" s="109">
        <f>IF(COUNTIF($A$7:$A1534, $A1534)&gt;1, 0, IF($E1534="", "", I1534+J1534+M1534+N1534+P1534-R1534))</f>
        <v>0</v>
      </c>
      <c r="D1534" s="109">
        <f>IF(COUNTIF($A$7:$A1534, $A1534)&gt;1, 0, S1534)</f>
        <v>0</v>
      </c>
      <c r="E1534" s="110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17">
        <f>SUMIF('V3回目-総接種回数'!$A:$A, 'Conv-vaccine'!$E1534, 'V3回目-総接種回数'!D:D)</f>
        <v>0</v>
      </c>
    </row>
    <row r="1535" spans="1:19" ht="17.7">
      <c r="A1535" s="49">
        <v>44807</v>
      </c>
      <c r="B1535" s="109">
        <f>IF(COUNTIF($A$7:$A1535, $A1535)&gt;1, 0, IF($E1535="","",G1535+H1535+K1535+L1535+O1535-Q1535))</f>
        <v>0</v>
      </c>
      <c r="C1535" s="109">
        <f>IF(COUNTIF($A$7:$A1535, $A1535)&gt;1, 0, IF($E1535="", "", I1535+J1535+M1535+N1535+P1535-R1535))</f>
        <v>0</v>
      </c>
      <c r="D1535" s="109">
        <f>IF(COUNTIF($A$7:$A1535, $A1535)&gt;1, 0, S1535)</f>
        <v>0</v>
      </c>
      <c r="E1535" s="110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17">
        <f>SUMIF('V3回目-総接種回数'!$A:$A, 'Conv-vaccine'!$E1535, 'V3回目-総接種回数'!D:D)</f>
        <v>0</v>
      </c>
    </row>
    <row r="1536" spans="1:19" ht="17.7">
      <c r="A1536" s="49">
        <v>44807</v>
      </c>
      <c r="B1536" s="109">
        <f>IF(COUNTIF($A$7:$A1536, $A1536)&gt;1, 0, IF($E1536="","",G1536+H1536+K1536+L1536+O1536-Q1536))</f>
        <v>0</v>
      </c>
      <c r="C1536" s="109">
        <f>IF(COUNTIF($A$7:$A1536, $A1536)&gt;1, 0, IF($E1536="", "", I1536+J1536+M1536+N1536+P1536-R1536))</f>
        <v>0</v>
      </c>
      <c r="D1536" s="109">
        <f>IF(COUNTIF($A$7:$A1536, $A1536)&gt;1, 0, S1536)</f>
        <v>0</v>
      </c>
      <c r="E1536" s="110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17">
        <f>SUMIF('V3回目-総接種回数'!$A:$A, 'Conv-vaccine'!$E1536, 'V3回目-総接種回数'!D:D)</f>
        <v>0</v>
      </c>
    </row>
    <row r="1537" spans="1:19" ht="17.7">
      <c r="A1537" s="49">
        <v>44808</v>
      </c>
      <c r="B1537" s="109">
        <f>IF(COUNTIF($A$7:$A1537, $A1537)&gt;1, 0, IF($E1537="","",G1537+H1537+K1537+L1537+O1537-Q1537))</f>
        <v>0</v>
      </c>
      <c r="C1537" s="109">
        <f>IF(COUNTIF($A$7:$A1537, $A1537)&gt;1, 0, IF($E1537="", "", I1537+J1537+M1537+N1537+P1537-R1537))</f>
        <v>0</v>
      </c>
      <c r="D1537" s="109">
        <f>IF(COUNTIF($A$7:$A1537, $A1537)&gt;1, 0, S1537)</f>
        <v>0</v>
      </c>
      <c r="E1537" s="110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17">
        <f>SUMIF('V3回目-総接種回数'!$A:$A, 'Conv-vaccine'!$E1537, 'V3回目-総接種回数'!D:D)</f>
        <v>0</v>
      </c>
    </row>
    <row r="1538" spans="1:19" ht="17.7">
      <c r="A1538" s="49">
        <v>44808</v>
      </c>
      <c r="B1538" s="109">
        <f>IF(COUNTIF($A$7:$A1538, $A1538)&gt;1, 0, IF($E1538="","",G1538+H1538+K1538+L1538+O1538-Q1538))</f>
        <v>0</v>
      </c>
      <c r="C1538" s="109">
        <f>IF(COUNTIF($A$7:$A1538, $A1538)&gt;1, 0, IF($E1538="", "", I1538+J1538+M1538+N1538+P1538-R1538))</f>
        <v>0</v>
      </c>
      <c r="D1538" s="109">
        <f>IF(COUNTIF($A$7:$A1538, $A1538)&gt;1, 0, S1538)</f>
        <v>0</v>
      </c>
      <c r="E1538" s="110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17">
        <f>SUMIF('V3回目-総接種回数'!$A:$A, 'Conv-vaccine'!$E1538, 'V3回目-総接種回数'!D:D)</f>
        <v>0</v>
      </c>
    </row>
    <row r="1539" spans="1:19" ht="17.7">
      <c r="A1539" s="49">
        <v>44808</v>
      </c>
      <c r="B1539" s="109">
        <f>IF(COUNTIF($A$7:$A1539, $A1539)&gt;1, 0, IF($E1539="","",G1539+H1539+K1539+L1539+O1539-Q1539))</f>
        <v>0</v>
      </c>
      <c r="C1539" s="109">
        <f>IF(COUNTIF($A$7:$A1539, $A1539)&gt;1, 0, IF($E1539="", "", I1539+J1539+M1539+N1539+P1539-R1539))</f>
        <v>0</v>
      </c>
      <c r="D1539" s="109">
        <f>IF(COUNTIF($A$7:$A1539, $A1539)&gt;1, 0, S1539)</f>
        <v>0</v>
      </c>
      <c r="E1539" s="110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17">
        <f>SUMIF('V3回目-総接種回数'!$A:$A, 'Conv-vaccine'!$E1539, 'V3回目-総接種回数'!D:D)</f>
        <v>0</v>
      </c>
    </row>
    <row r="1540" spans="1:19" ht="17.7">
      <c r="A1540" s="49">
        <v>44809</v>
      </c>
      <c r="B1540" s="109">
        <f>IF(COUNTIF($A$7:$A1540, $A1540)&gt;1, 0, IF($E1540="","",G1540+H1540+K1540+L1540+O1540-Q1540))</f>
        <v>0</v>
      </c>
      <c r="C1540" s="109">
        <f>IF(COUNTIF($A$7:$A1540, $A1540)&gt;1, 0, IF($E1540="", "", I1540+J1540+M1540+N1540+P1540-R1540))</f>
        <v>0</v>
      </c>
      <c r="D1540" s="109">
        <f>IF(COUNTIF($A$7:$A1540, $A1540)&gt;1, 0, S1540)</f>
        <v>0</v>
      </c>
      <c r="E1540" s="110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17">
        <f>SUMIF('V3回目-総接種回数'!$A:$A, 'Conv-vaccine'!$E1540, 'V3回目-総接種回数'!D:D)</f>
        <v>0</v>
      </c>
    </row>
    <row r="1541" spans="1:19" ht="17.7">
      <c r="A1541" s="49">
        <v>44809</v>
      </c>
      <c r="B1541" s="109">
        <f>IF(COUNTIF($A$7:$A1541, $A1541)&gt;1, 0, IF($E1541="","",G1541+H1541+K1541+L1541+O1541-Q1541))</f>
        <v>0</v>
      </c>
      <c r="C1541" s="109">
        <f>IF(COUNTIF($A$7:$A1541, $A1541)&gt;1, 0, IF($E1541="", "", I1541+J1541+M1541+N1541+P1541-R1541))</f>
        <v>0</v>
      </c>
      <c r="D1541" s="109">
        <f>IF(COUNTIF($A$7:$A1541, $A1541)&gt;1, 0, S1541)</f>
        <v>0</v>
      </c>
      <c r="E1541" s="110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17">
        <f>SUMIF('V3回目-総接種回数'!$A:$A, 'Conv-vaccine'!$E1541, 'V3回目-総接種回数'!D:D)</f>
        <v>0</v>
      </c>
    </row>
    <row r="1542" spans="1:19" ht="17.7">
      <c r="A1542" s="49">
        <v>44809</v>
      </c>
      <c r="B1542" s="109">
        <f>IF(COUNTIF($A$7:$A1542, $A1542)&gt;1, 0, IF($E1542="","",G1542+H1542+K1542+L1542+O1542-Q1542))</f>
        <v>0</v>
      </c>
      <c r="C1542" s="109">
        <f>IF(COUNTIF($A$7:$A1542, $A1542)&gt;1, 0, IF($E1542="", "", I1542+J1542+M1542+N1542+P1542-R1542))</f>
        <v>0</v>
      </c>
      <c r="D1542" s="109">
        <f>IF(COUNTIF($A$7:$A1542, $A1542)&gt;1, 0, S1542)</f>
        <v>0</v>
      </c>
      <c r="E1542" s="110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17">
        <f>SUMIF('V3回目-総接種回数'!$A:$A, 'Conv-vaccine'!$E1542, 'V3回目-総接種回数'!D:D)</f>
        <v>0</v>
      </c>
    </row>
    <row r="1543" spans="1:19" ht="17.7">
      <c r="A1543" s="49">
        <v>44810</v>
      </c>
      <c r="B1543" s="109">
        <f>IF(COUNTIF($A$7:$A1543, $A1543)&gt;1, 0, IF($E1543="","",G1543+H1543+K1543+L1543+O1543-Q1543))</f>
        <v>0</v>
      </c>
      <c r="C1543" s="109">
        <f>IF(COUNTIF($A$7:$A1543, $A1543)&gt;1, 0, IF($E1543="", "", I1543+J1543+M1543+N1543+P1543-R1543))</f>
        <v>0</v>
      </c>
      <c r="D1543" s="109">
        <f>IF(COUNTIF($A$7:$A1543, $A1543)&gt;1, 0, S1543)</f>
        <v>0</v>
      </c>
      <c r="E1543" s="110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17">
        <f>SUMIF('V3回目-総接種回数'!$A:$A, 'Conv-vaccine'!$E1543, 'V3回目-総接種回数'!D:D)</f>
        <v>0</v>
      </c>
    </row>
    <row r="1544" spans="1:19" ht="17.7">
      <c r="A1544" s="49">
        <v>44810</v>
      </c>
      <c r="B1544" s="109">
        <f>IF(COUNTIF($A$7:$A1544, $A1544)&gt;1, 0, IF($E1544="","",G1544+H1544+K1544+L1544+O1544-Q1544))</f>
        <v>0</v>
      </c>
      <c r="C1544" s="109">
        <f>IF(COUNTIF($A$7:$A1544, $A1544)&gt;1, 0, IF($E1544="", "", I1544+J1544+M1544+N1544+P1544-R1544))</f>
        <v>0</v>
      </c>
      <c r="D1544" s="109">
        <f>IF(COUNTIF($A$7:$A1544, $A1544)&gt;1, 0, S1544)</f>
        <v>0</v>
      </c>
      <c r="E1544" s="110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17">
        <f>SUMIF('V3回目-総接種回数'!$A:$A, 'Conv-vaccine'!$E1544, 'V3回目-総接種回数'!D:D)</f>
        <v>0</v>
      </c>
    </row>
    <row r="1545" spans="1:19" ht="17.7">
      <c r="A1545" s="49">
        <v>44810</v>
      </c>
      <c r="B1545" s="109">
        <f>IF(COUNTIF($A$7:$A1545, $A1545)&gt;1, 0, IF($E1545="","",G1545+H1545+K1545+L1545+O1545-Q1545))</f>
        <v>0</v>
      </c>
      <c r="C1545" s="109">
        <f>IF(COUNTIF($A$7:$A1545, $A1545)&gt;1, 0, IF($E1545="", "", I1545+J1545+M1545+N1545+P1545-R1545))</f>
        <v>0</v>
      </c>
      <c r="D1545" s="109">
        <f>IF(COUNTIF($A$7:$A1545, $A1545)&gt;1, 0, S1545)</f>
        <v>0</v>
      </c>
      <c r="E1545" s="110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17">
        <f>SUMIF('V3回目-総接種回数'!$A:$A, 'Conv-vaccine'!$E1545, 'V3回目-総接種回数'!D:D)</f>
        <v>0</v>
      </c>
    </row>
    <row r="1546" spans="1:19" ht="17.7">
      <c r="A1546" s="49">
        <v>44811</v>
      </c>
      <c r="B1546" s="109">
        <f>IF(COUNTIF($A$7:$A1546, $A1546)&gt;1, 0, IF($E1546="","",G1546+H1546+K1546+L1546+O1546-Q1546))</f>
        <v>0</v>
      </c>
      <c r="C1546" s="109">
        <f>IF(COUNTIF($A$7:$A1546, $A1546)&gt;1, 0, IF($E1546="", "", I1546+J1546+M1546+N1546+P1546-R1546))</f>
        <v>0</v>
      </c>
      <c r="D1546" s="109">
        <f>IF(COUNTIF($A$7:$A1546, $A1546)&gt;1, 0, S1546)</f>
        <v>0</v>
      </c>
      <c r="E1546" s="110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17">
        <f>SUMIF('V3回目-総接種回数'!$A:$A, 'Conv-vaccine'!$E1546, 'V3回目-総接種回数'!D:D)</f>
        <v>0</v>
      </c>
    </row>
    <row r="1547" spans="1:19" ht="17.7">
      <c r="A1547" s="49">
        <v>44811</v>
      </c>
      <c r="B1547" s="109">
        <f>IF(COUNTIF($A$7:$A1547, $A1547)&gt;1, 0, IF($E1547="","",G1547+H1547+K1547+L1547+O1547-Q1547))</f>
        <v>0</v>
      </c>
      <c r="C1547" s="109">
        <f>IF(COUNTIF($A$7:$A1547, $A1547)&gt;1, 0, IF($E1547="", "", I1547+J1547+M1547+N1547+P1547-R1547))</f>
        <v>0</v>
      </c>
      <c r="D1547" s="109">
        <f>IF(COUNTIF($A$7:$A1547, $A1547)&gt;1, 0, S1547)</f>
        <v>0</v>
      </c>
      <c r="E1547" s="110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17">
        <f>SUMIF('V3回目-総接種回数'!$A:$A, 'Conv-vaccine'!$E1547, 'V3回目-総接種回数'!D:D)</f>
        <v>0</v>
      </c>
    </row>
    <row r="1548" spans="1:19" ht="17.7">
      <c r="A1548" s="49">
        <v>44811</v>
      </c>
      <c r="B1548" s="109">
        <f>IF(COUNTIF($A$7:$A1548, $A1548)&gt;1, 0, IF($E1548="","",G1548+H1548+K1548+L1548+O1548-Q1548))</f>
        <v>0</v>
      </c>
      <c r="C1548" s="109">
        <f>IF(COUNTIF($A$7:$A1548, $A1548)&gt;1, 0, IF($E1548="", "", I1548+J1548+M1548+N1548+P1548-R1548))</f>
        <v>0</v>
      </c>
      <c r="D1548" s="109">
        <f>IF(COUNTIF($A$7:$A1548, $A1548)&gt;1, 0, S1548)</f>
        <v>0</v>
      </c>
      <c r="E1548" s="110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17">
        <f>SUMIF('V3回目-総接種回数'!$A:$A, 'Conv-vaccine'!$E1548, 'V3回目-総接種回数'!D:D)</f>
        <v>0</v>
      </c>
    </row>
    <row r="1549" spans="1:19" ht="17.7">
      <c r="A1549" s="49">
        <v>44812</v>
      </c>
      <c r="B1549" s="109">
        <f>IF(COUNTIF($A$7:$A1549, $A1549)&gt;1, 0, IF($E1549="","",G1549+H1549+K1549+L1549+O1549-Q1549))</f>
        <v>0</v>
      </c>
      <c r="C1549" s="109">
        <f>IF(COUNTIF($A$7:$A1549, $A1549)&gt;1, 0, IF($E1549="", "", I1549+J1549+M1549+N1549+P1549-R1549))</f>
        <v>0</v>
      </c>
      <c r="D1549" s="109">
        <f>IF(COUNTIF($A$7:$A1549, $A1549)&gt;1, 0, S1549)</f>
        <v>0</v>
      </c>
      <c r="E1549" s="110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17">
        <f>SUMIF('V3回目-総接種回数'!$A:$A, 'Conv-vaccine'!$E1549, 'V3回目-総接種回数'!D:D)</f>
        <v>0</v>
      </c>
    </row>
    <row r="1550" spans="1:19" ht="17.7">
      <c r="A1550" s="49">
        <v>44812</v>
      </c>
      <c r="B1550" s="109">
        <f>IF(COUNTIF($A$7:$A1550, $A1550)&gt;1, 0, IF($E1550="","",G1550+H1550+K1550+L1550+O1550-Q1550))</f>
        <v>0</v>
      </c>
      <c r="C1550" s="109">
        <f>IF(COUNTIF($A$7:$A1550, $A1550)&gt;1, 0, IF($E1550="", "", I1550+J1550+M1550+N1550+P1550-R1550))</f>
        <v>0</v>
      </c>
      <c r="D1550" s="109">
        <f>IF(COUNTIF($A$7:$A1550, $A1550)&gt;1, 0, S1550)</f>
        <v>0</v>
      </c>
      <c r="E1550" s="110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17">
        <f>SUMIF('V3回目-総接種回数'!$A:$A, 'Conv-vaccine'!$E1550, 'V3回目-総接種回数'!D:D)</f>
        <v>0</v>
      </c>
    </row>
    <row r="1551" spans="1:19" ht="17.7">
      <c r="A1551" s="49">
        <v>44812</v>
      </c>
      <c r="B1551" s="109">
        <f>IF(COUNTIF($A$7:$A1551, $A1551)&gt;1, 0, IF($E1551="","",G1551+H1551+K1551+L1551+O1551-Q1551))</f>
        <v>0</v>
      </c>
      <c r="C1551" s="109">
        <f>IF(COUNTIF($A$7:$A1551, $A1551)&gt;1, 0, IF($E1551="", "", I1551+J1551+M1551+N1551+P1551-R1551))</f>
        <v>0</v>
      </c>
      <c r="D1551" s="109">
        <f>IF(COUNTIF($A$7:$A1551, $A1551)&gt;1, 0, S1551)</f>
        <v>0</v>
      </c>
      <c r="E1551" s="110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17">
        <f>SUMIF('V3回目-総接種回数'!$A:$A, 'Conv-vaccine'!$E1551, 'V3回目-総接種回数'!D:D)</f>
        <v>0</v>
      </c>
    </row>
    <row r="1552" spans="1:19" ht="17.7">
      <c r="A1552" s="49">
        <v>44813</v>
      </c>
      <c r="B1552" s="109">
        <f>IF(COUNTIF($A$7:$A1552, $A1552)&gt;1, 0, IF($E1552="","",G1552+H1552+K1552+L1552+O1552-Q1552))</f>
        <v>0</v>
      </c>
      <c r="C1552" s="109">
        <f>IF(COUNTIF($A$7:$A1552, $A1552)&gt;1, 0, IF($E1552="", "", I1552+J1552+M1552+N1552+P1552-R1552))</f>
        <v>0</v>
      </c>
      <c r="D1552" s="109">
        <f>IF(COUNTIF($A$7:$A1552, $A1552)&gt;1, 0, S1552)</f>
        <v>0</v>
      </c>
      <c r="E1552" s="110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17">
        <f>SUMIF('V3回目-総接種回数'!$A:$A, 'Conv-vaccine'!$E1552, 'V3回目-総接種回数'!D:D)</f>
        <v>0</v>
      </c>
    </row>
    <row r="1553" spans="1:19" ht="17.7">
      <c r="A1553" s="49">
        <v>44813</v>
      </c>
      <c r="B1553" s="109">
        <f>IF(COUNTIF($A$7:$A1553, $A1553)&gt;1, 0, IF($E1553="","",G1553+H1553+K1553+L1553+O1553-Q1553))</f>
        <v>0</v>
      </c>
      <c r="C1553" s="109">
        <f>IF(COUNTIF($A$7:$A1553, $A1553)&gt;1, 0, IF($E1553="", "", I1553+J1553+M1553+N1553+P1553-R1553))</f>
        <v>0</v>
      </c>
      <c r="D1553" s="109">
        <f>IF(COUNTIF($A$7:$A1553, $A1553)&gt;1, 0, S1553)</f>
        <v>0</v>
      </c>
      <c r="E1553" s="110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17">
        <f>SUMIF('V3回目-総接種回数'!$A:$A, 'Conv-vaccine'!$E1553, 'V3回目-総接種回数'!D:D)</f>
        <v>0</v>
      </c>
    </row>
    <row r="1554" spans="1:19" ht="17.7">
      <c r="A1554" s="49">
        <v>44813</v>
      </c>
      <c r="B1554" s="109">
        <f>IF(COUNTIF($A$7:$A1554, $A1554)&gt;1, 0, IF($E1554="","",G1554+H1554+K1554+L1554+O1554-Q1554))</f>
        <v>0</v>
      </c>
      <c r="C1554" s="109">
        <f>IF(COUNTIF($A$7:$A1554, $A1554)&gt;1, 0, IF($E1554="", "", I1554+J1554+M1554+N1554+P1554-R1554))</f>
        <v>0</v>
      </c>
      <c r="D1554" s="109">
        <f>IF(COUNTIF($A$7:$A1554, $A1554)&gt;1, 0, S1554)</f>
        <v>0</v>
      </c>
      <c r="E1554" s="110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17">
        <f>SUMIF('V3回目-総接種回数'!$A:$A, 'Conv-vaccine'!$E1554, 'V3回目-総接種回数'!D:D)</f>
        <v>0</v>
      </c>
    </row>
    <row r="1555" spans="1:19" ht="17.7">
      <c r="A1555" s="49">
        <v>44814</v>
      </c>
      <c r="B1555" s="109">
        <f>IF(COUNTIF($A$7:$A1555, $A1555)&gt;1, 0, IF($E1555="","",G1555+H1555+K1555+L1555+O1555-Q1555))</f>
        <v>0</v>
      </c>
      <c r="C1555" s="109">
        <f>IF(COUNTIF($A$7:$A1555, $A1555)&gt;1, 0, IF($E1555="", "", I1555+J1555+M1555+N1555+P1555-R1555))</f>
        <v>0</v>
      </c>
      <c r="D1555" s="109">
        <f>IF(COUNTIF($A$7:$A1555, $A1555)&gt;1, 0, S1555)</f>
        <v>0</v>
      </c>
      <c r="E1555" s="110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17">
        <f>SUMIF('V3回目-総接種回数'!$A:$A, 'Conv-vaccine'!$E1555, 'V3回目-総接種回数'!D:D)</f>
        <v>0</v>
      </c>
    </row>
    <row r="1556" spans="1:19" ht="17.7">
      <c r="A1556" s="49">
        <v>44814</v>
      </c>
      <c r="B1556" s="109">
        <f>IF(COUNTIF($A$7:$A1556, $A1556)&gt;1, 0, IF($E1556="","",G1556+H1556+K1556+L1556+O1556-Q1556))</f>
        <v>0</v>
      </c>
      <c r="C1556" s="109">
        <f>IF(COUNTIF($A$7:$A1556, $A1556)&gt;1, 0, IF($E1556="", "", I1556+J1556+M1556+N1556+P1556-R1556))</f>
        <v>0</v>
      </c>
      <c r="D1556" s="109">
        <f>IF(COUNTIF($A$7:$A1556, $A1556)&gt;1, 0, S1556)</f>
        <v>0</v>
      </c>
      <c r="E1556" s="110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17">
        <f>SUMIF('V3回目-総接種回数'!$A:$A, 'Conv-vaccine'!$E1556, 'V3回目-総接種回数'!D:D)</f>
        <v>0</v>
      </c>
    </row>
    <row r="1557" spans="1:19" ht="17.7">
      <c r="A1557" s="49">
        <v>44814</v>
      </c>
      <c r="B1557" s="109">
        <f>IF(COUNTIF($A$7:$A1557, $A1557)&gt;1, 0, IF($E1557="","",G1557+H1557+K1557+L1557+O1557-Q1557))</f>
        <v>0</v>
      </c>
      <c r="C1557" s="109">
        <f>IF(COUNTIF($A$7:$A1557, $A1557)&gt;1, 0, IF($E1557="", "", I1557+J1557+M1557+N1557+P1557-R1557))</f>
        <v>0</v>
      </c>
      <c r="D1557" s="109">
        <f>IF(COUNTIF($A$7:$A1557, $A1557)&gt;1, 0, S1557)</f>
        <v>0</v>
      </c>
      <c r="E1557" s="110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17">
        <f>SUMIF('V3回目-総接種回数'!$A:$A, 'Conv-vaccine'!$E1557, 'V3回目-総接種回数'!D:D)</f>
        <v>0</v>
      </c>
    </row>
    <row r="1558" spans="1:19" ht="17.7">
      <c r="A1558" s="49">
        <v>44815</v>
      </c>
      <c r="B1558" s="109">
        <f>IF(COUNTIF($A$7:$A1558, $A1558)&gt;1, 0, IF($E1558="","",G1558+H1558+K1558+L1558+O1558-Q1558))</f>
        <v>0</v>
      </c>
      <c r="C1558" s="109">
        <f>IF(COUNTIF($A$7:$A1558, $A1558)&gt;1, 0, IF($E1558="", "", I1558+J1558+M1558+N1558+P1558-R1558))</f>
        <v>0</v>
      </c>
      <c r="D1558" s="109">
        <f>IF(COUNTIF($A$7:$A1558, $A1558)&gt;1, 0, S1558)</f>
        <v>0</v>
      </c>
      <c r="E1558" s="110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17">
        <f>SUMIF('V3回目-総接種回数'!$A:$A, 'Conv-vaccine'!$E1558, 'V3回目-総接種回数'!D:D)</f>
        <v>0</v>
      </c>
    </row>
    <row r="1559" spans="1:19" ht="17.7">
      <c r="A1559" s="49">
        <v>44815</v>
      </c>
      <c r="B1559" s="109">
        <f>IF(COUNTIF($A$7:$A1559, $A1559)&gt;1, 0, IF($E1559="","",G1559+H1559+K1559+L1559+O1559-Q1559))</f>
        <v>0</v>
      </c>
      <c r="C1559" s="109">
        <f>IF(COUNTIF($A$7:$A1559, $A1559)&gt;1, 0, IF($E1559="", "", I1559+J1559+M1559+N1559+P1559-R1559))</f>
        <v>0</v>
      </c>
      <c r="D1559" s="109">
        <f>IF(COUNTIF($A$7:$A1559, $A1559)&gt;1, 0, S1559)</f>
        <v>0</v>
      </c>
      <c r="E1559" s="110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17">
        <f>SUMIF('V3回目-総接種回数'!$A:$A, 'Conv-vaccine'!$E1559, 'V3回目-総接種回数'!D:D)</f>
        <v>0</v>
      </c>
    </row>
    <row r="1560" spans="1:19" ht="17.7">
      <c r="A1560" s="49">
        <v>44815</v>
      </c>
      <c r="B1560" s="109">
        <f>IF(COUNTIF($A$7:$A1560, $A1560)&gt;1, 0, IF($E1560="","",G1560+H1560+K1560+L1560+O1560-Q1560))</f>
        <v>0</v>
      </c>
      <c r="C1560" s="109">
        <f>IF(COUNTIF($A$7:$A1560, $A1560)&gt;1, 0, IF($E1560="", "", I1560+J1560+M1560+N1560+P1560-R1560))</f>
        <v>0</v>
      </c>
      <c r="D1560" s="109">
        <f>IF(COUNTIF($A$7:$A1560, $A1560)&gt;1, 0, S1560)</f>
        <v>0</v>
      </c>
      <c r="E1560" s="110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17">
        <f>SUMIF('V3回目-総接種回数'!$A:$A, 'Conv-vaccine'!$E1560, 'V3回目-総接種回数'!D:D)</f>
        <v>0</v>
      </c>
    </row>
    <row r="1561" spans="1:19" ht="17.7">
      <c r="A1561" s="49">
        <v>44816</v>
      </c>
      <c r="B1561" s="109">
        <f>IF(COUNTIF($A$7:$A1561, $A1561)&gt;1, 0, IF($E1561="","",G1561+H1561+K1561+L1561+O1561-Q1561))</f>
        <v>0</v>
      </c>
      <c r="C1561" s="109">
        <f>IF(COUNTIF($A$7:$A1561, $A1561)&gt;1, 0, IF($E1561="", "", I1561+J1561+M1561+N1561+P1561-R1561))</f>
        <v>0</v>
      </c>
      <c r="D1561" s="109">
        <f>IF(COUNTIF($A$7:$A1561, $A1561)&gt;1, 0, S1561)</f>
        <v>0</v>
      </c>
      <c r="E1561" s="110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17">
        <f>SUMIF('V3回目-総接種回数'!$A:$A, 'Conv-vaccine'!$E1561, 'V3回目-総接種回数'!D:D)</f>
        <v>0</v>
      </c>
    </row>
    <row r="1562" spans="1:19" ht="17.7">
      <c r="A1562" s="49">
        <v>44816</v>
      </c>
      <c r="B1562" s="109">
        <f>IF(COUNTIF($A$7:$A1562, $A1562)&gt;1, 0, IF($E1562="","",G1562+H1562+K1562+L1562+O1562-Q1562))</f>
        <v>0</v>
      </c>
      <c r="C1562" s="109">
        <f>IF(COUNTIF($A$7:$A1562, $A1562)&gt;1, 0, IF($E1562="", "", I1562+J1562+M1562+N1562+P1562-R1562))</f>
        <v>0</v>
      </c>
      <c r="D1562" s="109">
        <f>IF(COUNTIF($A$7:$A1562, $A1562)&gt;1, 0, S1562)</f>
        <v>0</v>
      </c>
      <c r="E1562" s="110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17">
        <f>SUMIF('V3回目-総接種回数'!$A:$A, 'Conv-vaccine'!$E1562, 'V3回目-総接種回数'!D:D)</f>
        <v>0</v>
      </c>
    </row>
    <row r="1563" spans="1:19" ht="17.7">
      <c r="A1563" s="49">
        <v>44816</v>
      </c>
      <c r="B1563" s="109">
        <f>IF(COUNTIF($A$7:$A1563, $A1563)&gt;1, 0, IF($E1563="","",G1563+H1563+K1563+L1563+O1563-Q1563))</f>
        <v>0</v>
      </c>
      <c r="C1563" s="109">
        <f>IF(COUNTIF($A$7:$A1563, $A1563)&gt;1, 0, IF($E1563="", "", I1563+J1563+M1563+N1563+P1563-R1563))</f>
        <v>0</v>
      </c>
      <c r="D1563" s="109">
        <f>IF(COUNTIF($A$7:$A1563, $A1563)&gt;1, 0, S1563)</f>
        <v>0</v>
      </c>
      <c r="E1563" s="110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17">
        <f>SUMIF('V3回目-総接種回数'!$A:$A, 'Conv-vaccine'!$E1563, 'V3回目-総接種回数'!D:D)</f>
        <v>0</v>
      </c>
    </row>
    <row r="1564" spans="1:19" ht="17.7">
      <c r="A1564" s="49">
        <v>44817</v>
      </c>
      <c r="B1564" s="109">
        <f>IF(COUNTIF($A$7:$A1564, $A1564)&gt;1, 0, IF($E1564="","",G1564+H1564+K1564+L1564+O1564-Q1564))</f>
        <v>0</v>
      </c>
      <c r="C1564" s="109">
        <f>IF(COUNTIF($A$7:$A1564, $A1564)&gt;1, 0, IF($E1564="", "", I1564+J1564+M1564+N1564+P1564-R1564))</f>
        <v>0</v>
      </c>
      <c r="D1564" s="109">
        <f>IF(COUNTIF($A$7:$A1564, $A1564)&gt;1, 0, S1564)</f>
        <v>0</v>
      </c>
      <c r="E1564" s="110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17">
        <f>SUMIF('V3回目-総接種回数'!$A:$A, 'Conv-vaccine'!$E1564, 'V3回目-総接種回数'!D:D)</f>
        <v>0</v>
      </c>
    </row>
    <row r="1565" spans="1:19" ht="17.7">
      <c r="A1565" s="49">
        <v>44817</v>
      </c>
      <c r="B1565" s="109">
        <f>IF(COUNTIF($A$7:$A1565, $A1565)&gt;1, 0, IF($E1565="","",G1565+H1565+K1565+L1565+O1565-Q1565))</f>
        <v>0</v>
      </c>
      <c r="C1565" s="109">
        <f>IF(COUNTIF($A$7:$A1565, $A1565)&gt;1, 0, IF($E1565="", "", I1565+J1565+M1565+N1565+P1565-R1565))</f>
        <v>0</v>
      </c>
      <c r="D1565" s="109">
        <f>IF(COUNTIF($A$7:$A1565, $A1565)&gt;1, 0, S1565)</f>
        <v>0</v>
      </c>
      <c r="E1565" s="110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17">
        <f>SUMIF('V3回目-総接種回数'!$A:$A, 'Conv-vaccine'!$E1565, 'V3回目-総接種回数'!D:D)</f>
        <v>0</v>
      </c>
    </row>
    <row r="1566" spans="1:19" ht="17.7">
      <c r="A1566" s="49">
        <v>44817</v>
      </c>
      <c r="B1566" s="109">
        <f>IF(COUNTIF($A$7:$A1566, $A1566)&gt;1, 0, IF($E1566="","",G1566+H1566+K1566+L1566+O1566-Q1566))</f>
        <v>0</v>
      </c>
      <c r="C1566" s="109">
        <f>IF(COUNTIF($A$7:$A1566, $A1566)&gt;1, 0, IF($E1566="", "", I1566+J1566+M1566+N1566+P1566-R1566))</f>
        <v>0</v>
      </c>
      <c r="D1566" s="109">
        <f>IF(COUNTIF($A$7:$A1566, $A1566)&gt;1, 0, S1566)</f>
        <v>0</v>
      </c>
      <c r="E1566" s="110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17">
        <f>SUMIF('V3回目-総接種回数'!$A:$A, 'Conv-vaccine'!$E1566, 'V3回目-総接種回数'!D:D)</f>
        <v>0</v>
      </c>
    </row>
    <row r="1567" spans="1:19" ht="17.7">
      <c r="A1567" s="49">
        <v>44818</v>
      </c>
      <c r="B1567" s="109">
        <f>IF(COUNTIF($A$7:$A1567, $A1567)&gt;1, 0, IF($E1567="","",G1567+H1567+K1567+L1567+O1567-Q1567))</f>
        <v>0</v>
      </c>
      <c r="C1567" s="109">
        <f>IF(COUNTIF($A$7:$A1567, $A1567)&gt;1, 0, IF($E1567="", "", I1567+J1567+M1567+N1567+P1567-R1567))</f>
        <v>0</v>
      </c>
      <c r="D1567" s="109">
        <f>IF(COUNTIF($A$7:$A1567, $A1567)&gt;1, 0, S1567)</f>
        <v>0</v>
      </c>
      <c r="E1567" s="110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17">
        <f>SUMIF('V3回目-総接種回数'!$A:$A, 'Conv-vaccine'!$E1567, 'V3回目-総接種回数'!D:D)</f>
        <v>0</v>
      </c>
    </row>
    <row r="1568" spans="1:19" ht="17.7">
      <c r="A1568" s="49">
        <v>44818</v>
      </c>
      <c r="B1568" s="109">
        <f>IF(COUNTIF($A$7:$A1568, $A1568)&gt;1, 0, IF($E1568="","",G1568+H1568+K1568+L1568+O1568-Q1568))</f>
        <v>0</v>
      </c>
      <c r="C1568" s="109">
        <f>IF(COUNTIF($A$7:$A1568, $A1568)&gt;1, 0, IF($E1568="", "", I1568+J1568+M1568+N1568+P1568-R1568))</f>
        <v>0</v>
      </c>
      <c r="D1568" s="109">
        <f>IF(COUNTIF($A$7:$A1568, $A1568)&gt;1, 0, S1568)</f>
        <v>0</v>
      </c>
      <c r="E1568" s="110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17">
        <f>SUMIF('V3回目-総接種回数'!$A:$A, 'Conv-vaccine'!$E1568, 'V3回目-総接種回数'!D:D)</f>
        <v>0</v>
      </c>
    </row>
    <row r="1569" spans="1:19" ht="17.7">
      <c r="A1569" s="49">
        <v>44818</v>
      </c>
      <c r="B1569" s="109">
        <f>IF(COUNTIF($A$7:$A1569, $A1569)&gt;1, 0, IF($E1569="","",G1569+H1569+K1569+L1569+O1569-Q1569))</f>
        <v>0</v>
      </c>
      <c r="C1569" s="109">
        <f>IF(COUNTIF($A$7:$A1569, $A1569)&gt;1, 0, IF($E1569="", "", I1569+J1569+M1569+N1569+P1569-R1569))</f>
        <v>0</v>
      </c>
      <c r="D1569" s="109">
        <f>IF(COUNTIF($A$7:$A1569, $A1569)&gt;1, 0, S1569)</f>
        <v>0</v>
      </c>
      <c r="E1569" s="110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17">
        <f>SUMIF('V3回目-総接種回数'!$A:$A, 'Conv-vaccine'!$E1569, 'V3回目-総接種回数'!D:D)</f>
        <v>0</v>
      </c>
    </row>
    <row r="1570" spans="1:19" ht="17.7">
      <c r="A1570" s="49">
        <v>44819</v>
      </c>
      <c r="B1570" s="109">
        <f>IF(COUNTIF($A$7:$A1570, $A1570)&gt;1, 0, IF($E1570="","",G1570+H1570+K1570+L1570+O1570-Q1570))</f>
        <v>0</v>
      </c>
      <c r="C1570" s="109">
        <f>IF(COUNTIF($A$7:$A1570, $A1570)&gt;1, 0, IF($E1570="", "", I1570+J1570+M1570+N1570+P1570-R1570))</f>
        <v>0</v>
      </c>
      <c r="D1570" s="109">
        <f>IF(COUNTIF($A$7:$A1570, $A1570)&gt;1, 0, S1570)</f>
        <v>0</v>
      </c>
      <c r="E1570" s="110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17">
        <f>SUMIF('V3回目-総接種回数'!$A:$A, 'Conv-vaccine'!$E1570, 'V3回目-総接種回数'!D:D)</f>
        <v>0</v>
      </c>
    </row>
    <row r="1571" spans="1:19" ht="17.7">
      <c r="A1571" s="49">
        <v>44819</v>
      </c>
      <c r="B1571" s="109">
        <f>IF(COUNTIF($A$7:$A1571, $A1571)&gt;1, 0, IF($E1571="","",G1571+H1571+K1571+L1571+O1571-Q1571))</f>
        <v>0</v>
      </c>
      <c r="C1571" s="109">
        <f>IF(COUNTIF($A$7:$A1571, $A1571)&gt;1, 0, IF($E1571="", "", I1571+J1571+M1571+N1571+P1571-R1571))</f>
        <v>0</v>
      </c>
      <c r="D1571" s="109">
        <f>IF(COUNTIF($A$7:$A1571, $A1571)&gt;1, 0, S1571)</f>
        <v>0</v>
      </c>
      <c r="E1571" s="110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17">
        <f>SUMIF('V3回目-総接種回数'!$A:$A, 'Conv-vaccine'!$E1571, 'V3回目-総接種回数'!D:D)</f>
        <v>0</v>
      </c>
    </row>
    <row r="1572" spans="1:19" ht="17.7">
      <c r="A1572" s="49">
        <v>44819</v>
      </c>
      <c r="B1572" s="109">
        <f>IF(COUNTIF($A$7:$A1572, $A1572)&gt;1, 0, IF($E1572="","",G1572+H1572+K1572+L1572+O1572-Q1572))</f>
        <v>0</v>
      </c>
      <c r="C1572" s="109">
        <f>IF(COUNTIF($A$7:$A1572, $A1572)&gt;1, 0, IF($E1572="", "", I1572+J1572+M1572+N1572+P1572-R1572))</f>
        <v>0</v>
      </c>
      <c r="D1572" s="109">
        <f>IF(COUNTIF($A$7:$A1572, $A1572)&gt;1, 0, S1572)</f>
        <v>0</v>
      </c>
      <c r="E1572" s="110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17">
        <f>SUMIF('V3回目-総接種回数'!$A:$A, 'Conv-vaccine'!$E1572, 'V3回目-総接種回数'!D:D)</f>
        <v>0</v>
      </c>
    </row>
    <row r="1573" spans="1:19" ht="17.7">
      <c r="A1573" s="49">
        <v>44820</v>
      </c>
      <c r="B1573" s="109">
        <f>IF(COUNTIF($A$7:$A1573, $A1573)&gt;1, 0, IF($E1573="","",G1573+H1573+K1573+L1573+O1573-Q1573))</f>
        <v>0</v>
      </c>
      <c r="C1573" s="109">
        <f>IF(COUNTIF($A$7:$A1573, $A1573)&gt;1, 0, IF($E1573="", "", I1573+J1573+M1573+N1573+P1573-R1573))</f>
        <v>0</v>
      </c>
      <c r="D1573" s="109">
        <f>IF(COUNTIF($A$7:$A1573, $A1573)&gt;1, 0, S1573)</f>
        <v>0</v>
      </c>
      <c r="E1573" s="110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17">
        <f>SUMIF('V3回目-総接種回数'!$A:$A, 'Conv-vaccine'!$E1573, 'V3回目-総接種回数'!D:D)</f>
        <v>0</v>
      </c>
    </row>
    <row r="1574" spans="1:19" ht="17.7">
      <c r="A1574" s="49">
        <v>44820</v>
      </c>
      <c r="B1574" s="109">
        <f>IF(COUNTIF($A$7:$A1574, $A1574)&gt;1, 0, IF($E1574="","",G1574+H1574+K1574+L1574+O1574-Q1574))</f>
        <v>0</v>
      </c>
      <c r="C1574" s="109">
        <f>IF(COUNTIF($A$7:$A1574, $A1574)&gt;1, 0, IF($E1574="", "", I1574+J1574+M1574+N1574+P1574-R1574))</f>
        <v>0</v>
      </c>
      <c r="D1574" s="109">
        <f>IF(COUNTIF($A$7:$A1574, $A1574)&gt;1, 0, S1574)</f>
        <v>0</v>
      </c>
      <c r="E1574" s="110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17">
        <f>SUMIF('V3回目-総接種回数'!$A:$A, 'Conv-vaccine'!$E1574, 'V3回目-総接種回数'!D:D)</f>
        <v>0</v>
      </c>
    </row>
    <row r="1575" spans="1:19" ht="17.7">
      <c r="A1575" s="49">
        <v>44820</v>
      </c>
      <c r="B1575" s="109">
        <f>IF(COUNTIF($A$7:$A1575, $A1575)&gt;1, 0, IF($E1575="","",G1575+H1575+K1575+L1575+O1575-Q1575))</f>
        <v>0</v>
      </c>
      <c r="C1575" s="109">
        <f>IF(COUNTIF($A$7:$A1575, $A1575)&gt;1, 0, IF($E1575="", "", I1575+J1575+M1575+N1575+P1575-R1575))</f>
        <v>0</v>
      </c>
      <c r="D1575" s="109">
        <f>IF(COUNTIF($A$7:$A1575, $A1575)&gt;1, 0, S1575)</f>
        <v>0</v>
      </c>
      <c r="E1575" s="110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17">
        <f>SUMIF('V3回目-総接種回数'!$A:$A, 'Conv-vaccine'!$E1575, 'V3回目-総接種回数'!D:D)</f>
        <v>0</v>
      </c>
    </row>
    <row r="1576" spans="1:19" ht="17.7">
      <c r="A1576" s="49">
        <v>44821</v>
      </c>
      <c r="B1576" s="109">
        <f>IF(COUNTIF($A$7:$A1576, $A1576)&gt;1, 0, IF($E1576="","",G1576+H1576+K1576+L1576+O1576-Q1576))</f>
        <v>0</v>
      </c>
      <c r="C1576" s="109">
        <f>IF(COUNTIF($A$7:$A1576, $A1576)&gt;1, 0, IF($E1576="", "", I1576+J1576+M1576+N1576+P1576-R1576))</f>
        <v>0</v>
      </c>
      <c r="D1576" s="109">
        <f>IF(COUNTIF($A$7:$A1576, $A1576)&gt;1, 0, S1576)</f>
        <v>0</v>
      </c>
      <c r="E1576" s="110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17">
        <f>SUMIF('V3回目-総接種回数'!$A:$A, 'Conv-vaccine'!$E1576, 'V3回目-総接種回数'!D:D)</f>
        <v>0</v>
      </c>
    </row>
    <row r="1577" spans="1:19" ht="17.7">
      <c r="A1577" s="49">
        <v>44821</v>
      </c>
      <c r="B1577" s="109">
        <f>IF(COUNTIF($A$7:$A1577, $A1577)&gt;1, 0, IF($E1577="","",G1577+H1577+K1577+L1577+O1577-Q1577))</f>
        <v>0</v>
      </c>
      <c r="C1577" s="109">
        <f>IF(COUNTIF($A$7:$A1577, $A1577)&gt;1, 0, IF($E1577="", "", I1577+J1577+M1577+N1577+P1577-R1577))</f>
        <v>0</v>
      </c>
      <c r="D1577" s="109">
        <f>IF(COUNTIF($A$7:$A1577, $A1577)&gt;1, 0, S1577)</f>
        <v>0</v>
      </c>
      <c r="E1577" s="110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17">
        <f>SUMIF('V3回目-総接種回数'!$A:$A, 'Conv-vaccine'!$E1577, 'V3回目-総接種回数'!D:D)</f>
        <v>0</v>
      </c>
    </row>
    <row r="1578" spans="1:19" ht="17.7">
      <c r="A1578" s="49">
        <v>44821</v>
      </c>
      <c r="B1578" s="109">
        <f>IF(COUNTIF($A$7:$A1578, $A1578)&gt;1, 0, IF($E1578="","",G1578+H1578+K1578+L1578+O1578-Q1578))</f>
        <v>0</v>
      </c>
      <c r="C1578" s="109">
        <f>IF(COUNTIF($A$7:$A1578, $A1578)&gt;1, 0, IF($E1578="", "", I1578+J1578+M1578+N1578+P1578-R1578))</f>
        <v>0</v>
      </c>
      <c r="D1578" s="109">
        <f>IF(COUNTIF($A$7:$A1578, $A1578)&gt;1, 0, S1578)</f>
        <v>0</v>
      </c>
      <c r="E1578" s="110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17">
        <f>SUMIF('V3回目-総接種回数'!$A:$A, 'Conv-vaccine'!$E1578, 'V3回目-総接種回数'!D:D)</f>
        <v>0</v>
      </c>
    </row>
    <row r="1579" spans="1:19" ht="17.7">
      <c r="A1579" s="49">
        <v>44822</v>
      </c>
      <c r="B1579" s="109">
        <f>IF(COUNTIF($A$7:$A1579, $A1579)&gt;1, 0, IF($E1579="","",G1579+H1579+K1579+L1579+O1579-Q1579))</f>
        <v>0</v>
      </c>
      <c r="C1579" s="109">
        <f>IF(COUNTIF($A$7:$A1579, $A1579)&gt;1, 0, IF($E1579="", "", I1579+J1579+M1579+N1579+P1579-R1579))</f>
        <v>0</v>
      </c>
      <c r="D1579" s="109">
        <f>IF(COUNTIF($A$7:$A1579, $A1579)&gt;1, 0, S1579)</f>
        <v>0</v>
      </c>
      <c r="E1579" s="110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17">
        <f>SUMIF('V3回目-総接種回数'!$A:$A, 'Conv-vaccine'!$E1579, 'V3回目-総接種回数'!D:D)</f>
        <v>0</v>
      </c>
    </row>
    <row r="1580" spans="1:19" ht="17.7">
      <c r="A1580" s="49">
        <v>44822</v>
      </c>
      <c r="B1580" s="109">
        <f>IF(COUNTIF($A$7:$A1580, $A1580)&gt;1, 0, IF($E1580="","",G1580+H1580+K1580+L1580+O1580-Q1580))</f>
        <v>0</v>
      </c>
      <c r="C1580" s="109">
        <f>IF(COUNTIF($A$7:$A1580, $A1580)&gt;1, 0, IF($E1580="", "", I1580+J1580+M1580+N1580+P1580-R1580))</f>
        <v>0</v>
      </c>
      <c r="D1580" s="109">
        <f>IF(COUNTIF($A$7:$A1580, $A1580)&gt;1, 0, S1580)</f>
        <v>0</v>
      </c>
      <c r="E1580" s="110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17">
        <f>SUMIF('V3回目-総接種回数'!$A:$A, 'Conv-vaccine'!$E1580, 'V3回目-総接種回数'!D:D)</f>
        <v>0</v>
      </c>
    </row>
    <row r="1581" spans="1:19" ht="17.7">
      <c r="A1581" s="49">
        <v>44822</v>
      </c>
      <c r="B1581" s="109">
        <f>IF(COUNTIF($A$7:$A1581, $A1581)&gt;1, 0, IF($E1581="","",G1581+H1581+K1581+L1581+O1581-Q1581))</f>
        <v>0</v>
      </c>
      <c r="C1581" s="109">
        <f>IF(COUNTIF($A$7:$A1581, $A1581)&gt;1, 0, IF($E1581="", "", I1581+J1581+M1581+N1581+P1581-R1581))</f>
        <v>0</v>
      </c>
      <c r="D1581" s="109">
        <f>IF(COUNTIF($A$7:$A1581, $A1581)&gt;1, 0, S1581)</f>
        <v>0</v>
      </c>
      <c r="E1581" s="110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17">
        <f>SUMIF('V3回目-総接種回数'!$A:$A, 'Conv-vaccine'!$E1581, 'V3回目-総接種回数'!D:D)</f>
        <v>0</v>
      </c>
    </row>
    <row r="1582" spans="1:19" ht="17.7">
      <c r="A1582" s="49">
        <v>44823</v>
      </c>
      <c r="B1582" s="109">
        <f>IF(COUNTIF($A$7:$A1582, $A1582)&gt;1, 0, IF($E1582="","",G1582+H1582+K1582+L1582+O1582-Q1582))</f>
        <v>0</v>
      </c>
      <c r="C1582" s="109">
        <f>IF(COUNTIF($A$7:$A1582, $A1582)&gt;1, 0, IF($E1582="", "", I1582+J1582+M1582+N1582+P1582-R1582))</f>
        <v>0</v>
      </c>
      <c r="D1582" s="109">
        <f>IF(COUNTIF($A$7:$A1582, $A1582)&gt;1, 0, S1582)</f>
        <v>0</v>
      </c>
      <c r="E1582" s="110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17">
        <f>SUMIF('V3回目-総接種回数'!$A:$A, 'Conv-vaccine'!$E1582, 'V3回目-総接種回数'!D:D)</f>
        <v>0</v>
      </c>
    </row>
    <row r="1583" spans="1:19" ht="17.7">
      <c r="A1583" s="49">
        <v>44823</v>
      </c>
      <c r="B1583" s="109">
        <f>IF(COUNTIF($A$7:$A1583, $A1583)&gt;1, 0, IF($E1583="","",G1583+H1583+K1583+L1583+O1583-Q1583))</f>
        <v>0</v>
      </c>
      <c r="C1583" s="109">
        <f>IF(COUNTIF($A$7:$A1583, $A1583)&gt;1, 0, IF($E1583="", "", I1583+J1583+M1583+N1583+P1583-R1583))</f>
        <v>0</v>
      </c>
      <c r="D1583" s="109">
        <f>IF(COUNTIF($A$7:$A1583, $A1583)&gt;1, 0, S1583)</f>
        <v>0</v>
      </c>
      <c r="E1583" s="110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17">
        <f>SUMIF('V3回目-総接種回数'!$A:$A, 'Conv-vaccine'!$E1583, 'V3回目-総接種回数'!D:D)</f>
        <v>0</v>
      </c>
    </row>
    <row r="1584" spans="1:19" ht="17.7">
      <c r="A1584" s="49">
        <v>44823</v>
      </c>
      <c r="B1584" s="109">
        <f>IF(COUNTIF($A$7:$A1584, $A1584)&gt;1, 0, IF($E1584="","",G1584+H1584+K1584+L1584+O1584-Q1584))</f>
        <v>0</v>
      </c>
      <c r="C1584" s="109">
        <f>IF(COUNTIF($A$7:$A1584, $A1584)&gt;1, 0, IF($E1584="", "", I1584+J1584+M1584+N1584+P1584-R1584))</f>
        <v>0</v>
      </c>
      <c r="D1584" s="109">
        <f>IF(COUNTIF($A$7:$A1584, $A1584)&gt;1, 0, S1584)</f>
        <v>0</v>
      </c>
      <c r="E1584" s="110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17">
        <f>SUMIF('V3回目-総接種回数'!$A:$A, 'Conv-vaccine'!$E1584, 'V3回目-総接種回数'!D:D)</f>
        <v>0</v>
      </c>
    </row>
    <row r="1585" spans="1:19" ht="17.7">
      <c r="A1585" s="49">
        <v>44824</v>
      </c>
      <c r="B1585" s="109">
        <f>IF(COUNTIF($A$7:$A1585, $A1585)&gt;1, 0, IF($E1585="","",G1585+H1585+K1585+L1585+O1585-Q1585))</f>
        <v>0</v>
      </c>
      <c r="C1585" s="109">
        <f>IF(COUNTIF($A$7:$A1585, $A1585)&gt;1, 0, IF($E1585="", "", I1585+J1585+M1585+N1585+P1585-R1585))</f>
        <v>0</v>
      </c>
      <c r="D1585" s="109">
        <f>IF(COUNTIF($A$7:$A1585, $A1585)&gt;1, 0, S1585)</f>
        <v>0</v>
      </c>
      <c r="E1585" s="110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17">
        <f>SUMIF('V3回目-総接種回数'!$A:$A, 'Conv-vaccine'!$E1585, 'V3回目-総接種回数'!D:D)</f>
        <v>0</v>
      </c>
    </row>
    <row r="1586" spans="1:19" ht="17.7">
      <c r="A1586" s="49">
        <v>44824</v>
      </c>
      <c r="B1586" s="109">
        <f>IF(COUNTIF($A$7:$A1586, $A1586)&gt;1, 0, IF($E1586="","",G1586+H1586+K1586+L1586+O1586-Q1586))</f>
        <v>0</v>
      </c>
      <c r="C1586" s="109">
        <f>IF(COUNTIF($A$7:$A1586, $A1586)&gt;1, 0, IF($E1586="", "", I1586+J1586+M1586+N1586+P1586-R1586))</f>
        <v>0</v>
      </c>
      <c r="D1586" s="109">
        <f>IF(COUNTIF($A$7:$A1586, $A1586)&gt;1, 0, S1586)</f>
        <v>0</v>
      </c>
      <c r="E1586" s="110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17">
        <f>SUMIF('V3回目-総接種回数'!$A:$A, 'Conv-vaccine'!$E1586, 'V3回目-総接種回数'!D:D)</f>
        <v>0</v>
      </c>
    </row>
    <row r="1587" spans="1:19" ht="17.7">
      <c r="A1587" s="49">
        <v>44824</v>
      </c>
      <c r="B1587" s="109">
        <f>IF(COUNTIF($A$7:$A1587, $A1587)&gt;1, 0, IF($E1587="","",G1587+H1587+K1587+L1587+O1587-Q1587))</f>
        <v>0</v>
      </c>
      <c r="C1587" s="109">
        <f>IF(COUNTIF($A$7:$A1587, $A1587)&gt;1, 0, IF($E1587="", "", I1587+J1587+M1587+N1587+P1587-R1587))</f>
        <v>0</v>
      </c>
      <c r="D1587" s="109">
        <f>IF(COUNTIF($A$7:$A1587, $A1587)&gt;1, 0, S1587)</f>
        <v>0</v>
      </c>
      <c r="E1587" s="110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17">
        <f>SUMIF('V3回目-総接種回数'!$A:$A, 'Conv-vaccine'!$E1587, 'V3回目-総接種回数'!D:D)</f>
        <v>0</v>
      </c>
    </row>
    <row r="1588" spans="1:19" ht="17.7">
      <c r="A1588" s="49">
        <v>44825</v>
      </c>
      <c r="B1588" s="109">
        <f>IF(COUNTIF($A$7:$A1588, $A1588)&gt;1, 0, IF($E1588="","",G1588+H1588+K1588+L1588+O1588-Q1588))</f>
        <v>0</v>
      </c>
      <c r="C1588" s="109">
        <f>IF(COUNTIF($A$7:$A1588, $A1588)&gt;1, 0, IF($E1588="", "", I1588+J1588+M1588+N1588+P1588-R1588))</f>
        <v>0</v>
      </c>
      <c r="D1588" s="109">
        <f>IF(COUNTIF($A$7:$A1588, $A1588)&gt;1, 0, S1588)</f>
        <v>0</v>
      </c>
      <c r="E1588" s="110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17">
        <f>SUMIF('V3回目-総接種回数'!$A:$A, 'Conv-vaccine'!$E1588, 'V3回目-総接種回数'!D:D)</f>
        <v>0</v>
      </c>
    </row>
    <row r="1589" spans="1:19" ht="17.7">
      <c r="A1589" s="49">
        <v>44825</v>
      </c>
      <c r="B1589" s="109">
        <f>IF(COUNTIF($A$7:$A1589, $A1589)&gt;1, 0, IF($E1589="","",G1589+H1589+K1589+L1589+O1589-Q1589))</f>
        <v>0</v>
      </c>
      <c r="C1589" s="109">
        <f>IF(COUNTIF($A$7:$A1589, $A1589)&gt;1, 0, IF($E1589="", "", I1589+J1589+M1589+N1589+P1589-R1589))</f>
        <v>0</v>
      </c>
      <c r="D1589" s="109">
        <f>IF(COUNTIF($A$7:$A1589, $A1589)&gt;1, 0, S1589)</f>
        <v>0</v>
      </c>
      <c r="E1589" s="110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17">
        <f>SUMIF('V3回目-総接種回数'!$A:$A, 'Conv-vaccine'!$E1589, 'V3回目-総接種回数'!D:D)</f>
        <v>0</v>
      </c>
    </row>
    <row r="1590" spans="1:19" ht="17.7">
      <c r="A1590" s="49">
        <v>44825</v>
      </c>
      <c r="B1590" s="109">
        <f>IF(COUNTIF($A$7:$A1590, $A1590)&gt;1, 0, IF($E1590="","",G1590+H1590+K1590+L1590+O1590-Q1590))</f>
        <v>0</v>
      </c>
      <c r="C1590" s="109">
        <f>IF(COUNTIF($A$7:$A1590, $A1590)&gt;1, 0, IF($E1590="", "", I1590+J1590+M1590+N1590+P1590-R1590))</f>
        <v>0</v>
      </c>
      <c r="D1590" s="109">
        <f>IF(COUNTIF($A$7:$A1590, $A1590)&gt;1, 0, S1590)</f>
        <v>0</v>
      </c>
      <c r="E1590" s="110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17">
        <f>SUMIF('V3回目-総接種回数'!$A:$A, 'Conv-vaccine'!$E1590, 'V3回目-総接種回数'!D:D)</f>
        <v>0</v>
      </c>
    </row>
    <row r="1591" spans="1:19" ht="17.7">
      <c r="A1591" s="49">
        <v>44826</v>
      </c>
      <c r="B1591" s="109">
        <f>IF(COUNTIF($A$7:$A1591, $A1591)&gt;1, 0, IF($E1591="","",G1591+H1591+K1591+L1591+O1591-Q1591))</f>
        <v>0</v>
      </c>
      <c r="C1591" s="109">
        <f>IF(COUNTIF($A$7:$A1591, $A1591)&gt;1, 0, IF($E1591="", "", I1591+J1591+M1591+N1591+P1591-R1591))</f>
        <v>0</v>
      </c>
      <c r="D1591" s="109">
        <f>IF(COUNTIF($A$7:$A1591, $A1591)&gt;1, 0, S1591)</f>
        <v>0</v>
      </c>
      <c r="E1591" s="110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17">
        <f>SUMIF('V3回目-総接種回数'!$A:$A, 'Conv-vaccine'!$E1591, 'V3回目-総接種回数'!D:D)</f>
        <v>0</v>
      </c>
    </row>
    <row r="1592" spans="1:19" ht="17.7">
      <c r="A1592" s="49">
        <v>44826</v>
      </c>
      <c r="B1592" s="109">
        <f>IF(COUNTIF($A$7:$A1592, $A1592)&gt;1, 0, IF($E1592="","",G1592+H1592+K1592+L1592+O1592-Q1592))</f>
        <v>0</v>
      </c>
      <c r="C1592" s="109">
        <f>IF(COUNTIF($A$7:$A1592, $A1592)&gt;1, 0, IF($E1592="", "", I1592+J1592+M1592+N1592+P1592-R1592))</f>
        <v>0</v>
      </c>
      <c r="D1592" s="109">
        <f>IF(COUNTIF($A$7:$A1592, $A1592)&gt;1, 0, S1592)</f>
        <v>0</v>
      </c>
      <c r="E1592" s="110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17">
        <f>SUMIF('V3回目-総接種回数'!$A:$A, 'Conv-vaccine'!$E1592, 'V3回目-総接種回数'!D:D)</f>
        <v>0</v>
      </c>
    </row>
    <row r="1593" spans="1:19" ht="17.7">
      <c r="A1593" s="49">
        <v>44826</v>
      </c>
      <c r="B1593" s="109">
        <f>IF(COUNTIF($A$7:$A1593, $A1593)&gt;1, 0, IF($E1593="","",G1593+H1593+K1593+L1593+O1593-Q1593))</f>
        <v>0</v>
      </c>
      <c r="C1593" s="109">
        <f>IF(COUNTIF($A$7:$A1593, $A1593)&gt;1, 0, IF($E1593="", "", I1593+J1593+M1593+N1593+P1593-R1593))</f>
        <v>0</v>
      </c>
      <c r="D1593" s="109">
        <f>IF(COUNTIF($A$7:$A1593, $A1593)&gt;1, 0, S1593)</f>
        <v>0</v>
      </c>
      <c r="E1593" s="110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17">
        <f>SUMIF('V3回目-総接種回数'!$A:$A, 'Conv-vaccine'!$E1593, 'V3回目-総接種回数'!D:D)</f>
        <v>0</v>
      </c>
    </row>
    <row r="1594" spans="1:19" ht="17.7">
      <c r="A1594" s="49">
        <v>44827</v>
      </c>
      <c r="B1594" s="109">
        <f>IF(COUNTIF($A$7:$A1594, $A1594)&gt;1, 0, IF($E1594="","",G1594+H1594+K1594+L1594+O1594-Q1594))</f>
        <v>0</v>
      </c>
      <c r="C1594" s="109">
        <f>IF(COUNTIF($A$7:$A1594, $A1594)&gt;1, 0, IF($E1594="", "", I1594+J1594+M1594+N1594+P1594-R1594))</f>
        <v>0</v>
      </c>
      <c r="D1594" s="109">
        <f>IF(COUNTIF($A$7:$A1594, $A1594)&gt;1, 0, S1594)</f>
        <v>0</v>
      </c>
      <c r="E1594" s="110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17">
        <f>SUMIF('V3回目-総接種回数'!$A:$A, 'Conv-vaccine'!$E1594, 'V3回目-総接種回数'!D:D)</f>
        <v>0</v>
      </c>
    </row>
    <row r="1595" spans="1:19" ht="17.7">
      <c r="A1595" s="49">
        <v>44827</v>
      </c>
      <c r="B1595" s="109">
        <f>IF(COUNTIF($A$7:$A1595, $A1595)&gt;1, 0, IF($E1595="","",G1595+H1595+K1595+L1595+O1595-Q1595))</f>
        <v>0</v>
      </c>
      <c r="C1595" s="109">
        <f>IF(COUNTIF($A$7:$A1595, $A1595)&gt;1, 0, IF($E1595="", "", I1595+J1595+M1595+N1595+P1595-R1595))</f>
        <v>0</v>
      </c>
      <c r="D1595" s="109">
        <f>IF(COUNTIF($A$7:$A1595, $A1595)&gt;1, 0, S1595)</f>
        <v>0</v>
      </c>
      <c r="E1595" s="110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17">
        <f>SUMIF('V3回目-総接種回数'!$A:$A, 'Conv-vaccine'!$E1595, 'V3回目-総接種回数'!D:D)</f>
        <v>0</v>
      </c>
    </row>
    <row r="1596" spans="1:19" ht="17.7">
      <c r="A1596" s="49">
        <v>44827</v>
      </c>
      <c r="B1596" s="109">
        <f>IF(COUNTIF($A$7:$A1596, $A1596)&gt;1, 0, IF($E1596="","",G1596+H1596+K1596+L1596+O1596-Q1596))</f>
        <v>0</v>
      </c>
      <c r="C1596" s="109">
        <f>IF(COUNTIF($A$7:$A1596, $A1596)&gt;1, 0, IF($E1596="", "", I1596+J1596+M1596+N1596+P1596-R1596))</f>
        <v>0</v>
      </c>
      <c r="D1596" s="109">
        <f>IF(COUNTIF($A$7:$A1596, $A1596)&gt;1, 0, S1596)</f>
        <v>0</v>
      </c>
      <c r="E1596" s="110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17">
        <f>SUMIF('V3回目-総接種回数'!$A:$A, 'Conv-vaccine'!$E1596, 'V3回目-総接種回数'!D:D)</f>
        <v>0</v>
      </c>
    </row>
    <row r="1597" spans="1:19" ht="17.7">
      <c r="A1597" s="49">
        <v>44828</v>
      </c>
      <c r="B1597" s="109">
        <f>IF(COUNTIF($A$7:$A1597, $A1597)&gt;1, 0, IF($E1597="","",G1597+H1597+K1597+L1597+O1597-Q1597))</f>
        <v>0</v>
      </c>
      <c r="C1597" s="109">
        <f>IF(COUNTIF($A$7:$A1597, $A1597)&gt;1, 0, IF($E1597="", "", I1597+J1597+M1597+N1597+P1597-R1597))</f>
        <v>0</v>
      </c>
      <c r="D1597" s="109">
        <f>IF(COUNTIF($A$7:$A1597, $A1597)&gt;1, 0, S1597)</f>
        <v>0</v>
      </c>
      <c r="E1597" s="110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17">
        <f>SUMIF('V3回目-総接種回数'!$A:$A, 'Conv-vaccine'!$E1597, 'V3回目-総接種回数'!D:D)</f>
        <v>0</v>
      </c>
    </row>
    <row r="1598" spans="1:19" ht="17.7">
      <c r="A1598" s="49">
        <v>44828</v>
      </c>
      <c r="B1598" s="109">
        <f>IF(COUNTIF($A$7:$A1598, $A1598)&gt;1, 0, IF($E1598="","",G1598+H1598+K1598+L1598+O1598-Q1598))</f>
        <v>0</v>
      </c>
      <c r="C1598" s="109">
        <f>IF(COUNTIF($A$7:$A1598, $A1598)&gt;1, 0, IF($E1598="", "", I1598+J1598+M1598+N1598+P1598-R1598))</f>
        <v>0</v>
      </c>
      <c r="D1598" s="109">
        <f>IF(COUNTIF($A$7:$A1598, $A1598)&gt;1, 0, S1598)</f>
        <v>0</v>
      </c>
      <c r="E1598" s="110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17">
        <f>SUMIF('V3回目-総接種回数'!$A:$A, 'Conv-vaccine'!$E1598, 'V3回目-総接種回数'!D:D)</f>
        <v>0</v>
      </c>
    </row>
    <row r="1599" spans="1:19" ht="17.7">
      <c r="A1599" s="49">
        <v>44828</v>
      </c>
      <c r="B1599" s="109">
        <f>IF(COUNTIF($A$7:$A1599, $A1599)&gt;1, 0, IF($E1599="","",G1599+H1599+K1599+L1599+O1599-Q1599))</f>
        <v>0</v>
      </c>
      <c r="C1599" s="109">
        <f>IF(COUNTIF($A$7:$A1599, $A1599)&gt;1, 0, IF($E1599="", "", I1599+J1599+M1599+N1599+P1599-R1599))</f>
        <v>0</v>
      </c>
      <c r="D1599" s="109">
        <f>IF(COUNTIF($A$7:$A1599, $A1599)&gt;1, 0, S1599)</f>
        <v>0</v>
      </c>
      <c r="E1599" s="110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17">
        <f>SUMIF('V3回目-総接種回数'!$A:$A, 'Conv-vaccine'!$E1599, 'V3回目-総接種回数'!D:D)</f>
        <v>0</v>
      </c>
    </row>
    <row r="1600" spans="1:19" ht="17.7">
      <c r="A1600" s="49">
        <v>44829</v>
      </c>
      <c r="B1600" s="109">
        <f>IF(COUNTIF($A$7:$A1600, $A1600)&gt;1, 0, IF($E1600="","",G1600+H1600+K1600+L1600+O1600-Q1600))</f>
        <v>0</v>
      </c>
      <c r="C1600" s="109">
        <f>IF(COUNTIF($A$7:$A1600, $A1600)&gt;1, 0, IF($E1600="", "", I1600+J1600+M1600+N1600+P1600-R1600))</f>
        <v>0</v>
      </c>
      <c r="D1600" s="109">
        <f>IF(COUNTIF($A$7:$A1600, $A1600)&gt;1, 0, S1600)</f>
        <v>0</v>
      </c>
      <c r="E1600" s="110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17">
        <f>SUMIF('V3回目-総接種回数'!$A:$A, 'Conv-vaccine'!$E1600, 'V3回目-総接種回数'!D:D)</f>
        <v>0</v>
      </c>
    </row>
    <row r="1601" spans="1:19" ht="17.7">
      <c r="A1601" s="49">
        <v>44829</v>
      </c>
      <c r="B1601" s="109">
        <f>IF(COUNTIF($A$7:$A1601, $A1601)&gt;1, 0, IF($E1601="","",G1601+H1601+K1601+L1601+O1601-Q1601))</f>
        <v>0</v>
      </c>
      <c r="C1601" s="109">
        <f>IF(COUNTIF($A$7:$A1601, $A1601)&gt;1, 0, IF($E1601="", "", I1601+J1601+M1601+N1601+P1601-R1601))</f>
        <v>0</v>
      </c>
      <c r="D1601" s="109">
        <f>IF(COUNTIF($A$7:$A1601, $A1601)&gt;1, 0, S1601)</f>
        <v>0</v>
      </c>
      <c r="E1601" s="110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17">
        <f>SUMIF('V3回目-総接種回数'!$A:$A, 'Conv-vaccine'!$E1601, 'V3回目-総接種回数'!D:D)</f>
        <v>0</v>
      </c>
    </row>
    <row r="1602" spans="1:19" ht="17.7">
      <c r="A1602" s="49">
        <v>44829</v>
      </c>
      <c r="B1602" s="109">
        <f>IF(COUNTIF($A$7:$A1602, $A1602)&gt;1, 0, IF($E1602="","",G1602+H1602+K1602+L1602+O1602-Q1602))</f>
        <v>0</v>
      </c>
      <c r="C1602" s="109">
        <f>IF(COUNTIF($A$7:$A1602, $A1602)&gt;1, 0, IF($E1602="", "", I1602+J1602+M1602+N1602+P1602-R1602))</f>
        <v>0</v>
      </c>
      <c r="D1602" s="109">
        <f>IF(COUNTIF($A$7:$A1602, $A1602)&gt;1, 0, S1602)</f>
        <v>0</v>
      </c>
      <c r="E1602" s="110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17">
        <f>SUMIF('V3回目-総接種回数'!$A:$A, 'Conv-vaccine'!$E1602, 'V3回目-総接種回数'!D:D)</f>
        <v>0</v>
      </c>
    </row>
    <row r="1603" spans="1:19" ht="17.7">
      <c r="A1603" s="49">
        <v>44830</v>
      </c>
      <c r="B1603" s="109">
        <f>IF(COUNTIF($A$7:$A1603, $A1603)&gt;1, 0, IF($E1603="","",G1603+H1603+K1603+L1603+O1603-Q1603))</f>
        <v>0</v>
      </c>
      <c r="C1603" s="109">
        <f>IF(COUNTIF($A$7:$A1603, $A1603)&gt;1, 0, IF($E1603="", "", I1603+J1603+M1603+N1603+P1603-R1603))</f>
        <v>0</v>
      </c>
      <c r="D1603" s="109">
        <f>IF(COUNTIF($A$7:$A1603, $A1603)&gt;1, 0, S1603)</f>
        <v>0</v>
      </c>
      <c r="E1603" s="110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17">
        <f>SUMIF('V3回目-総接種回数'!$A:$A, 'Conv-vaccine'!$E1603, 'V3回目-総接種回数'!D:D)</f>
        <v>0</v>
      </c>
    </row>
    <row r="1604" spans="1:19" ht="17.7">
      <c r="A1604" s="49">
        <v>44830</v>
      </c>
      <c r="B1604" s="109">
        <f>IF(COUNTIF($A$7:$A1604, $A1604)&gt;1, 0, IF($E1604="","",G1604+H1604+K1604+L1604+O1604-Q1604))</f>
        <v>0</v>
      </c>
      <c r="C1604" s="109">
        <f>IF(COUNTIF($A$7:$A1604, $A1604)&gt;1, 0, IF($E1604="", "", I1604+J1604+M1604+N1604+P1604-R1604))</f>
        <v>0</v>
      </c>
      <c r="D1604" s="109">
        <f>IF(COUNTIF($A$7:$A1604, $A1604)&gt;1, 0, S1604)</f>
        <v>0</v>
      </c>
      <c r="E1604" s="110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17">
        <f>SUMIF('V3回目-総接種回数'!$A:$A, 'Conv-vaccine'!$E1604, 'V3回目-総接種回数'!D:D)</f>
        <v>0</v>
      </c>
    </row>
    <row r="1605" spans="1:19" ht="17.7">
      <c r="A1605" s="49">
        <v>44830</v>
      </c>
      <c r="B1605" s="109">
        <f>IF(COUNTIF($A$7:$A1605, $A1605)&gt;1, 0, IF($E1605="","",G1605+H1605+K1605+L1605+O1605-Q1605))</f>
        <v>0</v>
      </c>
      <c r="C1605" s="109">
        <f>IF(COUNTIF($A$7:$A1605, $A1605)&gt;1, 0, IF($E1605="", "", I1605+J1605+M1605+N1605+P1605-R1605))</f>
        <v>0</v>
      </c>
      <c r="D1605" s="109">
        <f>IF(COUNTIF($A$7:$A1605, $A1605)&gt;1, 0, S1605)</f>
        <v>0</v>
      </c>
      <c r="E1605" s="110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17">
        <f>SUMIF('V3回目-総接種回数'!$A:$A, 'Conv-vaccine'!$E1605, 'V3回目-総接種回数'!D:D)</f>
        <v>0</v>
      </c>
    </row>
    <row r="1606" spans="1:19" ht="17.7">
      <c r="A1606" s="49">
        <v>44831</v>
      </c>
      <c r="B1606" s="109">
        <f>IF(COUNTIF($A$7:$A1606, $A1606)&gt;1, 0, IF($E1606="","",G1606+H1606+K1606+L1606+O1606-Q1606))</f>
        <v>0</v>
      </c>
      <c r="C1606" s="109">
        <f>IF(COUNTIF($A$7:$A1606, $A1606)&gt;1, 0, IF($E1606="", "", I1606+J1606+M1606+N1606+P1606-R1606))</f>
        <v>0</v>
      </c>
      <c r="D1606" s="109">
        <f>IF(COUNTIF($A$7:$A1606, $A1606)&gt;1, 0, S1606)</f>
        <v>0</v>
      </c>
      <c r="E1606" s="110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17">
        <f>SUMIF('V3回目-総接種回数'!$A:$A, 'Conv-vaccine'!$E1606, 'V3回目-総接種回数'!D:D)</f>
        <v>0</v>
      </c>
    </row>
    <row r="1607" spans="1:19" ht="17.7">
      <c r="A1607" s="49">
        <v>44831</v>
      </c>
      <c r="B1607" s="109">
        <f>IF(COUNTIF($A$7:$A1607, $A1607)&gt;1, 0, IF($E1607="","",G1607+H1607+K1607+L1607+O1607-Q1607))</f>
        <v>0</v>
      </c>
      <c r="C1607" s="109">
        <f>IF(COUNTIF($A$7:$A1607, $A1607)&gt;1, 0, IF($E1607="", "", I1607+J1607+M1607+N1607+P1607-R1607))</f>
        <v>0</v>
      </c>
      <c r="D1607" s="109">
        <f>IF(COUNTIF($A$7:$A1607, $A1607)&gt;1, 0, S1607)</f>
        <v>0</v>
      </c>
      <c r="E1607" s="110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17">
        <f>SUMIF('V3回目-総接種回数'!$A:$A, 'Conv-vaccine'!$E1607, 'V3回目-総接種回数'!D:D)</f>
        <v>0</v>
      </c>
    </row>
    <row r="1608" spans="1:19" ht="17.7">
      <c r="A1608" s="49">
        <v>44831</v>
      </c>
      <c r="B1608" s="109">
        <f>IF(COUNTIF($A$7:$A1608, $A1608)&gt;1, 0, IF($E1608="","",G1608+H1608+K1608+L1608+O1608-Q1608))</f>
        <v>0</v>
      </c>
      <c r="C1608" s="109">
        <f>IF(COUNTIF($A$7:$A1608, $A1608)&gt;1, 0, IF($E1608="", "", I1608+J1608+M1608+N1608+P1608-R1608))</f>
        <v>0</v>
      </c>
      <c r="D1608" s="109">
        <f>IF(COUNTIF($A$7:$A1608, $A1608)&gt;1, 0, S1608)</f>
        <v>0</v>
      </c>
      <c r="E1608" s="110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17">
        <f>SUMIF('V3回目-総接種回数'!$A:$A, 'Conv-vaccine'!$E1608, 'V3回目-総接種回数'!D:D)</f>
        <v>0</v>
      </c>
    </row>
    <row r="1609" spans="1:19" ht="17.7">
      <c r="A1609" s="49">
        <v>44832</v>
      </c>
      <c r="B1609" s="109">
        <f>IF(COUNTIF($A$7:$A1609, $A1609)&gt;1, 0, IF($E1609="","",G1609+H1609+K1609+L1609+O1609-Q1609))</f>
        <v>0</v>
      </c>
      <c r="C1609" s="109">
        <f>IF(COUNTIF($A$7:$A1609, $A1609)&gt;1, 0, IF($E1609="", "", I1609+J1609+M1609+N1609+P1609-R1609))</f>
        <v>0</v>
      </c>
      <c r="D1609" s="109">
        <f>IF(COUNTIF($A$7:$A1609, $A1609)&gt;1, 0, S1609)</f>
        <v>0</v>
      </c>
      <c r="E1609" s="110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17">
        <f>SUMIF('V3回目-総接種回数'!$A:$A, 'Conv-vaccine'!$E1609, 'V3回目-総接種回数'!D:D)</f>
        <v>0</v>
      </c>
    </row>
    <row r="1610" spans="1:19" ht="17.7">
      <c r="A1610" s="49">
        <v>44832</v>
      </c>
      <c r="B1610" s="109">
        <f>IF(COUNTIF($A$7:$A1610, $A1610)&gt;1, 0, IF($E1610="","",G1610+H1610+K1610+L1610+O1610-Q1610))</f>
        <v>0</v>
      </c>
      <c r="C1610" s="109">
        <f>IF(COUNTIF($A$7:$A1610, $A1610)&gt;1, 0, IF($E1610="", "", I1610+J1610+M1610+N1610+P1610-R1610))</f>
        <v>0</v>
      </c>
      <c r="D1610" s="109">
        <f>IF(COUNTIF($A$7:$A1610, $A1610)&gt;1, 0, S1610)</f>
        <v>0</v>
      </c>
      <c r="E1610" s="110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17">
        <f>SUMIF('V3回目-総接種回数'!$A:$A, 'Conv-vaccine'!$E1610, 'V3回目-総接種回数'!D:D)</f>
        <v>0</v>
      </c>
    </row>
    <row r="1611" spans="1:19" ht="17.7">
      <c r="A1611" s="49">
        <v>44832</v>
      </c>
      <c r="B1611" s="109">
        <f>IF(COUNTIF($A$7:$A1611, $A1611)&gt;1, 0, IF($E1611="","",G1611+H1611+K1611+L1611+O1611-Q1611))</f>
        <v>0</v>
      </c>
      <c r="C1611" s="109">
        <f>IF(COUNTIF($A$7:$A1611, $A1611)&gt;1, 0, IF($E1611="", "", I1611+J1611+M1611+N1611+P1611-R1611))</f>
        <v>0</v>
      </c>
      <c r="D1611" s="109">
        <f>IF(COUNTIF($A$7:$A1611, $A1611)&gt;1, 0, S1611)</f>
        <v>0</v>
      </c>
      <c r="E1611" s="110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17">
        <f>SUMIF('V3回目-総接種回数'!$A:$A, 'Conv-vaccine'!$E1611, 'V3回目-総接種回数'!D:D)</f>
        <v>0</v>
      </c>
    </row>
    <row r="1612" spans="1:19" ht="17.7">
      <c r="A1612" s="49">
        <v>44833</v>
      </c>
      <c r="B1612" s="109">
        <f>IF(COUNTIF($A$7:$A1612, $A1612)&gt;1, 0, IF($E1612="","",G1612+H1612+K1612+L1612+O1612-Q1612))</f>
        <v>0</v>
      </c>
      <c r="C1612" s="109">
        <f>IF(COUNTIF($A$7:$A1612, $A1612)&gt;1, 0, IF($E1612="", "", I1612+J1612+M1612+N1612+P1612-R1612))</f>
        <v>0</v>
      </c>
      <c r="D1612" s="109">
        <f>IF(COUNTIF($A$7:$A1612, $A1612)&gt;1, 0, S1612)</f>
        <v>0</v>
      </c>
      <c r="E1612" s="110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17">
        <f>SUMIF('V3回目-総接種回数'!$A:$A, 'Conv-vaccine'!$E1612, 'V3回目-総接種回数'!D:D)</f>
        <v>0</v>
      </c>
    </row>
    <row r="1613" spans="1:19" ht="17.7">
      <c r="A1613" s="49">
        <v>44833</v>
      </c>
      <c r="B1613" s="109">
        <f>IF(COUNTIF($A$7:$A1613, $A1613)&gt;1, 0, IF($E1613="","",G1613+H1613+K1613+L1613+O1613-Q1613))</f>
        <v>0</v>
      </c>
      <c r="C1613" s="109">
        <f>IF(COUNTIF($A$7:$A1613, $A1613)&gt;1, 0, IF($E1613="", "", I1613+J1613+M1613+N1613+P1613-R1613))</f>
        <v>0</v>
      </c>
      <c r="D1613" s="109">
        <f>IF(COUNTIF($A$7:$A1613, $A1613)&gt;1, 0, S1613)</f>
        <v>0</v>
      </c>
      <c r="E1613" s="110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17">
        <f>SUMIF('V3回目-総接種回数'!$A:$A, 'Conv-vaccine'!$E1613, 'V3回目-総接種回数'!D:D)</f>
        <v>0</v>
      </c>
    </row>
    <row r="1614" spans="1:19" ht="17.7">
      <c r="A1614" s="49">
        <v>44833</v>
      </c>
      <c r="B1614" s="109">
        <f>IF(COUNTIF($A$7:$A1614, $A1614)&gt;1, 0, IF($E1614="","",G1614+H1614+K1614+L1614+O1614-Q1614))</f>
        <v>0</v>
      </c>
      <c r="C1614" s="109">
        <f>IF(COUNTIF($A$7:$A1614, $A1614)&gt;1, 0, IF($E1614="", "", I1614+J1614+M1614+N1614+P1614-R1614))</f>
        <v>0</v>
      </c>
      <c r="D1614" s="109">
        <f>IF(COUNTIF($A$7:$A1614, $A1614)&gt;1, 0, S1614)</f>
        <v>0</v>
      </c>
      <c r="E1614" s="110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17">
        <f>SUMIF('V3回目-総接種回数'!$A:$A, 'Conv-vaccine'!$E1614, 'V3回目-総接種回数'!D:D)</f>
        <v>0</v>
      </c>
    </row>
    <row r="1615" spans="1:19" ht="17.7">
      <c r="A1615" s="49">
        <v>44834</v>
      </c>
      <c r="B1615" s="109">
        <f>IF(COUNTIF($A$7:$A1615, $A1615)&gt;1, 0, IF($E1615="","",G1615+H1615+K1615+L1615+O1615-Q1615))</f>
        <v>0</v>
      </c>
      <c r="C1615" s="109">
        <f>IF(COUNTIF($A$7:$A1615, $A1615)&gt;1, 0, IF($E1615="", "", I1615+J1615+M1615+N1615+P1615-R1615))</f>
        <v>0</v>
      </c>
      <c r="D1615" s="109">
        <f>IF(COUNTIF($A$7:$A1615, $A1615)&gt;1, 0, S1615)</f>
        <v>0</v>
      </c>
      <c r="E1615" s="110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17">
        <f>SUMIF('V3回目-総接種回数'!$A:$A, 'Conv-vaccine'!$E1615, 'V3回目-総接種回数'!D:D)</f>
        <v>0</v>
      </c>
    </row>
    <row r="1616" spans="1:19" ht="17.7">
      <c r="A1616" s="49">
        <v>44834</v>
      </c>
      <c r="B1616" s="109">
        <f>IF(COUNTIF($A$7:$A1616, $A1616)&gt;1, 0, IF($E1616="","",G1616+H1616+K1616+L1616+O1616-Q1616))</f>
        <v>0</v>
      </c>
      <c r="C1616" s="109">
        <f>IF(COUNTIF($A$7:$A1616, $A1616)&gt;1, 0, IF($E1616="", "", I1616+J1616+M1616+N1616+P1616-R1616))</f>
        <v>0</v>
      </c>
      <c r="D1616" s="109">
        <f>IF(COUNTIF($A$7:$A1616, $A1616)&gt;1, 0, S1616)</f>
        <v>0</v>
      </c>
      <c r="E1616" s="110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17">
        <f>SUMIF('V3回目-総接種回数'!$A:$A, 'Conv-vaccine'!$E1616, 'V3回目-総接種回数'!D:D)</f>
        <v>0</v>
      </c>
    </row>
    <row r="1617" spans="1:19" ht="17.7">
      <c r="A1617" s="49">
        <v>44834</v>
      </c>
      <c r="B1617" s="109">
        <f>IF(COUNTIF($A$7:$A1617, $A1617)&gt;1, 0, IF($E1617="","",G1617+H1617+K1617+L1617+O1617-Q1617))</f>
        <v>0</v>
      </c>
      <c r="C1617" s="109">
        <f>IF(COUNTIF($A$7:$A1617, $A1617)&gt;1, 0, IF($E1617="", "", I1617+J1617+M1617+N1617+P1617-R1617))</f>
        <v>0</v>
      </c>
      <c r="D1617" s="109">
        <f>IF(COUNTIF($A$7:$A1617, $A1617)&gt;1, 0, S1617)</f>
        <v>0</v>
      </c>
      <c r="E1617" s="110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17">
        <f>SUMIF('V3回目-総接種回数'!$A:$A, 'Conv-vaccine'!$E1617, 'V3回目-総接種回数'!D:D)</f>
        <v>0</v>
      </c>
    </row>
    <row r="1618" spans="1:19" ht="17.7">
      <c r="A1618" s="49">
        <v>44835</v>
      </c>
      <c r="B1618" s="109">
        <f>IF(COUNTIF($A$7:$A1618, $A1618)&gt;1, 0, IF($E1618="","",G1618+H1618+K1618+L1618+O1618-Q1618))</f>
        <v>0</v>
      </c>
      <c r="C1618" s="109">
        <f>IF(COUNTIF($A$7:$A1618, $A1618)&gt;1, 0, IF($E1618="", "", I1618+J1618+M1618+N1618+P1618-R1618))</f>
        <v>0</v>
      </c>
      <c r="D1618" s="109">
        <f>IF(COUNTIF($A$7:$A1618, $A1618)&gt;1, 0, S1618)</f>
        <v>0</v>
      </c>
      <c r="E1618" s="110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17">
        <f>SUMIF('V3回目-総接種回数'!$A:$A, 'Conv-vaccine'!$E1618, 'V3回目-総接種回数'!D:D)</f>
        <v>0</v>
      </c>
    </row>
    <row r="1619" spans="1:19" ht="17.7">
      <c r="A1619" s="49">
        <v>44835</v>
      </c>
      <c r="B1619" s="109">
        <f>IF(COUNTIF($A$7:$A1619, $A1619)&gt;1, 0, IF($E1619="","",G1619+H1619+K1619+L1619+O1619-Q1619))</f>
        <v>0</v>
      </c>
      <c r="C1619" s="109">
        <f>IF(COUNTIF($A$7:$A1619, $A1619)&gt;1, 0, IF($E1619="", "", I1619+J1619+M1619+N1619+P1619-R1619))</f>
        <v>0</v>
      </c>
      <c r="D1619" s="109">
        <f>IF(COUNTIF($A$7:$A1619, $A1619)&gt;1, 0, S1619)</f>
        <v>0</v>
      </c>
      <c r="E1619" s="110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17">
        <f>SUMIF('V3回目-総接種回数'!$A:$A, 'Conv-vaccine'!$E1619, 'V3回目-総接種回数'!D:D)</f>
        <v>0</v>
      </c>
    </row>
    <row r="1620" spans="1:19" ht="17.7">
      <c r="A1620" s="49">
        <v>44835</v>
      </c>
      <c r="B1620" s="109">
        <f>IF(COUNTIF($A$7:$A1620, $A1620)&gt;1, 0, IF($E1620="","",G1620+H1620+K1620+L1620+O1620-Q1620))</f>
        <v>0</v>
      </c>
      <c r="C1620" s="109">
        <f>IF(COUNTIF($A$7:$A1620, $A1620)&gt;1, 0, IF($E1620="", "", I1620+J1620+M1620+N1620+P1620-R1620))</f>
        <v>0</v>
      </c>
      <c r="D1620" s="109">
        <f>IF(COUNTIF($A$7:$A1620, $A1620)&gt;1, 0, S1620)</f>
        <v>0</v>
      </c>
      <c r="E1620" s="110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17">
        <f>SUMIF('V3回目-総接種回数'!$A:$A, 'Conv-vaccine'!$E1620, 'V3回目-総接種回数'!D:D)</f>
        <v>0</v>
      </c>
    </row>
    <row r="1621" spans="1:19" ht="17.7">
      <c r="A1621" s="49">
        <v>44836</v>
      </c>
      <c r="B1621" s="109">
        <f>IF(COUNTIF($A$7:$A1621, $A1621)&gt;1, 0, IF($E1621="","",G1621+H1621+K1621+L1621+O1621-Q1621))</f>
        <v>0</v>
      </c>
      <c r="C1621" s="109">
        <f>IF(COUNTIF($A$7:$A1621, $A1621)&gt;1, 0, IF($E1621="", "", I1621+J1621+M1621+N1621+P1621-R1621))</f>
        <v>0</v>
      </c>
      <c r="D1621" s="109">
        <f>IF(COUNTIF($A$7:$A1621, $A1621)&gt;1, 0, S1621)</f>
        <v>0</v>
      </c>
      <c r="E1621" s="110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17">
        <f>SUMIF('V3回目-総接種回数'!$A:$A, 'Conv-vaccine'!$E1621, 'V3回目-総接種回数'!D:D)</f>
        <v>0</v>
      </c>
    </row>
    <row r="1622" spans="1:19" ht="17.7">
      <c r="A1622" s="49">
        <v>44836</v>
      </c>
      <c r="B1622" s="109">
        <f>IF(COUNTIF($A$7:$A1622, $A1622)&gt;1, 0, IF($E1622="","",G1622+H1622+K1622+L1622+O1622-Q1622))</f>
        <v>0</v>
      </c>
      <c r="C1622" s="109">
        <f>IF(COUNTIF($A$7:$A1622, $A1622)&gt;1, 0, IF($E1622="", "", I1622+J1622+M1622+N1622+P1622-R1622))</f>
        <v>0</v>
      </c>
      <c r="D1622" s="109">
        <f>IF(COUNTIF($A$7:$A1622, $A1622)&gt;1, 0, S1622)</f>
        <v>0</v>
      </c>
      <c r="E1622" s="110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17">
        <f>SUMIF('V3回目-総接種回数'!$A:$A, 'Conv-vaccine'!$E1622, 'V3回目-総接種回数'!D:D)</f>
        <v>0</v>
      </c>
    </row>
    <row r="1623" spans="1:19" ht="17.7">
      <c r="A1623" s="49">
        <v>44836</v>
      </c>
      <c r="B1623" s="109">
        <f>IF(COUNTIF($A$7:$A1623, $A1623)&gt;1, 0, IF($E1623="","",G1623+H1623+K1623+L1623+O1623-Q1623))</f>
        <v>0</v>
      </c>
      <c r="C1623" s="109">
        <f>IF(COUNTIF($A$7:$A1623, $A1623)&gt;1, 0, IF($E1623="", "", I1623+J1623+M1623+N1623+P1623-R1623))</f>
        <v>0</v>
      </c>
      <c r="D1623" s="109">
        <f>IF(COUNTIF($A$7:$A1623, $A1623)&gt;1, 0, S1623)</f>
        <v>0</v>
      </c>
      <c r="E1623" s="110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17">
        <f>SUMIF('V3回目-総接種回数'!$A:$A, 'Conv-vaccine'!$E1623, 'V3回目-総接種回数'!D:D)</f>
        <v>0</v>
      </c>
    </row>
    <row r="1624" spans="1:19" ht="17.7">
      <c r="A1624" s="49">
        <v>44837</v>
      </c>
      <c r="B1624" s="109">
        <f>IF(COUNTIF($A$7:$A1624, $A1624)&gt;1, 0, IF($E1624="","",G1624+H1624+K1624+L1624+O1624-Q1624))</f>
        <v>0</v>
      </c>
      <c r="C1624" s="109">
        <f>IF(COUNTIF($A$7:$A1624, $A1624)&gt;1, 0, IF($E1624="", "", I1624+J1624+M1624+N1624+P1624-R1624))</f>
        <v>0</v>
      </c>
      <c r="D1624" s="109">
        <f>IF(COUNTIF($A$7:$A1624, $A1624)&gt;1, 0, S1624)</f>
        <v>0</v>
      </c>
      <c r="E1624" s="110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17">
        <f>SUMIF('V3回目-総接種回数'!$A:$A, 'Conv-vaccine'!$E1624, 'V3回目-総接種回数'!D:D)</f>
        <v>0</v>
      </c>
    </row>
    <row r="1625" spans="1:19" ht="17.7">
      <c r="A1625" s="49">
        <v>44837</v>
      </c>
      <c r="B1625" s="109">
        <f>IF(COUNTIF($A$7:$A1625, $A1625)&gt;1, 0, IF($E1625="","",G1625+H1625+K1625+L1625+O1625-Q1625))</f>
        <v>0</v>
      </c>
      <c r="C1625" s="109">
        <f>IF(COUNTIF($A$7:$A1625, $A1625)&gt;1, 0, IF($E1625="", "", I1625+J1625+M1625+N1625+P1625-R1625))</f>
        <v>0</v>
      </c>
      <c r="D1625" s="109">
        <f>IF(COUNTIF($A$7:$A1625, $A1625)&gt;1, 0, S1625)</f>
        <v>0</v>
      </c>
      <c r="E1625" s="110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17">
        <f>SUMIF('V3回目-総接種回数'!$A:$A, 'Conv-vaccine'!$E1625, 'V3回目-総接種回数'!D:D)</f>
        <v>0</v>
      </c>
    </row>
    <row r="1626" spans="1:19" ht="17.7">
      <c r="A1626" s="49">
        <v>44837</v>
      </c>
      <c r="B1626" s="109">
        <f>IF(COUNTIF($A$7:$A1626, $A1626)&gt;1, 0, IF($E1626="","",G1626+H1626+K1626+L1626+O1626-Q1626))</f>
        <v>0</v>
      </c>
      <c r="C1626" s="109">
        <f>IF(COUNTIF($A$7:$A1626, $A1626)&gt;1, 0, IF($E1626="", "", I1626+J1626+M1626+N1626+P1626-R1626))</f>
        <v>0</v>
      </c>
      <c r="D1626" s="109">
        <f>IF(COUNTIF($A$7:$A1626, $A1626)&gt;1, 0, S1626)</f>
        <v>0</v>
      </c>
      <c r="E1626" s="110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17">
        <f>SUMIF('V3回目-総接種回数'!$A:$A, 'Conv-vaccine'!$E1626, 'V3回目-総接種回数'!D:D)</f>
        <v>0</v>
      </c>
    </row>
    <row r="1627" spans="1:19" ht="17.7">
      <c r="A1627" s="49">
        <v>44838</v>
      </c>
      <c r="B1627" s="109">
        <f>IF(COUNTIF($A$7:$A1627, $A1627)&gt;1, 0, IF($E1627="","",G1627+H1627+K1627+L1627+O1627-Q1627))</f>
        <v>0</v>
      </c>
      <c r="C1627" s="109">
        <f>IF(COUNTIF($A$7:$A1627, $A1627)&gt;1, 0, IF($E1627="", "", I1627+J1627+M1627+N1627+P1627-R1627))</f>
        <v>0</v>
      </c>
      <c r="D1627" s="109">
        <f>IF(COUNTIF($A$7:$A1627, $A1627)&gt;1, 0, S1627)</f>
        <v>0</v>
      </c>
      <c r="E1627" s="110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17">
        <f>SUMIF('V3回目-総接種回数'!$A:$A, 'Conv-vaccine'!$E1627, 'V3回目-総接種回数'!D:D)</f>
        <v>0</v>
      </c>
    </row>
    <row r="1628" spans="1:19" ht="17.7">
      <c r="A1628" s="49">
        <v>44838</v>
      </c>
      <c r="B1628" s="109">
        <f>IF(COUNTIF($A$7:$A1628, $A1628)&gt;1, 0, IF($E1628="","",G1628+H1628+K1628+L1628+O1628-Q1628))</f>
        <v>0</v>
      </c>
      <c r="C1628" s="109">
        <f>IF(COUNTIF($A$7:$A1628, $A1628)&gt;1, 0, IF($E1628="", "", I1628+J1628+M1628+N1628+P1628-R1628))</f>
        <v>0</v>
      </c>
      <c r="D1628" s="109">
        <f>IF(COUNTIF($A$7:$A1628, $A1628)&gt;1, 0, S1628)</f>
        <v>0</v>
      </c>
      <c r="E1628" s="110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17">
        <f>SUMIF('V3回目-総接種回数'!$A:$A, 'Conv-vaccine'!$E1628, 'V3回目-総接種回数'!D:D)</f>
        <v>0</v>
      </c>
    </row>
    <row r="1629" spans="1:19" ht="17.7">
      <c r="A1629" s="49">
        <v>44838</v>
      </c>
      <c r="B1629" s="109">
        <f>IF(COUNTIF($A$7:$A1629, $A1629)&gt;1, 0, IF($E1629="","",G1629+H1629+K1629+L1629+O1629-Q1629))</f>
        <v>0</v>
      </c>
      <c r="C1629" s="109">
        <f>IF(COUNTIF($A$7:$A1629, $A1629)&gt;1, 0, IF($E1629="", "", I1629+J1629+M1629+N1629+P1629-R1629))</f>
        <v>0</v>
      </c>
      <c r="D1629" s="109">
        <f>IF(COUNTIF($A$7:$A1629, $A1629)&gt;1, 0, S1629)</f>
        <v>0</v>
      </c>
      <c r="E1629" s="110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17">
        <f>SUMIF('V3回目-総接種回数'!$A:$A, 'Conv-vaccine'!$E1629, 'V3回目-総接種回数'!D:D)</f>
        <v>0</v>
      </c>
    </row>
    <row r="1630" spans="1:19" ht="17.7">
      <c r="A1630" s="49">
        <v>44839</v>
      </c>
      <c r="B1630" s="109">
        <f>IF(COUNTIF($A$7:$A1630, $A1630)&gt;1, 0, IF($E1630="","",G1630+H1630+K1630+L1630+O1630-Q1630))</f>
        <v>0</v>
      </c>
      <c r="C1630" s="109">
        <f>IF(COUNTIF($A$7:$A1630, $A1630)&gt;1, 0, IF($E1630="", "", I1630+J1630+M1630+N1630+P1630-R1630))</f>
        <v>0</v>
      </c>
      <c r="D1630" s="109">
        <f>IF(COUNTIF($A$7:$A1630, $A1630)&gt;1, 0, S1630)</f>
        <v>0</v>
      </c>
      <c r="E1630" s="110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17">
        <f>SUMIF('V3回目-総接種回数'!$A:$A, 'Conv-vaccine'!$E1630, 'V3回目-総接種回数'!D:D)</f>
        <v>0</v>
      </c>
    </row>
    <row r="1631" spans="1:19" ht="17.7">
      <c r="A1631" s="49">
        <v>44839</v>
      </c>
      <c r="B1631" s="109">
        <f>IF(COUNTIF($A$7:$A1631, $A1631)&gt;1, 0, IF($E1631="","",G1631+H1631+K1631+L1631+O1631-Q1631))</f>
        <v>0</v>
      </c>
      <c r="C1631" s="109">
        <f>IF(COUNTIF($A$7:$A1631, $A1631)&gt;1, 0, IF($E1631="", "", I1631+J1631+M1631+N1631+P1631-R1631))</f>
        <v>0</v>
      </c>
      <c r="D1631" s="109">
        <f>IF(COUNTIF($A$7:$A1631, $A1631)&gt;1, 0, S1631)</f>
        <v>0</v>
      </c>
      <c r="E1631" s="110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17">
        <f>SUMIF('V3回目-総接種回数'!$A:$A, 'Conv-vaccine'!$E1631, 'V3回目-総接種回数'!D:D)</f>
        <v>0</v>
      </c>
    </row>
    <row r="1632" spans="1:19" ht="17.7">
      <c r="A1632" s="49">
        <v>44839</v>
      </c>
      <c r="B1632" s="109">
        <f>IF(COUNTIF($A$7:$A1632, $A1632)&gt;1, 0, IF($E1632="","",G1632+H1632+K1632+L1632+O1632-Q1632))</f>
        <v>0</v>
      </c>
      <c r="C1632" s="109">
        <f>IF(COUNTIF($A$7:$A1632, $A1632)&gt;1, 0, IF($E1632="", "", I1632+J1632+M1632+N1632+P1632-R1632))</f>
        <v>0</v>
      </c>
      <c r="D1632" s="109">
        <f>IF(COUNTIF($A$7:$A1632, $A1632)&gt;1, 0, S1632)</f>
        <v>0</v>
      </c>
      <c r="E1632" s="110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17">
        <f>SUMIF('V3回目-総接種回数'!$A:$A, 'Conv-vaccine'!$E1632, 'V3回目-総接種回数'!D:D)</f>
        <v>0</v>
      </c>
    </row>
    <row r="1633" spans="1:19" ht="17.7">
      <c r="A1633" s="49">
        <v>44840</v>
      </c>
      <c r="B1633" s="109">
        <f>IF(COUNTIF($A$7:$A1633, $A1633)&gt;1, 0, IF($E1633="","",G1633+H1633+K1633+L1633+O1633-Q1633))</f>
        <v>0</v>
      </c>
      <c r="C1633" s="109">
        <f>IF(COUNTIF($A$7:$A1633, $A1633)&gt;1, 0, IF($E1633="", "", I1633+J1633+M1633+N1633+P1633-R1633))</f>
        <v>0</v>
      </c>
      <c r="D1633" s="109">
        <f>IF(COUNTIF($A$7:$A1633, $A1633)&gt;1, 0, S1633)</f>
        <v>0</v>
      </c>
      <c r="E1633" s="110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17">
        <f>SUMIF('V3回目-総接種回数'!$A:$A, 'Conv-vaccine'!$E1633, 'V3回目-総接種回数'!D:D)</f>
        <v>0</v>
      </c>
    </row>
    <row r="1634" spans="1:19" ht="17.7">
      <c r="A1634" s="49">
        <v>44840</v>
      </c>
      <c r="B1634" s="109">
        <f>IF(COUNTIF($A$7:$A1634, $A1634)&gt;1, 0, IF($E1634="","",G1634+H1634+K1634+L1634+O1634-Q1634))</f>
        <v>0</v>
      </c>
      <c r="C1634" s="109">
        <f>IF(COUNTIF($A$7:$A1634, $A1634)&gt;1, 0, IF($E1634="", "", I1634+J1634+M1634+N1634+P1634-R1634))</f>
        <v>0</v>
      </c>
      <c r="D1634" s="109">
        <f>IF(COUNTIF($A$7:$A1634, $A1634)&gt;1, 0, S1634)</f>
        <v>0</v>
      </c>
      <c r="E1634" s="110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17">
        <f>SUMIF('V3回目-総接種回数'!$A:$A, 'Conv-vaccine'!$E1634, 'V3回目-総接種回数'!D:D)</f>
        <v>0</v>
      </c>
    </row>
    <row r="1635" spans="1:19" ht="17.7">
      <c r="A1635" s="49">
        <v>44840</v>
      </c>
      <c r="B1635" s="109">
        <f>IF(COUNTIF($A$7:$A1635, $A1635)&gt;1, 0, IF($E1635="","",G1635+H1635+K1635+L1635+O1635-Q1635))</f>
        <v>0</v>
      </c>
      <c r="C1635" s="109">
        <f>IF(COUNTIF($A$7:$A1635, $A1635)&gt;1, 0, IF($E1635="", "", I1635+J1635+M1635+N1635+P1635-R1635))</f>
        <v>0</v>
      </c>
      <c r="D1635" s="109">
        <f>IF(COUNTIF($A$7:$A1635, $A1635)&gt;1, 0, S1635)</f>
        <v>0</v>
      </c>
      <c r="E1635" s="110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17">
        <f>SUMIF('V3回目-総接種回数'!$A:$A, 'Conv-vaccine'!$E1635, 'V3回目-総接種回数'!D:D)</f>
        <v>0</v>
      </c>
    </row>
    <row r="1636" spans="1:19" ht="17.7">
      <c r="A1636" s="49">
        <v>44841</v>
      </c>
      <c r="B1636" s="109">
        <f>IF(COUNTIF($A$7:$A1636, $A1636)&gt;1, 0, IF($E1636="","",G1636+H1636+K1636+L1636+O1636-Q1636))</f>
        <v>0</v>
      </c>
      <c r="C1636" s="109">
        <f>IF(COUNTIF($A$7:$A1636, $A1636)&gt;1, 0, IF($E1636="", "", I1636+J1636+M1636+N1636+P1636-R1636))</f>
        <v>0</v>
      </c>
      <c r="D1636" s="109">
        <f>IF(COUNTIF($A$7:$A1636, $A1636)&gt;1, 0, S1636)</f>
        <v>0</v>
      </c>
      <c r="E1636" s="110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17">
        <f>SUMIF('V3回目-総接種回数'!$A:$A, 'Conv-vaccine'!$E1636, 'V3回目-総接種回数'!D:D)</f>
        <v>0</v>
      </c>
    </row>
    <row r="1637" spans="1:19" ht="17.7">
      <c r="A1637" s="49">
        <v>44841</v>
      </c>
      <c r="B1637" s="109">
        <f>IF(COUNTIF($A$7:$A1637, $A1637)&gt;1, 0, IF($E1637="","",G1637+H1637+K1637+L1637+O1637-Q1637))</f>
        <v>0</v>
      </c>
      <c r="C1637" s="109">
        <f>IF(COUNTIF($A$7:$A1637, $A1637)&gt;1, 0, IF($E1637="", "", I1637+J1637+M1637+N1637+P1637-R1637))</f>
        <v>0</v>
      </c>
      <c r="D1637" s="109">
        <f>IF(COUNTIF($A$7:$A1637, $A1637)&gt;1, 0, S1637)</f>
        <v>0</v>
      </c>
      <c r="E1637" s="110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17">
        <f>SUMIF('V3回目-総接種回数'!$A:$A, 'Conv-vaccine'!$E1637, 'V3回目-総接種回数'!D:D)</f>
        <v>0</v>
      </c>
    </row>
    <row r="1638" spans="1:19" ht="17.7">
      <c r="A1638" s="49">
        <v>44841</v>
      </c>
      <c r="B1638" s="109">
        <f>IF(COUNTIF($A$7:$A1638, $A1638)&gt;1, 0, IF($E1638="","",G1638+H1638+K1638+L1638+O1638-Q1638))</f>
        <v>0</v>
      </c>
      <c r="C1638" s="109">
        <f>IF(COUNTIF($A$7:$A1638, $A1638)&gt;1, 0, IF($E1638="", "", I1638+J1638+M1638+N1638+P1638-R1638))</f>
        <v>0</v>
      </c>
      <c r="D1638" s="109">
        <f>IF(COUNTIF($A$7:$A1638, $A1638)&gt;1, 0, S1638)</f>
        <v>0</v>
      </c>
      <c r="E1638" s="110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17">
        <f>SUMIF('V3回目-総接種回数'!$A:$A, 'Conv-vaccine'!$E1638, 'V3回目-総接種回数'!D:D)</f>
        <v>0</v>
      </c>
    </row>
    <row r="1639" spans="1:19" ht="17.7">
      <c r="A1639" s="49">
        <v>44842</v>
      </c>
      <c r="B1639" s="109">
        <f>IF(COUNTIF($A$7:$A1639, $A1639)&gt;1, 0, IF($E1639="","",G1639+H1639+K1639+L1639+O1639-Q1639))</f>
        <v>0</v>
      </c>
      <c r="C1639" s="109">
        <f>IF(COUNTIF($A$7:$A1639, $A1639)&gt;1, 0, IF($E1639="", "", I1639+J1639+M1639+N1639+P1639-R1639))</f>
        <v>0</v>
      </c>
      <c r="D1639" s="109">
        <f>IF(COUNTIF($A$7:$A1639, $A1639)&gt;1, 0, S1639)</f>
        <v>0</v>
      </c>
      <c r="E1639" s="110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17">
        <f>SUMIF('V3回目-総接種回数'!$A:$A, 'Conv-vaccine'!$E1639, 'V3回目-総接種回数'!D:D)</f>
        <v>0</v>
      </c>
    </row>
    <row r="1640" spans="1:19" ht="17.7">
      <c r="A1640" s="49">
        <v>44842</v>
      </c>
      <c r="B1640" s="109">
        <f>IF(COUNTIF($A$7:$A1640, $A1640)&gt;1, 0, IF($E1640="","",G1640+H1640+K1640+L1640+O1640-Q1640))</f>
        <v>0</v>
      </c>
      <c r="C1640" s="109">
        <f>IF(COUNTIF($A$7:$A1640, $A1640)&gt;1, 0, IF($E1640="", "", I1640+J1640+M1640+N1640+P1640-R1640))</f>
        <v>0</v>
      </c>
      <c r="D1640" s="109">
        <f>IF(COUNTIF($A$7:$A1640, $A1640)&gt;1, 0, S1640)</f>
        <v>0</v>
      </c>
      <c r="E1640" s="110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17">
        <f>SUMIF('V3回目-総接種回数'!$A:$A, 'Conv-vaccine'!$E1640, 'V3回目-総接種回数'!D:D)</f>
        <v>0</v>
      </c>
    </row>
    <row r="1641" spans="1:19" ht="17.7">
      <c r="A1641" s="49">
        <v>44842</v>
      </c>
      <c r="B1641" s="109">
        <f>IF(COUNTIF($A$7:$A1641, $A1641)&gt;1, 0, IF($E1641="","",G1641+H1641+K1641+L1641+O1641-Q1641))</f>
        <v>0</v>
      </c>
      <c r="C1641" s="109">
        <f>IF(COUNTIF($A$7:$A1641, $A1641)&gt;1, 0, IF($E1641="", "", I1641+J1641+M1641+N1641+P1641-R1641))</f>
        <v>0</v>
      </c>
      <c r="D1641" s="109">
        <f>IF(COUNTIF($A$7:$A1641, $A1641)&gt;1, 0, S1641)</f>
        <v>0</v>
      </c>
      <c r="E1641" s="110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17">
        <f>SUMIF('V3回目-総接種回数'!$A:$A, 'Conv-vaccine'!$E1641, 'V3回目-総接種回数'!D:D)</f>
        <v>0</v>
      </c>
    </row>
    <row r="1642" spans="1:19" ht="17.7">
      <c r="A1642" s="49">
        <v>44843</v>
      </c>
      <c r="B1642" s="109">
        <f>IF(COUNTIF($A$7:$A1642, $A1642)&gt;1, 0, IF($E1642="","",G1642+H1642+K1642+L1642+O1642-Q1642))</f>
        <v>0</v>
      </c>
      <c r="C1642" s="109">
        <f>IF(COUNTIF($A$7:$A1642, $A1642)&gt;1, 0, IF($E1642="", "", I1642+J1642+M1642+N1642+P1642-R1642))</f>
        <v>0</v>
      </c>
      <c r="D1642" s="109">
        <f>IF(COUNTIF($A$7:$A1642, $A1642)&gt;1, 0, S1642)</f>
        <v>0</v>
      </c>
      <c r="E1642" s="110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17">
        <f>SUMIF('V3回目-総接種回数'!$A:$A, 'Conv-vaccine'!$E1642, 'V3回目-総接種回数'!D:D)</f>
        <v>0</v>
      </c>
    </row>
    <row r="1643" spans="1:19" ht="17.7">
      <c r="A1643" s="49">
        <v>44843</v>
      </c>
      <c r="B1643" s="109">
        <f>IF(COUNTIF($A$7:$A1643, $A1643)&gt;1, 0, IF($E1643="","",G1643+H1643+K1643+L1643+O1643-Q1643))</f>
        <v>0</v>
      </c>
      <c r="C1643" s="109">
        <f>IF(COUNTIF($A$7:$A1643, $A1643)&gt;1, 0, IF($E1643="", "", I1643+J1643+M1643+N1643+P1643-R1643))</f>
        <v>0</v>
      </c>
      <c r="D1643" s="109">
        <f>IF(COUNTIF($A$7:$A1643, $A1643)&gt;1, 0, S1643)</f>
        <v>0</v>
      </c>
      <c r="E1643" s="110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17">
        <f>SUMIF('V3回目-総接種回数'!$A:$A, 'Conv-vaccine'!$E1643, 'V3回目-総接種回数'!D:D)</f>
        <v>0</v>
      </c>
    </row>
    <row r="1644" spans="1:19" ht="17.7">
      <c r="A1644" s="49">
        <v>44843</v>
      </c>
      <c r="B1644" s="109">
        <f>IF(COUNTIF($A$7:$A1644, $A1644)&gt;1, 0, IF($E1644="","",G1644+H1644+K1644+L1644+O1644-Q1644))</f>
        <v>0</v>
      </c>
      <c r="C1644" s="109">
        <f>IF(COUNTIF($A$7:$A1644, $A1644)&gt;1, 0, IF($E1644="", "", I1644+J1644+M1644+N1644+P1644-R1644))</f>
        <v>0</v>
      </c>
      <c r="D1644" s="109">
        <f>IF(COUNTIF($A$7:$A1644, $A1644)&gt;1, 0, S1644)</f>
        <v>0</v>
      </c>
      <c r="E1644" s="110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17">
        <f>SUMIF('V3回目-総接種回数'!$A:$A, 'Conv-vaccine'!$E1644, 'V3回目-総接種回数'!D:D)</f>
        <v>0</v>
      </c>
    </row>
    <row r="1645" spans="1:19" ht="17.7">
      <c r="A1645" s="49">
        <v>44844</v>
      </c>
      <c r="B1645" s="109">
        <f>IF(COUNTIF($A$7:$A1645, $A1645)&gt;1, 0, IF($E1645="","",G1645+H1645+K1645+L1645+O1645-Q1645))</f>
        <v>0</v>
      </c>
      <c r="C1645" s="109">
        <f>IF(COUNTIF($A$7:$A1645, $A1645)&gt;1, 0, IF($E1645="", "", I1645+J1645+M1645+N1645+P1645-R1645))</f>
        <v>0</v>
      </c>
      <c r="D1645" s="109">
        <f>IF(COUNTIF($A$7:$A1645, $A1645)&gt;1, 0, S1645)</f>
        <v>0</v>
      </c>
      <c r="E1645" s="110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17">
        <f>SUMIF('V3回目-総接種回数'!$A:$A, 'Conv-vaccine'!$E1645, 'V3回目-総接種回数'!D:D)</f>
        <v>0</v>
      </c>
    </row>
    <row r="1646" spans="1:19" ht="17.7">
      <c r="A1646" s="49">
        <v>44844</v>
      </c>
      <c r="B1646" s="109">
        <f>IF(COUNTIF($A$7:$A1646, $A1646)&gt;1, 0, IF($E1646="","",G1646+H1646+K1646+L1646+O1646-Q1646))</f>
        <v>0</v>
      </c>
      <c r="C1646" s="109">
        <f>IF(COUNTIF($A$7:$A1646, $A1646)&gt;1, 0, IF($E1646="", "", I1646+J1646+M1646+N1646+P1646-R1646))</f>
        <v>0</v>
      </c>
      <c r="D1646" s="109">
        <f>IF(COUNTIF($A$7:$A1646, $A1646)&gt;1, 0, S1646)</f>
        <v>0</v>
      </c>
      <c r="E1646" s="110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17">
        <f>SUMIF('V3回目-総接種回数'!$A:$A, 'Conv-vaccine'!$E1646, 'V3回目-総接種回数'!D:D)</f>
        <v>0</v>
      </c>
    </row>
    <row r="1647" spans="1:19" ht="17.7">
      <c r="A1647" s="49">
        <v>44844</v>
      </c>
      <c r="B1647" s="109">
        <f>IF(COUNTIF($A$7:$A1647, $A1647)&gt;1, 0, IF($E1647="","",G1647+H1647+K1647+L1647+O1647-Q1647))</f>
        <v>0</v>
      </c>
      <c r="C1647" s="109">
        <f>IF(COUNTIF($A$7:$A1647, $A1647)&gt;1, 0, IF($E1647="", "", I1647+J1647+M1647+N1647+P1647-R1647))</f>
        <v>0</v>
      </c>
      <c r="D1647" s="109">
        <f>IF(COUNTIF($A$7:$A1647, $A1647)&gt;1, 0, S1647)</f>
        <v>0</v>
      </c>
      <c r="E1647" s="110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17">
        <f>SUMIF('V3回目-総接種回数'!$A:$A, 'Conv-vaccine'!$E1647, 'V3回目-総接種回数'!D:D)</f>
        <v>0</v>
      </c>
    </row>
    <row r="1648" spans="1:19" ht="17.7">
      <c r="A1648" s="49">
        <v>44845</v>
      </c>
      <c r="B1648" s="109">
        <f>IF(COUNTIF($A$7:$A1648, $A1648)&gt;1, 0, IF($E1648="","",G1648+H1648+K1648+L1648+O1648-Q1648))</f>
        <v>0</v>
      </c>
      <c r="C1648" s="109">
        <f>IF(COUNTIF($A$7:$A1648, $A1648)&gt;1, 0, IF($E1648="", "", I1648+J1648+M1648+N1648+P1648-R1648))</f>
        <v>0</v>
      </c>
      <c r="D1648" s="109">
        <f>IF(COUNTIF($A$7:$A1648, $A1648)&gt;1, 0, S1648)</f>
        <v>0</v>
      </c>
      <c r="E1648" s="110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17">
        <f>SUMIF('V3回目-総接種回数'!$A:$A, 'Conv-vaccine'!$E1648, 'V3回目-総接種回数'!D:D)</f>
        <v>0</v>
      </c>
    </row>
    <row r="1649" spans="1:19" ht="17.7">
      <c r="A1649" s="49">
        <v>44845</v>
      </c>
      <c r="B1649" s="109">
        <f>IF(COUNTIF($A$7:$A1649, $A1649)&gt;1, 0, IF($E1649="","",G1649+H1649+K1649+L1649+O1649-Q1649))</f>
        <v>0</v>
      </c>
      <c r="C1649" s="109">
        <f>IF(COUNTIF($A$7:$A1649, $A1649)&gt;1, 0, IF($E1649="", "", I1649+J1649+M1649+N1649+P1649-R1649))</f>
        <v>0</v>
      </c>
      <c r="D1649" s="109">
        <f>IF(COUNTIF($A$7:$A1649, $A1649)&gt;1, 0, S1649)</f>
        <v>0</v>
      </c>
      <c r="E1649" s="110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17">
        <f>SUMIF('V3回目-総接種回数'!$A:$A, 'Conv-vaccine'!$E1649, 'V3回目-総接種回数'!D:D)</f>
        <v>0</v>
      </c>
    </row>
    <row r="1650" spans="1:19" ht="17.7">
      <c r="A1650" s="49">
        <v>44845</v>
      </c>
      <c r="B1650" s="109">
        <f>IF(COUNTIF($A$7:$A1650, $A1650)&gt;1, 0, IF($E1650="","",G1650+H1650+K1650+L1650+O1650-Q1650))</f>
        <v>0</v>
      </c>
      <c r="C1650" s="109">
        <f>IF(COUNTIF($A$7:$A1650, $A1650)&gt;1, 0, IF($E1650="", "", I1650+J1650+M1650+N1650+P1650-R1650))</f>
        <v>0</v>
      </c>
      <c r="D1650" s="109">
        <f>IF(COUNTIF($A$7:$A1650, $A1650)&gt;1, 0, S1650)</f>
        <v>0</v>
      </c>
      <c r="E1650" s="110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17">
        <f>SUMIF('V3回目-総接種回数'!$A:$A, 'Conv-vaccine'!$E1650, 'V3回目-総接種回数'!D:D)</f>
        <v>0</v>
      </c>
    </row>
    <row r="1651" spans="1:19" ht="17.7">
      <c r="A1651" s="49">
        <v>44846</v>
      </c>
      <c r="B1651" s="109">
        <f>IF(COUNTIF($A$7:$A1651, $A1651)&gt;1, 0, IF($E1651="","",G1651+H1651+K1651+L1651+O1651-Q1651))</f>
        <v>0</v>
      </c>
      <c r="C1651" s="109">
        <f>IF(COUNTIF($A$7:$A1651, $A1651)&gt;1, 0, IF($E1651="", "", I1651+J1651+M1651+N1651+P1651-R1651))</f>
        <v>0</v>
      </c>
      <c r="D1651" s="109">
        <f>IF(COUNTIF($A$7:$A1651, $A1651)&gt;1, 0, S1651)</f>
        <v>0</v>
      </c>
      <c r="E1651" s="110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17">
        <f>SUMIF('V3回目-総接種回数'!$A:$A, 'Conv-vaccine'!$E1651, 'V3回目-総接種回数'!D:D)</f>
        <v>0</v>
      </c>
    </row>
    <row r="1652" spans="1:19" ht="17.7">
      <c r="A1652" s="49">
        <v>44846</v>
      </c>
      <c r="B1652" s="109">
        <f>IF(COUNTIF($A$7:$A1652, $A1652)&gt;1, 0, IF($E1652="","",G1652+H1652+K1652+L1652+O1652-Q1652))</f>
        <v>0</v>
      </c>
      <c r="C1652" s="109">
        <f>IF(COUNTIF($A$7:$A1652, $A1652)&gt;1, 0, IF($E1652="", "", I1652+J1652+M1652+N1652+P1652-R1652))</f>
        <v>0</v>
      </c>
      <c r="D1652" s="109">
        <f>IF(COUNTIF($A$7:$A1652, $A1652)&gt;1, 0, S1652)</f>
        <v>0</v>
      </c>
      <c r="E1652" s="110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17">
        <f>SUMIF('V3回目-総接種回数'!$A:$A, 'Conv-vaccine'!$E1652, 'V3回目-総接種回数'!D:D)</f>
        <v>0</v>
      </c>
    </row>
    <row r="1653" spans="1:19" ht="17.7">
      <c r="A1653" s="49">
        <v>44846</v>
      </c>
      <c r="B1653" s="109">
        <f>IF(COUNTIF($A$7:$A1653, $A1653)&gt;1, 0, IF($E1653="","",G1653+H1653+K1653+L1653+O1653-Q1653))</f>
        <v>0</v>
      </c>
      <c r="C1653" s="109">
        <f>IF(COUNTIF($A$7:$A1653, $A1653)&gt;1, 0, IF($E1653="", "", I1653+J1653+M1653+N1653+P1653-R1653))</f>
        <v>0</v>
      </c>
      <c r="D1653" s="109">
        <f>IF(COUNTIF($A$7:$A1653, $A1653)&gt;1, 0, S1653)</f>
        <v>0</v>
      </c>
      <c r="E1653" s="110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17">
        <f>SUMIF('V3回目-総接種回数'!$A:$A, 'Conv-vaccine'!$E1653, 'V3回目-総接種回数'!D:D)</f>
        <v>0</v>
      </c>
    </row>
    <row r="1654" spans="1:19" ht="17.7">
      <c r="A1654" s="49">
        <v>44847</v>
      </c>
      <c r="B1654" s="109">
        <f>IF(COUNTIF($A$7:$A1654, $A1654)&gt;1, 0, IF($E1654="","",G1654+H1654+K1654+L1654+O1654-Q1654))</f>
        <v>0</v>
      </c>
      <c r="C1654" s="109">
        <f>IF(COUNTIF($A$7:$A1654, $A1654)&gt;1, 0, IF($E1654="", "", I1654+J1654+M1654+N1654+P1654-R1654))</f>
        <v>0</v>
      </c>
      <c r="D1654" s="109">
        <f>IF(COUNTIF($A$7:$A1654, $A1654)&gt;1, 0, S1654)</f>
        <v>0</v>
      </c>
      <c r="E1654" s="110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17">
        <f>SUMIF('V3回目-総接種回数'!$A:$A, 'Conv-vaccine'!$E1654, 'V3回目-総接種回数'!D:D)</f>
        <v>0</v>
      </c>
    </row>
    <row r="1655" spans="1:19" ht="17.7">
      <c r="A1655" s="49">
        <v>44847</v>
      </c>
      <c r="B1655" s="109">
        <f>IF(COUNTIF($A$7:$A1655, $A1655)&gt;1, 0, IF($E1655="","",G1655+H1655+K1655+L1655+O1655-Q1655))</f>
        <v>0</v>
      </c>
      <c r="C1655" s="109">
        <f>IF(COUNTIF($A$7:$A1655, $A1655)&gt;1, 0, IF($E1655="", "", I1655+J1655+M1655+N1655+P1655-R1655))</f>
        <v>0</v>
      </c>
      <c r="D1655" s="109">
        <f>IF(COUNTIF($A$7:$A1655, $A1655)&gt;1, 0, S1655)</f>
        <v>0</v>
      </c>
      <c r="E1655" s="110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17">
        <f>SUMIF('V3回目-総接種回数'!$A:$A, 'Conv-vaccine'!$E1655, 'V3回目-総接種回数'!D:D)</f>
        <v>0</v>
      </c>
    </row>
    <row r="1656" spans="1:19" ht="17.7">
      <c r="A1656" s="49">
        <v>44847</v>
      </c>
      <c r="B1656" s="109">
        <f>IF(COUNTIF($A$7:$A1656, $A1656)&gt;1, 0, IF($E1656="","",G1656+H1656+K1656+L1656+O1656-Q1656))</f>
        <v>0</v>
      </c>
      <c r="C1656" s="109">
        <f>IF(COUNTIF($A$7:$A1656, $A1656)&gt;1, 0, IF($E1656="", "", I1656+J1656+M1656+N1656+P1656-R1656))</f>
        <v>0</v>
      </c>
      <c r="D1656" s="109">
        <f>IF(COUNTIF($A$7:$A1656, $A1656)&gt;1, 0, S1656)</f>
        <v>0</v>
      </c>
      <c r="E1656" s="110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17">
        <f>SUMIF('V3回目-総接種回数'!$A:$A, 'Conv-vaccine'!$E1656, 'V3回目-総接種回数'!D:D)</f>
        <v>0</v>
      </c>
    </row>
    <row r="1657" spans="1:19" ht="17.7">
      <c r="A1657" s="49">
        <v>44848</v>
      </c>
      <c r="B1657" s="109">
        <f>IF(COUNTIF($A$7:$A1657, $A1657)&gt;1, 0, IF($E1657="","",G1657+H1657+K1657+L1657+O1657-Q1657))</f>
        <v>0</v>
      </c>
      <c r="C1657" s="109">
        <f>IF(COUNTIF($A$7:$A1657, $A1657)&gt;1, 0, IF($E1657="", "", I1657+J1657+M1657+N1657+P1657-R1657))</f>
        <v>0</v>
      </c>
      <c r="D1657" s="109">
        <f>IF(COUNTIF($A$7:$A1657, $A1657)&gt;1, 0, S1657)</f>
        <v>0</v>
      </c>
      <c r="E1657" s="110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17">
        <f>SUMIF('V3回目-総接種回数'!$A:$A, 'Conv-vaccine'!$E1657, 'V3回目-総接種回数'!D:D)</f>
        <v>0</v>
      </c>
    </row>
    <row r="1658" spans="1:19" ht="17.7">
      <c r="A1658" s="49">
        <v>44848</v>
      </c>
      <c r="B1658" s="109">
        <f>IF(COUNTIF($A$7:$A1658, $A1658)&gt;1, 0, IF($E1658="","",G1658+H1658+K1658+L1658+O1658-Q1658))</f>
        <v>0</v>
      </c>
      <c r="C1658" s="109">
        <f>IF(COUNTIF($A$7:$A1658, $A1658)&gt;1, 0, IF($E1658="", "", I1658+J1658+M1658+N1658+P1658-R1658))</f>
        <v>0</v>
      </c>
      <c r="D1658" s="109">
        <f>IF(COUNTIF($A$7:$A1658, $A1658)&gt;1, 0, S1658)</f>
        <v>0</v>
      </c>
      <c r="E1658" s="110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17">
        <f>SUMIF('V3回目-総接種回数'!$A:$A, 'Conv-vaccine'!$E1658, 'V3回目-総接種回数'!D:D)</f>
        <v>0</v>
      </c>
    </row>
    <row r="1659" spans="1:19" ht="17.7">
      <c r="A1659" s="49">
        <v>44848</v>
      </c>
      <c r="B1659" s="109">
        <f>IF(COUNTIF($A$7:$A1659, $A1659)&gt;1, 0, IF($E1659="","",G1659+H1659+K1659+L1659+O1659-Q1659))</f>
        <v>0</v>
      </c>
      <c r="C1659" s="109">
        <f>IF(COUNTIF($A$7:$A1659, $A1659)&gt;1, 0, IF($E1659="", "", I1659+J1659+M1659+N1659+P1659-R1659))</f>
        <v>0</v>
      </c>
      <c r="D1659" s="109">
        <f>IF(COUNTIF($A$7:$A1659, $A1659)&gt;1, 0, S1659)</f>
        <v>0</v>
      </c>
      <c r="E1659" s="110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17">
        <f>SUMIF('V3回目-総接種回数'!$A:$A, 'Conv-vaccine'!$E1659, 'V3回目-総接種回数'!D:D)</f>
        <v>0</v>
      </c>
    </row>
    <row r="1660" spans="1:19" ht="17.7">
      <c r="A1660" s="49">
        <v>44849</v>
      </c>
      <c r="B1660" s="109">
        <f>IF(COUNTIF($A$7:$A1660, $A1660)&gt;1, 0, IF($E1660="","",G1660+H1660+K1660+L1660+O1660-Q1660))</f>
        <v>0</v>
      </c>
      <c r="C1660" s="109">
        <f>IF(COUNTIF($A$7:$A1660, $A1660)&gt;1, 0, IF($E1660="", "", I1660+J1660+M1660+N1660+P1660-R1660))</f>
        <v>0</v>
      </c>
      <c r="D1660" s="109">
        <f>IF(COUNTIF($A$7:$A1660, $A1660)&gt;1, 0, S1660)</f>
        <v>0</v>
      </c>
      <c r="E1660" s="110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17">
        <f>SUMIF('V3回目-総接種回数'!$A:$A, 'Conv-vaccine'!$E1660, 'V3回目-総接種回数'!D:D)</f>
        <v>0</v>
      </c>
    </row>
    <row r="1661" spans="1:19" ht="17.7">
      <c r="A1661" s="49">
        <v>44849</v>
      </c>
      <c r="B1661" s="109">
        <f>IF(COUNTIF($A$7:$A1661, $A1661)&gt;1, 0, IF($E1661="","",G1661+H1661+K1661+L1661+O1661-Q1661))</f>
        <v>0</v>
      </c>
      <c r="C1661" s="109">
        <f>IF(COUNTIF($A$7:$A1661, $A1661)&gt;1, 0, IF($E1661="", "", I1661+J1661+M1661+N1661+P1661-R1661))</f>
        <v>0</v>
      </c>
      <c r="D1661" s="109">
        <f>IF(COUNTIF($A$7:$A1661, $A1661)&gt;1, 0, S1661)</f>
        <v>0</v>
      </c>
      <c r="E1661" s="110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17">
        <f>SUMIF('V3回目-総接種回数'!$A:$A, 'Conv-vaccine'!$E1661, 'V3回目-総接種回数'!D:D)</f>
        <v>0</v>
      </c>
    </row>
    <row r="1662" spans="1:19" ht="17.7">
      <c r="A1662" s="49">
        <v>44849</v>
      </c>
      <c r="B1662" s="109">
        <f>IF(COUNTIF($A$7:$A1662, $A1662)&gt;1, 0, IF($E1662="","",G1662+H1662+K1662+L1662+O1662-Q1662))</f>
        <v>0</v>
      </c>
      <c r="C1662" s="109">
        <f>IF(COUNTIF($A$7:$A1662, $A1662)&gt;1, 0, IF($E1662="", "", I1662+J1662+M1662+N1662+P1662-R1662))</f>
        <v>0</v>
      </c>
      <c r="D1662" s="109">
        <f>IF(COUNTIF($A$7:$A1662, $A1662)&gt;1, 0, S1662)</f>
        <v>0</v>
      </c>
      <c r="E1662" s="110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17">
        <f>SUMIF('V3回目-総接種回数'!$A:$A, 'Conv-vaccine'!$E1662, 'V3回目-総接種回数'!D:D)</f>
        <v>0</v>
      </c>
    </row>
    <row r="1663" spans="1:19" ht="17.7">
      <c r="A1663" s="49">
        <v>44850</v>
      </c>
      <c r="B1663" s="109">
        <f>IF(COUNTIF($A$7:$A1663, $A1663)&gt;1, 0, IF($E1663="","",G1663+H1663+K1663+L1663+O1663-Q1663))</f>
        <v>0</v>
      </c>
      <c r="C1663" s="109">
        <f>IF(COUNTIF($A$7:$A1663, $A1663)&gt;1, 0, IF($E1663="", "", I1663+J1663+M1663+N1663+P1663-R1663))</f>
        <v>0</v>
      </c>
      <c r="D1663" s="109">
        <f>IF(COUNTIF($A$7:$A1663, $A1663)&gt;1, 0, S1663)</f>
        <v>0</v>
      </c>
      <c r="E1663" s="110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17">
        <f>SUMIF('V3回目-総接種回数'!$A:$A, 'Conv-vaccine'!$E1663, 'V3回目-総接種回数'!D:D)</f>
        <v>0</v>
      </c>
    </row>
    <row r="1664" spans="1:19" ht="17.7">
      <c r="A1664" s="49">
        <v>44850</v>
      </c>
      <c r="B1664" s="109">
        <f>IF(COUNTIF($A$7:$A1664, $A1664)&gt;1, 0, IF($E1664="","",G1664+H1664+K1664+L1664+O1664-Q1664))</f>
        <v>0</v>
      </c>
      <c r="C1664" s="109">
        <f>IF(COUNTIF($A$7:$A1664, $A1664)&gt;1, 0, IF($E1664="", "", I1664+J1664+M1664+N1664+P1664-R1664))</f>
        <v>0</v>
      </c>
      <c r="D1664" s="109">
        <f>IF(COUNTIF($A$7:$A1664, $A1664)&gt;1, 0, S1664)</f>
        <v>0</v>
      </c>
      <c r="E1664" s="110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17">
        <f>SUMIF('V3回目-総接種回数'!$A:$A, 'Conv-vaccine'!$E1664, 'V3回目-総接種回数'!D:D)</f>
        <v>0</v>
      </c>
    </row>
    <row r="1665" spans="1:19" ht="17.7">
      <c r="A1665" s="49">
        <v>44850</v>
      </c>
      <c r="B1665" s="109">
        <f>IF(COUNTIF($A$7:$A1665, $A1665)&gt;1, 0, IF($E1665="","",G1665+H1665+K1665+L1665+O1665-Q1665))</f>
        <v>0</v>
      </c>
      <c r="C1665" s="109">
        <f>IF(COUNTIF($A$7:$A1665, $A1665)&gt;1, 0, IF($E1665="", "", I1665+J1665+M1665+N1665+P1665-R1665))</f>
        <v>0</v>
      </c>
      <c r="D1665" s="109">
        <f>IF(COUNTIF($A$7:$A1665, $A1665)&gt;1, 0, S1665)</f>
        <v>0</v>
      </c>
      <c r="E1665" s="110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17">
        <f>SUMIF('V3回目-総接種回数'!$A:$A, 'Conv-vaccine'!$E1665, 'V3回目-総接種回数'!D:D)</f>
        <v>0</v>
      </c>
    </row>
    <row r="1666" spans="1:19" ht="17.7">
      <c r="A1666" s="49">
        <v>44851</v>
      </c>
      <c r="B1666" s="109">
        <f>IF(COUNTIF($A$7:$A1666, $A1666)&gt;1, 0, IF($E1666="","",G1666+H1666+K1666+L1666+O1666-Q1666))</f>
        <v>0</v>
      </c>
      <c r="C1666" s="109">
        <f>IF(COUNTIF($A$7:$A1666, $A1666)&gt;1, 0, IF($E1666="", "", I1666+J1666+M1666+N1666+P1666-R1666))</f>
        <v>0</v>
      </c>
      <c r="D1666" s="109">
        <f>IF(COUNTIF($A$7:$A1666, $A1666)&gt;1, 0, S1666)</f>
        <v>0</v>
      </c>
      <c r="E1666" s="110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17">
        <f>SUMIF('V3回目-総接種回数'!$A:$A, 'Conv-vaccine'!$E1666, 'V3回目-総接種回数'!D:D)</f>
        <v>0</v>
      </c>
    </row>
    <row r="1667" spans="1:19" ht="17.7">
      <c r="A1667" s="49">
        <v>44851</v>
      </c>
      <c r="B1667" s="109">
        <f>IF(COUNTIF($A$7:$A1667, $A1667)&gt;1, 0, IF($E1667="","",G1667+H1667+K1667+L1667+O1667-Q1667))</f>
        <v>0</v>
      </c>
      <c r="C1667" s="109">
        <f>IF(COUNTIF($A$7:$A1667, $A1667)&gt;1, 0, IF($E1667="", "", I1667+J1667+M1667+N1667+P1667-R1667))</f>
        <v>0</v>
      </c>
      <c r="D1667" s="109">
        <f>IF(COUNTIF($A$7:$A1667, $A1667)&gt;1, 0, S1667)</f>
        <v>0</v>
      </c>
      <c r="E1667" s="110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17">
        <f>SUMIF('V3回目-総接種回数'!$A:$A, 'Conv-vaccine'!$E1667, 'V3回目-総接種回数'!D:D)</f>
        <v>0</v>
      </c>
    </row>
    <row r="1668" spans="1:19" ht="17.7">
      <c r="A1668" s="49">
        <v>44851</v>
      </c>
      <c r="B1668" s="109">
        <f>IF(COUNTIF($A$7:$A1668, $A1668)&gt;1, 0, IF($E1668="","",G1668+H1668+K1668+L1668+O1668-Q1668))</f>
        <v>0</v>
      </c>
      <c r="C1668" s="109">
        <f>IF(COUNTIF($A$7:$A1668, $A1668)&gt;1, 0, IF($E1668="", "", I1668+J1668+M1668+N1668+P1668-R1668))</f>
        <v>0</v>
      </c>
      <c r="D1668" s="109">
        <f>IF(COUNTIF($A$7:$A1668, $A1668)&gt;1, 0, S1668)</f>
        <v>0</v>
      </c>
      <c r="E1668" s="110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17">
        <f>SUMIF('V3回目-総接種回数'!$A:$A, 'Conv-vaccine'!$E1668, 'V3回目-総接種回数'!D:D)</f>
        <v>0</v>
      </c>
    </row>
    <row r="1669" spans="1:19" ht="17.7">
      <c r="A1669" s="49">
        <v>44852</v>
      </c>
      <c r="B1669" s="109">
        <f>IF(COUNTIF($A$7:$A1669, $A1669)&gt;1, 0, IF($E1669="","",G1669+H1669+K1669+L1669+O1669-Q1669))</f>
        <v>0</v>
      </c>
      <c r="C1669" s="109">
        <f>IF(COUNTIF($A$7:$A1669, $A1669)&gt;1, 0, IF($E1669="", "", I1669+J1669+M1669+N1669+P1669-R1669))</f>
        <v>0</v>
      </c>
      <c r="D1669" s="109">
        <f>IF(COUNTIF($A$7:$A1669, $A1669)&gt;1, 0, S1669)</f>
        <v>0</v>
      </c>
      <c r="E1669" s="110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17">
        <f>SUMIF('V3回目-総接種回数'!$A:$A, 'Conv-vaccine'!$E1669, 'V3回目-総接種回数'!D:D)</f>
        <v>0</v>
      </c>
    </row>
    <row r="1670" spans="1:19" ht="17.7">
      <c r="A1670" s="49">
        <v>44852</v>
      </c>
      <c r="B1670" s="109">
        <f>IF(COUNTIF($A$7:$A1670, $A1670)&gt;1, 0, IF($E1670="","",G1670+H1670+K1670+L1670+O1670-Q1670))</f>
        <v>0</v>
      </c>
      <c r="C1670" s="109">
        <f>IF(COUNTIF($A$7:$A1670, $A1670)&gt;1, 0, IF($E1670="", "", I1670+J1670+M1670+N1670+P1670-R1670))</f>
        <v>0</v>
      </c>
      <c r="D1670" s="109">
        <f>IF(COUNTIF($A$7:$A1670, $A1670)&gt;1, 0, S1670)</f>
        <v>0</v>
      </c>
      <c r="E1670" s="110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17">
        <f>SUMIF('V3回目-総接種回数'!$A:$A, 'Conv-vaccine'!$E1670, 'V3回目-総接種回数'!D:D)</f>
        <v>0</v>
      </c>
    </row>
    <row r="1671" spans="1:19" ht="17.7">
      <c r="A1671" s="49">
        <v>44852</v>
      </c>
      <c r="B1671" s="109">
        <f>IF(COUNTIF($A$7:$A1671, $A1671)&gt;1, 0, IF($E1671="","",G1671+H1671+K1671+L1671+O1671-Q1671))</f>
        <v>0</v>
      </c>
      <c r="C1671" s="109">
        <f>IF(COUNTIF($A$7:$A1671, $A1671)&gt;1, 0, IF($E1671="", "", I1671+J1671+M1671+N1671+P1671-R1671))</f>
        <v>0</v>
      </c>
      <c r="D1671" s="109">
        <f>IF(COUNTIF($A$7:$A1671, $A1671)&gt;1, 0, S1671)</f>
        <v>0</v>
      </c>
      <c r="E1671" s="110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17">
        <f>SUMIF('V3回目-総接種回数'!$A:$A, 'Conv-vaccine'!$E1671, 'V3回目-総接種回数'!D:D)</f>
        <v>0</v>
      </c>
    </row>
    <row r="1672" spans="1:19" ht="17.7">
      <c r="A1672" s="49">
        <v>44853</v>
      </c>
      <c r="B1672" s="109">
        <f>IF(COUNTIF($A$7:$A1672, $A1672)&gt;1, 0, IF($E1672="","",G1672+H1672+K1672+L1672+O1672-Q1672))</f>
        <v>0</v>
      </c>
      <c r="C1672" s="109">
        <f>IF(COUNTIF($A$7:$A1672, $A1672)&gt;1, 0, IF($E1672="", "", I1672+J1672+M1672+N1672+P1672-R1672))</f>
        <v>0</v>
      </c>
      <c r="D1672" s="109">
        <f>IF(COUNTIF($A$7:$A1672, $A1672)&gt;1, 0, S1672)</f>
        <v>0</v>
      </c>
      <c r="E1672" s="110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17">
        <f>SUMIF('V3回目-総接種回数'!$A:$A, 'Conv-vaccine'!$E1672, 'V3回目-総接種回数'!D:D)</f>
        <v>0</v>
      </c>
    </row>
    <row r="1673" spans="1:19" ht="17.7">
      <c r="A1673" s="49">
        <v>44853</v>
      </c>
      <c r="B1673" s="109">
        <f>IF(COUNTIF($A$7:$A1673, $A1673)&gt;1, 0, IF($E1673="","",G1673+H1673+K1673+L1673+O1673-Q1673))</f>
        <v>0</v>
      </c>
      <c r="C1673" s="109">
        <f>IF(COUNTIF($A$7:$A1673, $A1673)&gt;1, 0, IF($E1673="", "", I1673+J1673+M1673+N1673+P1673-R1673))</f>
        <v>0</v>
      </c>
      <c r="D1673" s="109">
        <f>IF(COUNTIF($A$7:$A1673, $A1673)&gt;1, 0, S1673)</f>
        <v>0</v>
      </c>
      <c r="E1673" s="110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17">
        <f>SUMIF('V3回目-総接種回数'!$A:$A, 'Conv-vaccine'!$E1673, 'V3回目-総接種回数'!D:D)</f>
        <v>0</v>
      </c>
    </row>
    <row r="1674" spans="1:19" ht="17.7">
      <c r="A1674" s="49">
        <v>44853</v>
      </c>
      <c r="B1674" s="109">
        <f>IF(COUNTIF($A$7:$A1674, $A1674)&gt;1, 0, IF($E1674="","",G1674+H1674+K1674+L1674+O1674-Q1674))</f>
        <v>0</v>
      </c>
      <c r="C1674" s="109">
        <f>IF(COUNTIF($A$7:$A1674, $A1674)&gt;1, 0, IF($E1674="", "", I1674+J1674+M1674+N1674+P1674-R1674))</f>
        <v>0</v>
      </c>
      <c r="D1674" s="109">
        <f>IF(COUNTIF($A$7:$A1674, $A1674)&gt;1, 0, S1674)</f>
        <v>0</v>
      </c>
      <c r="E1674" s="110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17">
        <f>SUMIF('V3回目-総接種回数'!$A:$A, 'Conv-vaccine'!$E1674, 'V3回目-総接種回数'!D:D)</f>
        <v>0</v>
      </c>
    </row>
    <row r="1675" spans="1:19" ht="17.7">
      <c r="A1675" s="49">
        <v>44854</v>
      </c>
      <c r="B1675" s="109">
        <f>IF(COUNTIF($A$7:$A1675, $A1675)&gt;1, 0, IF($E1675="","",G1675+H1675+K1675+L1675+O1675-Q1675))</f>
        <v>0</v>
      </c>
      <c r="C1675" s="109">
        <f>IF(COUNTIF($A$7:$A1675, $A1675)&gt;1, 0, IF($E1675="", "", I1675+J1675+M1675+N1675+P1675-R1675))</f>
        <v>0</v>
      </c>
      <c r="D1675" s="109">
        <f>IF(COUNTIF($A$7:$A1675, $A1675)&gt;1, 0, S1675)</f>
        <v>0</v>
      </c>
      <c r="E1675" s="110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17">
        <f>SUMIF('V3回目-総接種回数'!$A:$A, 'Conv-vaccine'!$E1675, 'V3回目-総接種回数'!D:D)</f>
        <v>0</v>
      </c>
    </row>
    <row r="1676" spans="1:19" ht="17.7">
      <c r="A1676" s="49">
        <v>44854</v>
      </c>
      <c r="B1676" s="109">
        <f>IF(COUNTIF($A$7:$A1676, $A1676)&gt;1, 0, IF($E1676="","",G1676+H1676+K1676+L1676+O1676-Q1676))</f>
        <v>0</v>
      </c>
      <c r="C1676" s="109">
        <f>IF(COUNTIF($A$7:$A1676, $A1676)&gt;1, 0, IF($E1676="", "", I1676+J1676+M1676+N1676+P1676-R1676))</f>
        <v>0</v>
      </c>
      <c r="D1676" s="109">
        <f>IF(COUNTIF($A$7:$A1676, $A1676)&gt;1, 0, S1676)</f>
        <v>0</v>
      </c>
      <c r="E1676" s="110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17">
        <f>SUMIF('V3回目-総接種回数'!$A:$A, 'Conv-vaccine'!$E1676, 'V3回目-総接種回数'!D:D)</f>
        <v>0</v>
      </c>
    </row>
    <row r="1677" spans="1:19" ht="17.7">
      <c r="A1677" s="49">
        <v>44854</v>
      </c>
      <c r="B1677" s="109">
        <f>IF(COUNTIF($A$7:$A1677, $A1677)&gt;1, 0, IF($E1677="","",G1677+H1677+K1677+L1677+O1677-Q1677))</f>
        <v>0</v>
      </c>
      <c r="C1677" s="109">
        <f>IF(COUNTIF($A$7:$A1677, $A1677)&gt;1, 0, IF($E1677="", "", I1677+J1677+M1677+N1677+P1677-R1677))</f>
        <v>0</v>
      </c>
      <c r="D1677" s="109">
        <f>IF(COUNTIF($A$7:$A1677, $A1677)&gt;1, 0, S1677)</f>
        <v>0</v>
      </c>
      <c r="E1677" s="110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17">
        <f>SUMIF('V3回目-総接種回数'!$A:$A, 'Conv-vaccine'!$E1677, 'V3回目-総接種回数'!D:D)</f>
        <v>0</v>
      </c>
    </row>
    <row r="1678" spans="1:19" ht="17.7">
      <c r="A1678" s="49">
        <v>44855</v>
      </c>
      <c r="B1678" s="109">
        <f>IF(COUNTIF($A$7:$A1678, $A1678)&gt;1, 0, IF($E1678="","",G1678+H1678+K1678+L1678+O1678-Q1678))</f>
        <v>0</v>
      </c>
      <c r="C1678" s="109">
        <f>IF(COUNTIF($A$7:$A1678, $A1678)&gt;1, 0, IF($E1678="", "", I1678+J1678+M1678+N1678+P1678-R1678))</f>
        <v>0</v>
      </c>
      <c r="D1678" s="109">
        <f>IF(COUNTIF($A$7:$A1678, $A1678)&gt;1, 0, S1678)</f>
        <v>0</v>
      </c>
      <c r="E1678" s="110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17">
        <f>SUMIF('V3回目-総接種回数'!$A:$A, 'Conv-vaccine'!$E1678, 'V3回目-総接種回数'!D:D)</f>
        <v>0</v>
      </c>
    </row>
    <row r="1679" spans="1:19" ht="17.7">
      <c r="A1679" s="49">
        <v>44855</v>
      </c>
      <c r="B1679" s="109">
        <f>IF(COUNTIF($A$7:$A1679, $A1679)&gt;1, 0, IF($E1679="","",G1679+H1679+K1679+L1679+O1679-Q1679))</f>
        <v>0</v>
      </c>
      <c r="C1679" s="109">
        <f>IF(COUNTIF($A$7:$A1679, $A1679)&gt;1, 0, IF($E1679="", "", I1679+J1679+M1679+N1679+P1679-R1679))</f>
        <v>0</v>
      </c>
      <c r="D1679" s="109">
        <f>IF(COUNTIF($A$7:$A1679, $A1679)&gt;1, 0, S1679)</f>
        <v>0</v>
      </c>
      <c r="E1679" s="110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17">
        <f>SUMIF('V3回目-総接種回数'!$A:$A, 'Conv-vaccine'!$E1679, 'V3回目-総接種回数'!D:D)</f>
        <v>0</v>
      </c>
    </row>
    <row r="1680" spans="1:19" ht="17.7">
      <c r="A1680" s="49">
        <v>44855</v>
      </c>
      <c r="B1680" s="109">
        <f>IF(COUNTIF($A$7:$A1680, $A1680)&gt;1, 0, IF($E1680="","",G1680+H1680+K1680+L1680+O1680-Q1680))</f>
        <v>0</v>
      </c>
      <c r="C1680" s="109">
        <f>IF(COUNTIF($A$7:$A1680, $A1680)&gt;1, 0, IF($E1680="", "", I1680+J1680+M1680+N1680+P1680-R1680))</f>
        <v>0</v>
      </c>
      <c r="D1680" s="109">
        <f>IF(COUNTIF($A$7:$A1680, $A1680)&gt;1, 0, S1680)</f>
        <v>0</v>
      </c>
      <c r="E1680" s="110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17">
        <f>SUMIF('V3回目-総接種回数'!$A:$A, 'Conv-vaccine'!$E1680, 'V3回目-総接種回数'!D:D)</f>
        <v>0</v>
      </c>
    </row>
    <row r="1681" spans="1:19" ht="17.7">
      <c r="A1681" s="49">
        <v>44856</v>
      </c>
      <c r="B1681" s="109">
        <f>IF(COUNTIF($A$7:$A1681, $A1681)&gt;1, 0, IF($E1681="","",G1681+H1681+K1681+L1681+O1681-Q1681))</f>
        <v>0</v>
      </c>
      <c r="C1681" s="109">
        <f>IF(COUNTIF($A$7:$A1681, $A1681)&gt;1, 0, IF($E1681="", "", I1681+J1681+M1681+N1681+P1681-R1681))</f>
        <v>0</v>
      </c>
      <c r="D1681" s="109">
        <f>IF(COUNTIF($A$7:$A1681, $A1681)&gt;1, 0, S1681)</f>
        <v>0</v>
      </c>
      <c r="E1681" s="110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17">
        <f>SUMIF('V3回目-総接種回数'!$A:$A, 'Conv-vaccine'!$E1681, 'V3回目-総接種回数'!D:D)</f>
        <v>0</v>
      </c>
    </row>
    <row r="1682" spans="1:19" ht="17.7">
      <c r="A1682" s="49">
        <v>44856</v>
      </c>
      <c r="B1682" s="109">
        <f>IF(COUNTIF($A$7:$A1682, $A1682)&gt;1, 0, IF($E1682="","",G1682+H1682+K1682+L1682+O1682-Q1682))</f>
        <v>0</v>
      </c>
      <c r="C1682" s="109">
        <f>IF(COUNTIF($A$7:$A1682, $A1682)&gt;1, 0, IF($E1682="", "", I1682+J1682+M1682+N1682+P1682-R1682))</f>
        <v>0</v>
      </c>
      <c r="D1682" s="109">
        <f>IF(COUNTIF($A$7:$A1682, $A1682)&gt;1, 0, S1682)</f>
        <v>0</v>
      </c>
      <c r="E1682" s="110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17">
        <f>SUMIF('V3回目-総接種回数'!$A:$A, 'Conv-vaccine'!$E1682, 'V3回目-総接種回数'!D:D)</f>
        <v>0</v>
      </c>
    </row>
    <row r="1683" spans="1:19" ht="17.7">
      <c r="A1683" s="49">
        <v>44856</v>
      </c>
      <c r="B1683" s="109">
        <f>IF(COUNTIF($A$7:$A1683, $A1683)&gt;1, 0, IF($E1683="","",G1683+H1683+K1683+L1683+O1683-Q1683))</f>
        <v>0</v>
      </c>
      <c r="C1683" s="109">
        <f>IF(COUNTIF($A$7:$A1683, $A1683)&gt;1, 0, IF($E1683="", "", I1683+J1683+M1683+N1683+P1683-R1683))</f>
        <v>0</v>
      </c>
      <c r="D1683" s="109">
        <f>IF(COUNTIF($A$7:$A1683, $A1683)&gt;1, 0, S1683)</f>
        <v>0</v>
      </c>
      <c r="E1683" s="110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17">
        <f>SUMIF('V3回目-総接種回数'!$A:$A, 'Conv-vaccine'!$E1683, 'V3回目-総接種回数'!D:D)</f>
        <v>0</v>
      </c>
    </row>
    <row r="1684" spans="1:19" ht="17.7">
      <c r="A1684" s="49">
        <v>44857</v>
      </c>
      <c r="B1684" s="109">
        <f>IF(COUNTIF($A$7:$A1684, $A1684)&gt;1, 0, IF($E1684="","",G1684+H1684+K1684+L1684+O1684-Q1684))</f>
        <v>0</v>
      </c>
      <c r="C1684" s="109">
        <f>IF(COUNTIF($A$7:$A1684, $A1684)&gt;1, 0, IF($E1684="", "", I1684+J1684+M1684+N1684+P1684-R1684))</f>
        <v>0</v>
      </c>
      <c r="D1684" s="109">
        <f>IF(COUNTIF($A$7:$A1684, $A1684)&gt;1, 0, S1684)</f>
        <v>0</v>
      </c>
      <c r="E1684" s="110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17">
        <f>SUMIF('V3回目-総接種回数'!$A:$A, 'Conv-vaccine'!$E1684, 'V3回目-総接種回数'!D:D)</f>
        <v>0</v>
      </c>
    </row>
    <row r="1685" spans="1:19" ht="17.7">
      <c r="A1685" s="49">
        <v>44857</v>
      </c>
      <c r="B1685" s="109">
        <f>IF(COUNTIF($A$7:$A1685, $A1685)&gt;1, 0, IF($E1685="","",G1685+H1685+K1685+L1685+O1685-Q1685))</f>
        <v>0</v>
      </c>
      <c r="C1685" s="109">
        <f>IF(COUNTIF($A$7:$A1685, $A1685)&gt;1, 0, IF($E1685="", "", I1685+J1685+M1685+N1685+P1685-R1685))</f>
        <v>0</v>
      </c>
      <c r="D1685" s="109">
        <f>IF(COUNTIF($A$7:$A1685, $A1685)&gt;1, 0, S1685)</f>
        <v>0</v>
      </c>
      <c r="E1685" s="110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17">
        <f>SUMIF('V3回目-総接種回数'!$A:$A, 'Conv-vaccine'!$E1685, 'V3回目-総接種回数'!D:D)</f>
        <v>0</v>
      </c>
    </row>
    <row r="1686" spans="1:19" ht="17.7">
      <c r="A1686" s="49">
        <v>44857</v>
      </c>
      <c r="B1686" s="109">
        <f>IF(COUNTIF($A$7:$A1686, $A1686)&gt;1, 0, IF($E1686="","",G1686+H1686+K1686+L1686+O1686-Q1686))</f>
        <v>0</v>
      </c>
      <c r="C1686" s="109">
        <f>IF(COUNTIF($A$7:$A1686, $A1686)&gt;1, 0, IF($E1686="", "", I1686+J1686+M1686+N1686+P1686-R1686))</f>
        <v>0</v>
      </c>
      <c r="D1686" s="109">
        <f>IF(COUNTIF($A$7:$A1686, $A1686)&gt;1, 0, S1686)</f>
        <v>0</v>
      </c>
      <c r="E1686" s="110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17">
        <f>SUMIF('V3回目-総接種回数'!$A:$A, 'Conv-vaccine'!$E1686, 'V3回目-総接種回数'!D:D)</f>
        <v>0</v>
      </c>
    </row>
    <row r="1687" spans="1:19" ht="17.7">
      <c r="A1687" s="49">
        <v>44858</v>
      </c>
      <c r="B1687" s="109">
        <f>IF(COUNTIF($A$7:$A1687, $A1687)&gt;1, 0, IF($E1687="","",G1687+H1687+K1687+L1687+O1687-Q1687))</f>
        <v>0</v>
      </c>
      <c r="C1687" s="109">
        <f>IF(COUNTIF($A$7:$A1687, $A1687)&gt;1, 0, IF($E1687="", "", I1687+J1687+M1687+N1687+P1687-R1687))</f>
        <v>0</v>
      </c>
      <c r="D1687" s="109">
        <f>IF(COUNTIF($A$7:$A1687, $A1687)&gt;1, 0, S1687)</f>
        <v>0</v>
      </c>
      <c r="E1687" s="110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17">
        <f>SUMIF('V3回目-総接種回数'!$A:$A, 'Conv-vaccine'!$E1687, 'V3回目-総接種回数'!D:D)</f>
        <v>0</v>
      </c>
    </row>
    <row r="1688" spans="1:19" ht="17.7">
      <c r="A1688" s="49">
        <v>44858</v>
      </c>
      <c r="B1688" s="109">
        <f>IF(COUNTIF($A$7:$A1688, $A1688)&gt;1, 0, IF($E1688="","",G1688+H1688+K1688+L1688+O1688-Q1688))</f>
        <v>0</v>
      </c>
      <c r="C1688" s="109">
        <f>IF(COUNTIF($A$7:$A1688, $A1688)&gt;1, 0, IF($E1688="", "", I1688+J1688+M1688+N1688+P1688-R1688))</f>
        <v>0</v>
      </c>
      <c r="D1688" s="109">
        <f>IF(COUNTIF($A$7:$A1688, $A1688)&gt;1, 0, S1688)</f>
        <v>0</v>
      </c>
      <c r="E1688" s="110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17">
        <f>SUMIF('V3回目-総接種回数'!$A:$A, 'Conv-vaccine'!$E1688, 'V3回目-総接種回数'!D:D)</f>
        <v>0</v>
      </c>
    </row>
    <row r="1689" spans="1:19" ht="17.7">
      <c r="A1689" s="49">
        <v>44858</v>
      </c>
      <c r="B1689" s="109">
        <f>IF(COUNTIF($A$7:$A1689, $A1689)&gt;1, 0, IF($E1689="","",G1689+H1689+K1689+L1689+O1689-Q1689))</f>
        <v>0</v>
      </c>
      <c r="C1689" s="109">
        <f>IF(COUNTIF($A$7:$A1689, $A1689)&gt;1, 0, IF($E1689="", "", I1689+J1689+M1689+N1689+P1689-R1689))</f>
        <v>0</v>
      </c>
      <c r="D1689" s="109">
        <f>IF(COUNTIF($A$7:$A1689, $A1689)&gt;1, 0, S1689)</f>
        <v>0</v>
      </c>
      <c r="E1689" s="110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17">
        <f>SUMIF('V3回目-総接種回数'!$A:$A, 'Conv-vaccine'!$E1689, 'V3回目-総接種回数'!D:D)</f>
        <v>0</v>
      </c>
    </row>
    <row r="1690" spans="1:19" ht="17.7">
      <c r="A1690" s="49">
        <v>44859</v>
      </c>
      <c r="B1690" s="109">
        <f>IF(COUNTIF($A$7:$A1690, $A1690)&gt;1, 0, IF($E1690="","",G1690+H1690+K1690+L1690+O1690-Q1690))</f>
        <v>0</v>
      </c>
      <c r="C1690" s="109">
        <f>IF(COUNTIF($A$7:$A1690, $A1690)&gt;1, 0, IF($E1690="", "", I1690+J1690+M1690+N1690+P1690-R1690))</f>
        <v>0</v>
      </c>
      <c r="D1690" s="109">
        <f>IF(COUNTIF($A$7:$A1690, $A1690)&gt;1, 0, S1690)</f>
        <v>0</v>
      </c>
      <c r="E1690" s="110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17">
        <f>SUMIF('V3回目-総接種回数'!$A:$A, 'Conv-vaccine'!$E1690, 'V3回目-総接種回数'!D:D)</f>
        <v>0</v>
      </c>
    </row>
    <row r="1691" spans="1:19" ht="17.7">
      <c r="A1691" s="49">
        <v>44859</v>
      </c>
      <c r="B1691" s="109">
        <f>IF(COUNTIF($A$7:$A1691, $A1691)&gt;1, 0, IF($E1691="","",G1691+H1691+K1691+L1691+O1691-Q1691))</f>
        <v>0</v>
      </c>
      <c r="C1691" s="109">
        <f>IF(COUNTIF($A$7:$A1691, $A1691)&gt;1, 0, IF($E1691="", "", I1691+J1691+M1691+N1691+P1691-R1691))</f>
        <v>0</v>
      </c>
      <c r="D1691" s="109">
        <f>IF(COUNTIF($A$7:$A1691, $A1691)&gt;1, 0, S1691)</f>
        <v>0</v>
      </c>
      <c r="E1691" s="110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17">
        <f>SUMIF('V3回目-総接種回数'!$A:$A, 'Conv-vaccine'!$E1691, 'V3回目-総接種回数'!D:D)</f>
        <v>0</v>
      </c>
    </row>
    <row r="1692" spans="1:19" ht="17.7">
      <c r="A1692" s="49">
        <v>44859</v>
      </c>
      <c r="B1692" s="109">
        <f>IF(COUNTIF($A$7:$A1692, $A1692)&gt;1, 0, IF($E1692="","",G1692+H1692+K1692+L1692+O1692-Q1692))</f>
        <v>0</v>
      </c>
      <c r="C1692" s="109">
        <f>IF(COUNTIF($A$7:$A1692, $A1692)&gt;1, 0, IF($E1692="", "", I1692+J1692+M1692+N1692+P1692-R1692))</f>
        <v>0</v>
      </c>
      <c r="D1692" s="109">
        <f>IF(COUNTIF($A$7:$A1692, $A1692)&gt;1, 0, S1692)</f>
        <v>0</v>
      </c>
      <c r="E1692" s="110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17">
        <f>SUMIF('V3回目-総接種回数'!$A:$A, 'Conv-vaccine'!$E1692, 'V3回目-総接種回数'!D:D)</f>
        <v>0</v>
      </c>
    </row>
    <row r="1693" spans="1:19" ht="17.7">
      <c r="A1693" s="49">
        <v>44860</v>
      </c>
      <c r="B1693" s="109">
        <f>IF(COUNTIF($A$7:$A1693, $A1693)&gt;1, 0, IF($E1693="","",G1693+H1693+K1693+L1693+O1693-Q1693))</f>
        <v>0</v>
      </c>
      <c r="C1693" s="109">
        <f>IF(COUNTIF($A$7:$A1693, $A1693)&gt;1, 0, IF($E1693="", "", I1693+J1693+M1693+N1693+P1693-R1693))</f>
        <v>0</v>
      </c>
      <c r="D1693" s="109">
        <f>IF(COUNTIF($A$7:$A1693, $A1693)&gt;1, 0, S1693)</f>
        <v>0</v>
      </c>
      <c r="E1693" s="110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17">
        <f>SUMIF('V3回目-総接種回数'!$A:$A, 'Conv-vaccine'!$E1693, 'V3回目-総接種回数'!D:D)</f>
        <v>0</v>
      </c>
    </row>
    <row r="1694" spans="1:19" ht="17.7">
      <c r="A1694" s="49">
        <v>44860</v>
      </c>
      <c r="B1694" s="109">
        <f>IF(COUNTIF($A$7:$A1694, $A1694)&gt;1, 0, IF($E1694="","",G1694+H1694+K1694+L1694+O1694-Q1694))</f>
        <v>0</v>
      </c>
      <c r="C1694" s="109">
        <f>IF(COUNTIF($A$7:$A1694, $A1694)&gt;1, 0, IF($E1694="", "", I1694+J1694+M1694+N1694+P1694-R1694))</f>
        <v>0</v>
      </c>
      <c r="D1694" s="109">
        <f>IF(COUNTIF($A$7:$A1694, $A1694)&gt;1, 0, S1694)</f>
        <v>0</v>
      </c>
      <c r="E1694" s="110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17">
        <f>SUMIF('V3回目-総接種回数'!$A:$A, 'Conv-vaccine'!$E1694, 'V3回目-総接種回数'!D:D)</f>
        <v>0</v>
      </c>
    </row>
    <row r="1695" spans="1:19" ht="17.7">
      <c r="A1695" s="49">
        <v>44860</v>
      </c>
      <c r="B1695" s="109">
        <f>IF(COUNTIF($A$7:$A1695, $A1695)&gt;1, 0, IF($E1695="","",G1695+H1695+K1695+L1695+O1695-Q1695))</f>
        <v>0</v>
      </c>
      <c r="C1695" s="109">
        <f>IF(COUNTIF($A$7:$A1695, $A1695)&gt;1, 0, IF($E1695="", "", I1695+J1695+M1695+N1695+P1695-R1695))</f>
        <v>0</v>
      </c>
      <c r="D1695" s="109">
        <f>IF(COUNTIF($A$7:$A1695, $A1695)&gt;1, 0, S1695)</f>
        <v>0</v>
      </c>
      <c r="E1695" s="110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17">
        <f>SUMIF('V3回目-総接種回数'!$A:$A, 'Conv-vaccine'!$E1695, 'V3回目-総接種回数'!D:D)</f>
        <v>0</v>
      </c>
    </row>
    <row r="1696" spans="1:19" ht="17.7">
      <c r="A1696" s="49">
        <v>44861</v>
      </c>
      <c r="B1696" s="109">
        <f>IF(COUNTIF($A$7:$A1696, $A1696)&gt;1, 0, IF($E1696="","",G1696+H1696+K1696+L1696+O1696-Q1696))</f>
        <v>0</v>
      </c>
      <c r="C1696" s="109">
        <f>IF(COUNTIF($A$7:$A1696, $A1696)&gt;1, 0, IF($E1696="", "", I1696+J1696+M1696+N1696+P1696-R1696))</f>
        <v>0</v>
      </c>
      <c r="D1696" s="109">
        <f>IF(COUNTIF($A$7:$A1696, $A1696)&gt;1, 0, S1696)</f>
        <v>0</v>
      </c>
      <c r="E1696" s="110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17">
        <f>SUMIF('V3回目-総接種回数'!$A:$A, 'Conv-vaccine'!$E1696, 'V3回目-総接種回数'!D:D)</f>
        <v>0</v>
      </c>
    </row>
    <row r="1697" spans="1:19" ht="17.7">
      <c r="A1697" s="49">
        <v>44861</v>
      </c>
      <c r="B1697" s="109">
        <f>IF(COUNTIF($A$7:$A1697, $A1697)&gt;1, 0, IF($E1697="","",G1697+H1697+K1697+L1697+O1697-Q1697))</f>
        <v>0</v>
      </c>
      <c r="C1697" s="109">
        <f>IF(COUNTIF($A$7:$A1697, $A1697)&gt;1, 0, IF($E1697="", "", I1697+J1697+M1697+N1697+P1697-R1697))</f>
        <v>0</v>
      </c>
      <c r="D1697" s="109">
        <f>IF(COUNTIF($A$7:$A1697, $A1697)&gt;1, 0, S1697)</f>
        <v>0</v>
      </c>
      <c r="E1697" s="110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17">
        <f>SUMIF('V3回目-総接種回数'!$A:$A, 'Conv-vaccine'!$E1697, 'V3回目-総接種回数'!D:D)</f>
        <v>0</v>
      </c>
    </row>
    <row r="1698" spans="1:19" ht="17.7">
      <c r="A1698" s="49">
        <v>44861</v>
      </c>
      <c r="B1698" s="109">
        <f>IF(COUNTIF($A$7:$A1698, $A1698)&gt;1, 0, IF($E1698="","",G1698+H1698+K1698+L1698+O1698-Q1698))</f>
        <v>0</v>
      </c>
      <c r="C1698" s="109">
        <f>IF(COUNTIF($A$7:$A1698, $A1698)&gt;1, 0, IF($E1698="", "", I1698+J1698+M1698+N1698+P1698-R1698))</f>
        <v>0</v>
      </c>
      <c r="D1698" s="109">
        <f>IF(COUNTIF($A$7:$A1698, $A1698)&gt;1, 0, S1698)</f>
        <v>0</v>
      </c>
      <c r="E1698" s="110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17">
        <f>SUMIF('V3回目-総接種回数'!$A:$A, 'Conv-vaccine'!$E1698, 'V3回目-総接種回数'!D:D)</f>
        <v>0</v>
      </c>
    </row>
    <row r="1699" spans="1:19" ht="17.7">
      <c r="A1699" s="49">
        <v>44862</v>
      </c>
      <c r="B1699" s="109">
        <f>IF(COUNTIF($A$7:$A1699, $A1699)&gt;1, 0, IF($E1699="","",G1699+H1699+K1699+L1699+O1699-Q1699))</f>
        <v>0</v>
      </c>
      <c r="C1699" s="109">
        <f>IF(COUNTIF($A$7:$A1699, $A1699)&gt;1, 0, IF($E1699="", "", I1699+J1699+M1699+N1699+P1699-R1699))</f>
        <v>0</v>
      </c>
      <c r="D1699" s="109">
        <f>IF(COUNTIF($A$7:$A1699, $A1699)&gt;1, 0, S1699)</f>
        <v>0</v>
      </c>
      <c r="E1699" s="110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17">
        <f>SUMIF('V3回目-総接種回数'!$A:$A, 'Conv-vaccine'!$E1699, 'V3回目-総接種回数'!D:D)</f>
        <v>0</v>
      </c>
    </row>
    <row r="1700" spans="1:19" ht="17.7">
      <c r="A1700" s="49">
        <v>44862</v>
      </c>
      <c r="B1700" s="109">
        <f>IF(COUNTIF($A$7:$A1700, $A1700)&gt;1, 0, IF($E1700="","",G1700+H1700+K1700+L1700+O1700-Q1700))</f>
        <v>0</v>
      </c>
      <c r="C1700" s="109">
        <f>IF(COUNTIF($A$7:$A1700, $A1700)&gt;1, 0, IF($E1700="", "", I1700+J1700+M1700+N1700+P1700-R1700))</f>
        <v>0</v>
      </c>
      <c r="D1700" s="109">
        <f>IF(COUNTIF($A$7:$A1700, $A1700)&gt;1, 0, S1700)</f>
        <v>0</v>
      </c>
      <c r="E1700" s="110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17">
        <f>SUMIF('V3回目-総接種回数'!$A:$A, 'Conv-vaccine'!$E1700, 'V3回目-総接種回数'!D:D)</f>
        <v>0</v>
      </c>
    </row>
    <row r="1701" spans="1:19" ht="17.7">
      <c r="A1701" s="49">
        <v>44862</v>
      </c>
      <c r="B1701" s="109">
        <f>IF(COUNTIF($A$7:$A1701, $A1701)&gt;1, 0, IF($E1701="","",G1701+H1701+K1701+L1701+O1701-Q1701))</f>
        <v>0</v>
      </c>
      <c r="C1701" s="109">
        <f>IF(COUNTIF($A$7:$A1701, $A1701)&gt;1, 0, IF($E1701="", "", I1701+J1701+M1701+N1701+P1701-R1701))</f>
        <v>0</v>
      </c>
      <c r="D1701" s="109">
        <f>IF(COUNTIF($A$7:$A1701, $A1701)&gt;1, 0, S1701)</f>
        <v>0</v>
      </c>
      <c r="E1701" s="110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17">
        <f>SUMIF('V3回目-総接種回数'!$A:$A, 'Conv-vaccine'!$E1701, 'V3回目-総接種回数'!D:D)</f>
        <v>0</v>
      </c>
    </row>
    <row r="1702" spans="1:19" ht="17.7">
      <c r="A1702" s="49">
        <v>44863</v>
      </c>
      <c r="B1702" s="109">
        <f>IF(COUNTIF($A$7:$A1702, $A1702)&gt;1, 0, IF($E1702="","",G1702+H1702+K1702+L1702+O1702-Q1702))</f>
        <v>0</v>
      </c>
      <c r="C1702" s="109">
        <f>IF(COUNTIF($A$7:$A1702, $A1702)&gt;1, 0, IF($E1702="", "", I1702+J1702+M1702+N1702+P1702-R1702))</f>
        <v>0</v>
      </c>
      <c r="D1702" s="109">
        <f>IF(COUNTIF($A$7:$A1702, $A1702)&gt;1, 0, S1702)</f>
        <v>0</v>
      </c>
      <c r="E1702" s="110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17">
        <f>SUMIF('V3回目-総接種回数'!$A:$A, 'Conv-vaccine'!$E1702, 'V3回目-総接種回数'!D:D)</f>
        <v>0</v>
      </c>
    </row>
    <row r="1703" spans="1:19" ht="17.7">
      <c r="A1703" s="49">
        <v>44863</v>
      </c>
      <c r="B1703" s="109">
        <f>IF(COUNTIF($A$7:$A1703, $A1703)&gt;1, 0, IF($E1703="","",G1703+H1703+K1703+L1703+O1703-Q1703))</f>
        <v>0</v>
      </c>
      <c r="C1703" s="109">
        <f>IF(COUNTIF($A$7:$A1703, $A1703)&gt;1, 0, IF($E1703="", "", I1703+J1703+M1703+N1703+P1703-R1703))</f>
        <v>0</v>
      </c>
      <c r="D1703" s="109">
        <f>IF(COUNTIF($A$7:$A1703, $A1703)&gt;1, 0, S1703)</f>
        <v>0</v>
      </c>
      <c r="E1703" s="110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17">
        <f>SUMIF('V3回目-総接種回数'!$A:$A, 'Conv-vaccine'!$E1703, 'V3回目-総接種回数'!D:D)</f>
        <v>0</v>
      </c>
    </row>
    <row r="1704" spans="1:19" ht="17.7">
      <c r="A1704" s="49">
        <v>44863</v>
      </c>
      <c r="B1704" s="109">
        <f>IF(COUNTIF($A$7:$A1704, $A1704)&gt;1, 0, IF($E1704="","",G1704+H1704+K1704+L1704+O1704-Q1704))</f>
        <v>0</v>
      </c>
      <c r="C1704" s="109">
        <f>IF(COUNTIF($A$7:$A1704, $A1704)&gt;1, 0, IF($E1704="", "", I1704+J1704+M1704+N1704+P1704-R1704))</f>
        <v>0</v>
      </c>
      <c r="D1704" s="109">
        <f>IF(COUNTIF($A$7:$A1704, $A1704)&gt;1, 0, S1704)</f>
        <v>0</v>
      </c>
      <c r="E1704" s="110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17">
        <f>SUMIF('V3回目-総接種回数'!$A:$A, 'Conv-vaccine'!$E1704, 'V3回目-総接種回数'!D:D)</f>
        <v>0</v>
      </c>
    </row>
    <row r="1705" spans="1:19" ht="17.7">
      <c r="A1705" s="49">
        <v>44864</v>
      </c>
      <c r="B1705" s="109">
        <f>IF(COUNTIF($A$7:$A1705, $A1705)&gt;1, 0, IF($E1705="","",G1705+H1705+K1705+L1705+O1705-Q1705))</f>
        <v>0</v>
      </c>
      <c r="C1705" s="109">
        <f>IF(COUNTIF($A$7:$A1705, $A1705)&gt;1, 0, IF($E1705="", "", I1705+J1705+M1705+N1705+P1705-R1705))</f>
        <v>0</v>
      </c>
      <c r="D1705" s="109">
        <f>IF(COUNTIF($A$7:$A1705, $A1705)&gt;1, 0, S1705)</f>
        <v>0</v>
      </c>
      <c r="E1705" s="110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17">
        <f>SUMIF('V3回目-総接種回数'!$A:$A, 'Conv-vaccine'!$E1705, 'V3回目-総接種回数'!D:D)</f>
        <v>0</v>
      </c>
    </row>
    <row r="1706" spans="1:19" ht="17.7">
      <c r="A1706" s="49">
        <v>44864</v>
      </c>
      <c r="B1706" s="109">
        <f>IF(COUNTIF($A$7:$A1706, $A1706)&gt;1, 0, IF($E1706="","",G1706+H1706+K1706+L1706+O1706-Q1706))</f>
        <v>0</v>
      </c>
      <c r="C1706" s="109">
        <f>IF(COUNTIF($A$7:$A1706, $A1706)&gt;1, 0, IF($E1706="", "", I1706+J1706+M1706+N1706+P1706-R1706))</f>
        <v>0</v>
      </c>
      <c r="D1706" s="109">
        <f>IF(COUNTIF($A$7:$A1706, $A1706)&gt;1, 0, S1706)</f>
        <v>0</v>
      </c>
      <c r="E1706" s="110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17">
        <f>SUMIF('V3回目-総接種回数'!$A:$A, 'Conv-vaccine'!$E1706, 'V3回目-総接種回数'!D:D)</f>
        <v>0</v>
      </c>
    </row>
    <row r="1707" spans="1:19" ht="17.7">
      <c r="A1707" s="49">
        <v>44864</v>
      </c>
      <c r="B1707" s="109">
        <f>IF(COUNTIF($A$7:$A1707, $A1707)&gt;1, 0, IF($E1707="","",G1707+H1707+K1707+L1707+O1707-Q1707))</f>
        <v>0</v>
      </c>
      <c r="C1707" s="109">
        <f>IF(COUNTIF($A$7:$A1707, $A1707)&gt;1, 0, IF($E1707="", "", I1707+J1707+M1707+N1707+P1707-R1707))</f>
        <v>0</v>
      </c>
      <c r="D1707" s="109">
        <f>IF(COUNTIF($A$7:$A1707, $A1707)&gt;1, 0, S1707)</f>
        <v>0</v>
      </c>
      <c r="E1707" s="110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17">
        <f>SUMIF('V3回目-総接種回数'!$A:$A, 'Conv-vaccine'!$E1707, 'V3回目-総接種回数'!D:D)</f>
        <v>0</v>
      </c>
    </row>
    <row r="1708" spans="1:19" ht="17.7">
      <c r="A1708" s="49">
        <v>44865</v>
      </c>
      <c r="B1708" s="109">
        <f>IF(COUNTIF($A$7:$A1708, $A1708)&gt;1, 0, IF($E1708="","",G1708+H1708+K1708+L1708+O1708-Q1708))</f>
        <v>0</v>
      </c>
      <c r="C1708" s="109">
        <f>IF(COUNTIF($A$7:$A1708, $A1708)&gt;1, 0, IF($E1708="", "", I1708+J1708+M1708+N1708+P1708-R1708))</f>
        <v>0</v>
      </c>
      <c r="D1708" s="109">
        <f>IF(COUNTIF($A$7:$A1708, $A1708)&gt;1, 0, S1708)</f>
        <v>0</v>
      </c>
      <c r="E1708" s="110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17">
        <f>SUMIF('V3回目-総接種回数'!$A:$A, 'Conv-vaccine'!$E1708, 'V3回目-総接種回数'!D:D)</f>
        <v>0</v>
      </c>
    </row>
    <row r="1709" spans="1:19" ht="17.7">
      <c r="A1709" s="49">
        <v>44865</v>
      </c>
      <c r="B1709" s="109">
        <f>IF(COUNTIF($A$7:$A1709, $A1709)&gt;1, 0, IF($E1709="","",G1709+H1709+K1709+L1709+O1709-Q1709))</f>
        <v>0</v>
      </c>
      <c r="C1709" s="109">
        <f>IF(COUNTIF($A$7:$A1709, $A1709)&gt;1, 0, IF($E1709="", "", I1709+J1709+M1709+N1709+P1709-R1709))</f>
        <v>0</v>
      </c>
      <c r="D1709" s="109">
        <f>IF(COUNTIF($A$7:$A1709, $A1709)&gt;1, 0, S1709)</f>
        <v>0</v>
      </c>
      <c r="E1709" s="110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17">
        <f>SUMIF('V3回目-総接種回数'!$A:$A, 'Conv-vaccine'!$E1709, 'V3回目-総接種回数'!D:D)</f>
        <v>0</v>
      </c>
    </row>
    <row r="1710" spans="1:19" ht="17.7">
      <c r="A1710" s="49">
        <v>44865</v>
      </c>
      <c r="B1710" s="109">
        <f>IF(COUNTIF($A$7:$A1710, $A1710)&gt;1, 0, IF($E1710="","",G1710+H1710+K1710+L1710+O1710-Q1710))</f>
        <v>0</v>
      </c>
      <c r="C1710" s="109">
        <f>IF(COUNTIF($A$7:$A1710, $A1710)&gt;1, 0, IF($E1710="", "", I1710+J1710+M1710+N1710+P1710-R1710))</f>
        <v>0</v>
      </c>
      <c r="D1710" s="109">
        <f>IF(COUNTIF($A$7:$A1710, $A1710)&gt;1, 0, S1710)</f>
        <v>0</v>
      </c>
      <c r="E1710" s="110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17">
        <f>SUMIF('V3回目-総接種回数'!$A:$A, 'Conv-vaccine'!$E1710, 'V3回目-総接種回数'!D:D)</f>
        <v>0</v>
      </c>
    </row>
    <row r="1711" spans="1:19" ht="17.7">
      <c r="A1711" s="49">
        <v>44866</v>
      </c>
      <c r="B1711" s="109">
        <f>IF(COUNTIF($A$7:$A1711, $A1711)&gt;1, 0, IF($E1711="","",G1711+H1711+K1711+L1711+O1711-Q1711))</f>
        <v>0</v>
      </c>
      <c r="C1711" s="109">
        <f>IF(COUNTIF($A$7:$A1711, $A1711)&gt;1, 0, IF($E1711="", "", I1711+J1711+M1711+N1711+P1711-R1711))</f>
        <v>0</v>
      </c>
      <c r="D1711" s="109">
        <f>IF(COUNTIF($A$7:$A1711, $A1711)&gt;1, 0, S1711)</f>
        <v>0</v>
      </c>
      <c r="E1711" s="110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17">
        <f>SUMIF('V3回目-総接種回数'!$A:$A, 'Conv-vaccine'!$E1711, 'V3回目-総接種回数'!D:D)</f>
        <v>0</v>
      </c>
    </row>
    <row r="1712" spans="1:19" ht="17.7">
      <c r="A1712" s="49">
        <v>44866</v>
      </c>
      <c r="B1712" s="109">
        <f>IF(COUNTIF($A$7:$A1712, $A1712)&gt;1, 0, IF($E1712="","",G1712+H1712+K1712+L1712+O1712-Q1712))</f>
        <v>0</v>
      </c>
      <c r="C1712" s="109">
        <f>IF(COUNTIF($A$7:$A1712, $A1712)&gt;1, 0, IF($E1712="", "", I1712+J1712+M1712+N1712+P1712-R1712))</f>
        <v>0</v>
      </c>
      <c r="D1712" s="109">
        <f>IF(COUNTIF($A$7:$A1712, $A1712)&gt;1, 0, S1712)</f>
        <v>0</v>
      </c>
      <c r="E1712" s="110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17">
        <f>SUMIF('V3回目-総接種回数'!$A:$A, 'Conv-vaccine'!$E1712, 'V3回目-総接種回数'!D:D)</f>
        <v>0</v>
      </c>
    </row>
    <row r="1713" spans="1:19" ht="17.7">
      <c r="A1713" s="49">
        <v>44866</v>
      </c>
      <c r="B1713" s="109">
        <f>IF(COUNTIF($A$7:$A1713, $A1713)&gt;1, 0, IF($E1713="","",G1713+H1713+K1713+L1713+O1713-Q1713))</f>
        <v>0</v>
      </c>
      <c r="C1713" s="109">
        <f>IF(COUNTIF($A$7:$A1713, $A1713)&gt;1, 0, IF($E1713="", "", I1713+J1713+M1713+N1713+P1713-R1713))</f>
        <v>0</v>
      </c>
      <c r="D1713" s="109">
        <f>IF(COUNTIF($A$7:$A1713, $A1713)&gt;1, 0, S1713)</f>
        <v>0</v>
      </c>
      <c r="E1713" s="110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17">
        <f>SUMIF('V3回目-総接種回数'!$A:$A, 'Conv-vaccine'!$E1713, 'V3回目-総接種回数'!D:D)</f>
        <v>0</v>
      </c>
    </row>
    <row r="1714" spans="1:19" ht="17.7">
      <c r="A1714" s="49">
        <v>44867</v>
      </c>
      <c r="B1714" s="109">
        <f>IF(COUNTIF($A$7:$A1714, $A1714)&gt;1, 0, IF($E1714="","",G1714+H1714+K1714+L1714+O1714-Q1714))</f>
        <v>0</v>
      </c>
      <c r="C1714" s="109">
        <f>IF(COUNTIF($A$7:$A1714, $A1714)&gt;1, 0, IF($E1714="", "", I1714+J1714+M1714+N1714+P1714-R1714))</f>
        <v>0</v>
      </c>
      <c r="D1714" s="109">
        <f>IF(COUNTIF($A$7:$A1714, $A1714)&gt;1, 0, S1714)</f>
        <v>0</v>
      </c>
      <c r="E1714" s="110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17">
        <f>SUMIF('V3回目-総接種回数'!$A:$A, 'Conv-vaccine'!$E1714, 'V3回目-総接種回数'!D:D)</f>
        <v>0</v>
      </c>
    </row>
    <row r="1715" spans="1:19" ht="17.7">
      <c r="A1715" s="49">
        <v>44867</v>
      </c>
      <c r="B1715" s="109">
        <f>IF(COUNTIF($A$7:$A1715, $A1715)&gt;1, 0, IF($E1715="","",G1715+H1715+K1715+L1715+O1715-Q1715))</f>
        <v>0</v>
      </c>
      <c r="C1715" s="109">
        <f>IF(COUNTIF($A$7:$A1715, $A1715)&gt;1, 0, IF($E1715="", "", I1715+J1715+M1715+N1715+P1715-R1715))</f>
        <v>0</v>
      </c>
      <c r="D1715" s="109">
        <f>IF(COUNTIF($A$7:$A1715, $A1715)&gt;1, 0, S1715)</f>
        <v>0</v>
      </c>
      <c r="E1715" s="110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17">
        <f>SUMIF('V3回目-総接種回数'!$A:$A, 'Conv-vaccine'!$E1715, 'V3回目-総接種回数'!D:D)</f>
        <v>0</v>
      </c>
    </row>
    <row r="1716" spans="1:19" ht="17.7">
      <c r="A1716" s="49">
        <v>44867</v>
      </c>
      <c r="B1716" s="109">
        <f>IF(COUNTIF($A$7:$A1716, $A1716)&gt;1, 0, IF($E1716="","",G1716+H1716+K1716+L1716+O1716-Q1716))</f>
        <v>0</v>
      </c>
      <c r="C1716" s="109">
        <f>IF(COUNTIF($A$7:$A1716, $A1716)&gt;1, 0, IF($E1716="", "", I1716+J1716+M1716+N1716+P1716-R1716))</f>
        <v>0</v>
      </c>
      <c r="D1716" s="109">
        <f>IF(COUNTIF($A$7:$A1716, $A1716)&gt;1, 0, S1716)</f>
        <v>0</v>
      </c>
      <c r="E1716" s="110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17">
        <f>SUMIF('V3回目-総接種回数'!$A:$A, 'Conv-vaccine'!$E1716, 'V3回目-総接種回数'!D:D)</f>
        <v>0</v>
      </c>
    </row>
    <row r="1717" spans="1:19" ht="17.7">
      <c r="A1717" s="49">
        <v>44868</v>
      </c>
      <c r="B1717" s="109">
        <f>IF(COUNTIF($A$7:$A1717, $A1717)&gt;1, 0, IF($E1717="","",G1717+H1717+K1717+L1717+O1717-Q1717))</f>
        <v>0</v>
      </c>
      <c r="C1717" s="109">
        <f>IF(COUNTIF($A$7:$A1717, $A1717)&gt;1, 0, IF($E1717="", "", I1717+J1717+M1717+N1717+P1717-R1717))</f>
        <v>0</v>
      </c>
      <c r="D1717" s="109">
        <f>IF(COUNTIF($A$7:$A1717, $A1717)&gt;1, 0, S1717)</f>
        <v>0</v>
      </c>
      <c r="E1717" s="110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17">
        <f>SUMIF('V3回目-総接種回数'!$A:$A, 'Conv-vaccine'!$E1717, 'V3回目-総接種回数'!D:D)</f>
        <v>0</v>
      </c>
    </row>
    <row r="1718" spans="1:19" ht="17.7">
      <c r="A1718" s="49">
        <v>44868</v>
      </c>
      <c r="B1718" s="109">
        <f>IF(COUNTIF($A$7:$A1718, $A1718)&gt;1, 0, IF($E1718="","",G1718+H1718+K1718+L1718+O1718-Q1718))</f>
        <v>0</v>
      </c>
      <c r="C1718" s="109">
        <f>IF(COUNTIF($A$7:$A1718, $A1718)&gt;1, 0, IF($E1718="", "", I1718+J1718+M1718+N1718+P1718-R1718))</f>
        <v>0</v>
      </c>
      <c r="D1718" s="109">
        <f>IF(COUNTIF($A$7:$A1718, $A1718)&gt;1, 0, S1718)</f>
        <v>0</v>
      </c>
      <c r="E1718" s="110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17">
        <f>SUMIF('V3回目-総接種回数'!$A:$A, 'Conv-vaccine'!$E1718, 'V3回目-総接種回数'!D:D)</f>
        <v>0</v>
      </c>
    </row>
    <row r="1719" spans="1:19" ht="17.7">
      <c r="A1719" s="49">
        <v>44868</v>
      </c>
      <c r="B1719" s="109">
        <f>IF(COUNTIF($A$7:$A1719, $A1719)&gt;1, 0, IF($E1719="","",G1719+H1719+K1719+L1719+O1719-Q1719))</f>
        <v>0</v>
      </c>
      <c r="C1719" s="109">
        <f>IF(COUNTIF($A$7:$A1719, $A1719)&gt;1, 0, IF($E1719="", "", I1719+J1719+M1719+N1719+P1719-R1719))</f>
        <v>0</v>
      </c>
      <c r="D1719" s="109">
        <f>IF(COUNTIF($A$7:$A1719, $A1719)&gt;1, 0, S1719)</f>
        <v>0</v>
      </c>
      <c r="E1719" s="110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17">
        <f>SUMIF('V3回目-総接種回数'!$A:$A, 'Conv-vaccine'!$E1719, 'V3回目-総接種回数'!D:D)</f>
        <v>0</v>
      </c>
    </row>
    <row r="1720" spans="1:19" ht="17.7">
      <c r="A1720" s="49">
        <v>44869</v>
      </c>
      <c r="B1720" s="109">
        <f>IF(COUNTIF($A$7:$A1720, $A1720)&gt;1, 0, IF($E1720="","",G1720+H1720+K1720+L1720+O1720-Q1720))</f>
        <v>0</v>
      </c>
      <c r="C1720" s="109">
        <f>IF(COUNTIF($A$7:$A1720, $A1720)&gt;1, 0, IF($E1720="", "", I1720+J1720+M1720+N1720+P1720-R1720))</f>
        <v>0</v>
      </c>
      <c r="D1720" s="109">
        <f>IF(COUNTIF($A$7:$A1720, $A1720)&gt;1, 0, S1720)</f>
        <v>0</v>
      </c>
      <c r="E1720" s="110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17">
        <f>SUMIF('V3回目-総接種回数'!$A:$A, 'Conv-vaccine'!$E1720, 'V3回目-総接種回数'!D:D)</f>
        <v>0</v>
      </c>
    </row>
    <row r="1721" spans="1:19" ht="17.7">
      <c r="A1721" s="49">
        <v>44869</v>
      </c>
      <c r="B1721" s="109">
        <f>IF(COUNTIF($A$7:$A1721, $A1721)&gt;1, 0, IF($E1721="","",G1721+H1721+K1721+L1721+O1721-Q1721))</f>
        <v>0</v>
      </c>
      <c r="C1721" s="109">
        <f>IF(COUNTIF($A$7:$A1721, $A1721)&gt;1, 0, IF($E1721="", "", I1721+J1721+M1721+N1721+P1721-R1721))</f>
        <v>0</v>
      </c>
      <c r="D1721" s="109">
        <f>IF(COUNTIF($A$7:$A1721, $A1721)&gt;1, 0, S1721)</f>
        <v>0</v>
      </c>
      <c r="E1721" s="110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17">
        <f>SUMIF('V3回目-総接種回数'!$A:$A, 'Conv-vaccine'!$E1721, 'V3回目-総接種回数'!D:D)</f>
        <v>0</v>
      </c>
    </row>
    <row r="1722" spans="1:19" ht="17.7">
      <c r="A1722" s="49">
        <v>44869</v>
      </c>
      <c r="B1722" s="109">
        <f>IF(COUNTIF($A$7:$A1722, $A1722)&gt;1, 0, IF($E1722="","",G1722+H1722+K1722+L1722+O1722-Q1722))</f>
        <v>0</v>
      </c>
      <c r="C1722" s="109">
        <f>IF(COUNTIF($A$7:$A1722, $A1722)&gt;1, 0, IF($E1722="", "", I1722+J1722+M1722+N1722+P1722-R1722))</f>
        <v>0</v>
      </c>
      <c r="D1722" s="109">
        <f>IF(COUNTIF($A$7:$A1722, $A1722)&gt;1, 0, S1722)</f>
        <v>0</v>
      </c>
      <c r="E1722" s="110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17">
        <f>SUMIF('V3回目-総接種回数'!$A:$A, 'Conv-vaccine'!$E1722, 'V3回目-総接種回数'!D:D)</f>
        <v>0</v>
      </c>
    </row>
    <row r="1723" spans="1:19" ht="17.7">
      <c r="A1723" s="49">
        <v>44870</v>
      </c>
      <c r="B1723" s="109">
        <f>IF(COUNTIF($A$7:$A1723, $A1723)&gt;1, 0, IF($E1723="","",G1723+H1723+K1723+L1723+O1723-Q1723))</f>
        <v>0</v>
      </c>
      <c r="C1723" s="109">
        <f>IF(COUNTIF($A$7:$A1723, $A1723)&gt;1, 0, IF($E1723="", "", I1723+J1723+M1723+N1723+P1723-R1723))</f>
        <v>0</v>
      </c>
      <c r="D1723" s="109">
        <f>IF(COUNTIF($A$7:$A1723, $A1723)&gt;1, 0, S1723)</f>
        <v>0</v>
      </c>
      <c r="E1723" s="110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17">
        <f>SUMIF('V3回目-総接種回数'!$A:$A, 'Conv-vaccine'!$E1723, 'V3回目-総接種回数'!D:D)</f>
        <v>0</v>
      </c>
    </row>
    <row r="1724" spans="1:19" ht="17.7">
      <c r="A1724" s="49">
        <v>44870</v>
      </c>
      <c r="B1724" s="109">
        <f>IF(COUNTIF($A$7:$A1724, $A1724)&gt;1, 0, IF($E1724="","",G1724+H1724+K1724+L1724+O1724-Q1724))</f>
        <v>0</v>
      </c>
      <c r="C1724" s="109">
        <f>IF(COUNTIF($A$7:$A1724, $A1724)&gt;1, 0, IF($E1724="", "", I1724+J1724+M1724+N1724+P1724-R1724))</f>
        <v>0</v>
      </c>
      <c r="D1724" s="109">
        <f>IF(COUNTIF($A$7:$A1724, $A1724)&gt;1, 0, S1724)</f>
        <v>0</v>
      </c>
      <c r="E1724" s="110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17">
        <f>SUMIF('V3回目-総接種回数'!$A:$A, 'Conv-vaccine'!$E1724, 'V3回目-総接種回数'!D:D)</f>
        <v>0</v>
      </c>
    </row>
    <row r="1725" spans="1:19" ht="17.7">
      <c r="A1725" s="49">
        <v>44870</v>
      </c>
      <c r="B1725" s="109">
        <f>IF(COUNTIF($A$7:$A1725, $A1725)&gt;1, 0, IF($E1725="","",G1725+H1725+K1725+L1725+O1725-Q1725))</f>
        <v>0</v>
      </c>
      <c r="C1725" s="109">
        <f>IF(COUNTIF($A$7:$A1725, $A1725)&gt;1, 0, IF($E1725="", "", I1725+J1725+M1725+N1725+P1725-R1725))</f>
        <v>0</v>
      </c>
      <c r="D1725" s="109">
        <f>IF(COUNTIF($A$7:$A1725, $A1725)&gt;1, 0, S1725)</f>
        <v>0</v>
      </c>
      <c r="E1725" s="110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17">
        <f>SUMIF('V3回目-総接種回数'!$A:$A, 'Conv-vaccine'!$E1725, 'V3回目-総接種回数'!D:D)</f>
        <v>0</v>
      </c>
    </row>
    <row r="1726" spans="1:19" ht="17.7">
      <c r="A1726" s="49">
        <v>44871</v>
      </c>
      <c r="B1726" s="109">
        <f>IF(COUNTIF($A$7:$A1726, $A1726)&gt;1, 0, IF($E1726="","",G1726+H1726+K1726+L1726+O1726-Q1726))</f>
        <v>0</v>
      </c>
      <c r="C1726" s="109">
        <f>IF(COUNTIF($A$7:$A1726, $A1726)&gt;1, 0, IF($E1726="", "", I1726+J1726+M1726+N1726+P1726-R1726))</f>
        <v>0</v>
      </c>
      <c r="D1726" s="109">
        <f>IF(COUNTIF($A$7:$A1726, $A1726)&gt;1, 0, S1726)</f>
        <v>0</v>
      </c>
      <c r="E1726" s="110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17">
        <f>SUMIF('V3回目-総接種回数'!$A:$A, 'Conv-vaccine'!$E1726, 'V3回目-総接種回数'!D:D)</f>
        <v>0</v>
      </c>
    </row>
    <row r="1727" spans="1:19" ht="17.7">
      <c r="A1727" s="49">
        <v>44871</v>
      </c>
      <c r="B1727" s="109">
        <f>IF(COUNTIF($A$7:$A1727, $A1727)&gt;1, 0, IF($E1727="","",G1727+H1727+K1727+L1727+O1727-Q1727))</f>
        <v>0</v>
      </c>
      <c r="C1727" s="109">
        <f>IF(COUNTIF($A$7:$A1727, $A1727)&gt;1, 0, IF($E1727="", "", I1727+J1727+M1727+N1727+P1727-R1727))</f>
        <v>0</v>
      </c>
      <c r="D1727" s="109">
        <f>IF(COUNTIF($A$7:$A1727, $A1727)&gt;1, 0, S1727)</f>
        <v>0</v>
      </c>
      <c r="E1727" s="110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17">
        <f>SUMIF('V3回目-総接種回数'!$A:$A, 'Conv-vaccine'!$E1727, 'V3回目-総接種回数'!D:D)</f>
        <v>0</v>
      </c>
    </row>
    <row r="1728" spans="1:19" ht="17.7">
      <c r="A1728" s="49">
        <v>44871</v>
      </c>
      <c r="B1728" s="109">
        <f>IF(COUNTIF($A$7:$A1728, $A1728)&gt;1, 0, IF($E1728="","",G1728+H1728+K1728+L1728+O1728-Q1728))</f>
        <v>0</v>
      </c>
      <c r="C1728" s="109">
        <f>IF(COUNTIF($A$7:$A1728, $A1728)&gt;1, 0, IF($E1728="", "", I1728+J1728+M1728+N1728+P1728-R1728))</f>
        <v>0</v>
      </c>
      <c r="D1728" s="109">
        <f>IF(COUNTIF($A$7:$A1728, $A1728)&gt;1, 0, S1728)</f>
        <v>0</v>
      </c>
      <c r="E1728" s="110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17">
        <f>SUMIF('V3回目-総接種回数'!$A:$A, 'Conv-vaccine'!$E1728, 'V3回目-総接種回数'!D:D)</f>
        <v>0</v>
      </c>
    </row>
    <row r="1729" spans="1:19" ht="17.7">
      <c r="A1729" s="49">
        <v>44872</v>
      </c>
      <c r="B1729" s="109">
        <f>IF(COUNTIF($A$7:$A1729, $A1729)&gt;1, 0, IF($E1729="","",G1729+H1729+K1729+L1729+O1729-Q1729))</f>
        <v>0</v>
      </c>
      <c r="C1729" s="109">
        <f>IF(COUNTIF($A$7:$A1729, $A1729)&gt;1, 0, IF($E1729="", "", I1729+J1729+M1729+N1729+P1729-R1729))</f>
        <v>0</v>
      </c>
      <c r="D1729" s="109">
        <f>IF(COUNTIF($A$7:$A1729, $A1729)&gt;1, 0, S1729)</f>
        <v>0</v>
      </c>
      <c r="E1729" s="110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17">
        <f>SUMIF('V3回目-総接種回数'!$A:$A, 'Conv-vaccine'!$E1729, 'V3回目-総接種回数'!D:D)</f>
        <v>0</v>
      </c>
    </row>
    <row r="1730" spans="1:19" ht="17.7">
      <c r="A1730" s="49">
        <v>44872</v>
      </c>
      <c r="B1730" s="109">
        <f>IF(COUNTIF($A$7:$A1730, $A1730)&gt;1, 0, IF($E1730="","",G1730+H1730+K1730+L1730+O1730-Q1730))</f>
        <v>0</v>
      </c>
      <c r="C1730" s="109">
        <f>IF(COUNTIF($A$7:$A1730, $A1730)&gt;1, 0, IF($E1730="", "", I1730+J1730+M1730+N1730+P1730-R1730))</f>
        <v>0</v>
      </c>
      <c r="D1730" s="109">
        <f>IF(COUNTIF($A$7:$A1730, $A1730)&gt;1, 0, S1730)</f>
        <v>0</v>
      </c>
      <c r="E1730" s="110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17">
        <f>SUMIF('V3回目-総接種回数'!$A:$A, 'Conv-vaccine'!$E1730, 'V3回目-総接種回数'!D:D)</f>
        <v>0</v>
      </c>
    </row>
    <row r="1731" spans="1:19" ht="17.7">
      <c r="A1731" s="49">
        <v>44872</v>
      </c>
      <c r="B1731" s="109">
        <f>IF(COUNTIF($A$7:$A1731, $A1731)&gt;1, 0, IF($E1731="","",G1731+H1731+K1731+L1731+O1731-Q1731))</f>
        <v>0</v>
      </c>
      <c r="C1731" s="109">
        <f>IF(COUNTIF($A$7:$A1731, $A1731)&gt;1, 0, IF($E1731="", "", I1731+J1731+M1731+N1731+P1731-R1731))</f>
        <v>0</v>
      </c>
      <c r="D1731" s="109">
        <f>IF(COUNTIF($A$7:$A1731, $A1731)&gt;1, 0, S1731)</f>
        <v>0</v>
      </c>
      <c r="E1731" s="110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17">
        <f>SUMIF('V3回目-総接種回数'!$A:$A, 'Conv-vaccine'!$E1731, 'V3回目-総接種回数'!D:D)</f>
        <v>0</v>
      </c>
    </row>
    <row r="1732" spans="1:19" ht="17.7">
      <c r="A1732" s="49">
        <v>44873</v>
      </c>
      <c r="B1732" s="109">
        <f>IF(COUNTIF($A$7:$A1732, $A1732)&gt;1, 0, IF($E1732="","",G1732+H1732+K1732+L1732+O1732-Q1732))</f>
        <v>0</v>
      </c>
      <c r="C1732" s="109">
        <f>IF(COUNTIF($A$7:$A1732, $A1732)&gt;1, 0, IF($E1732="", "", I1732+J1732+M1732+N1732+P1732-R1732))</f>
        <v>0</v>
      </c>
      <c r="D1732" s="109">
        <f>IF(COUNTIF($A$7:$A1732, $A1732)&gt;1, 0, S1732)</f>
        <v>0</v>
      </c>
      <c r="E1732" s="110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17">
        <f>SUMIF('V3回目-総接種回数'!$A:$A, 'Conv-vaccine'!$E1732, 'V3回目-総接種回数'!D:D)</f>
        <v>0</v>
      </c>
    </row>
    <row r="1733" spans="1:19" ht="17.7">
      <c r="A1733" s="49">
        <v>44873</v>
      </c>
      <c r="B1733" s="109">
        <f>IF(COUNTIF($A$7:$A1733, $A1733)&gt;1, 0, IF($E1733="","",G1733+H1733+K1733+L1733+O1733-Q1733))</f>
        <v>0</v>
      </c>
      <c r="C1733" s="109">
        <f>IF(COUNTIF($A$7:$A1733, $A1733)&gt;1, 0, IF($E1733="", "", I1733+J1733+M1733+N1733+P1733-R1733))</f>
        <v>0</v>
      </c>
      <c r="D1733" s="109">
        <f>IF(COUNTIF($A$7:$A1733, $A1733)&gt;1, 0, S1733)</f>
        <v>0</v>
      </c>
      <c r="E1733" s="110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17">
        <f>SUMIF('V3回目-総接種回数'!$A:$A, 'Conv-vaccine'!$E1733, 'V3回目-総接種回数'!D:D)</f>
        <v>0</v>
      </c>
    </row>
    <row r="1734" spans="1:19" ht="17.7">
      <c r="A1734" s="49">
        <v>44873</v>
      </c>
      <c r="B1734" s="109">
        <f>IF(COUNTIF($A$7:$A1734, $A1734)&gt;1, 0, IF($E1734="","",G1734+H1734+K1734+L1734+O1734-Q1734))</f>
        <v>0</v>
      </c>
      <c r="C1734" s="109">
        <f>IF(COUNTIF($A$7:$A1734, $A1734)&gt;1, 0, IF($E1734="", "", I1734+J1734+M1734+N1734+P1734-R1734))</f>
        <v>0</v>
      </c>
      <c r="D1734" s="109">
        <f>IF(COUNTIF($A$7:$A1734, $A1734)&gt;1, 0, S1734)</f>
        <v>0</v>
      </c>
      <c r="E1734" s="110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17">
        <f>SUMIF('V3回目-総接種回数'!$A:$A, 'Conv-vaccine'!$E1734, 'V3回目-総接種回数'!D:D)</f>
        <v>0</v>
      </c>
    </row>
    <row r="1735" spans="1:19" ht="17.7">
      <c r="A1735" s="49">
        <v>44874</v>
      </c>
      <c r="B1735" s="109">
        <f>IF(COUNTIF($A$7:$A1735, $A1735)&gt;1, 0, IF($E1735="","",G1735+H1735+K1735+L1735+O1735-Q1735))</f>
        <v>0</v>
      </c>
      <c r="C1735" s="109">
        <f>IF(COUNTIF($A$7:$A1735, $A1735)&gt;1, 0, IF($E1735="", "", I1735+J1735+M1735+N1735+P1735-R1735))</f>
        <v>0</v>
      </c>
      <c r="D1735" s="109">
        <f>IF(COUNTIF($A$7:$A1735, $A1735)&gt;1, 0, S1735)</f>
        <v>0</v>
      </c>
      <c r="E1735" s="110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17">
        <f>SUMIF('V3回目-総接種回数'!$A:$A, 'Conv-vaccine'!$E1735, 'V3回目-総接種回数'!D:D)</f>
        <v>0</v>
      </c>
    </row>
    <row r="1736" spans="1:19" ht="17.7">
      <c r="A1736" s="49">
        <v>44874</v>
      </c>
      <c r="B1736" s="109">
        <f>IF(COUNTIF($A$7:$A1736, $A1736)&gt;1, 0, IF($E1736="","",G1736+H1736+K1736+L1736+O1736-Q1736))</f>
        <v>0</v>
      </c>
      <c r="C1736" s="109">
        <f>IF(COUNTIF($A$7:$A1736, $A1736)&gt;1, 0, IF($E1736="", "", I1736+J1736+M1736+N1736+P1736-R1736))</f>
        <v>0</v>
      </c>
      <c r="D1736" s="109">
        <f>IF(COUNTIF($A$7:$A1736, $A1736)&gt;1, 0, S1736)</f>
        <v>0</v>
      </c>
      <c r="E1736" s="110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17">
        <f>SUMIF('V3回目-総接種回数'!$A:$A, 'Conv-vaccine'!$E1736, 'V3回目-総接種回数'!D:D)</f>
        <v>0</v>
      </c>
    </row>
    <row r="1737" spans="1:19" ht="17.7">
      <c r="A1737" s="49">
        <v>44874</v>
      </c>
      <c r="B1737" s="109">
        <f>IF(COUNTIF($A$7:$A1737, $A1737)&gt;1, 0, IF($E1737="","",G1737+H1737+K1737+L1737+O1737-Q1737))</f>
        <v>0</v>
      </c>
      <c r="C1737" s="109">
        <f>IF(COUNTIF($A$7:$A1737, $A1737)&gt;1, 0, IF($E1737="", "", I1737+J1737+M1737+N1737+P1737-R1737))</f>
        <v>0</v>
      </c>
      <c r="D1737" s="109">
        <f>IF(COUNTIF($A$7:$A1737, $A1737)&gt;1, 0, S1737)</f>
        <v>0</v>
      </c>
      <c r="E1737" s="110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17">
        <f>SUMIF('V3回目-総接種回数'!$A:$A, 'Conv-vaccine'!$E1737, 'V3回目-総接種回数'!D:D)</f>
        <v>0</v>
      </c>
    </row>
    <row r="1738" spans="1:19" ht="17.7">
      <c r="A1738" s="49">
        <v>44875</v>
      </c>
      <c r="B1738" s="109">
        <f>IF(COUNTIF($A$7:$A1738, $A1738)&gt;1, 0, IF($E1738="","",G1738+H1738+K1738+L1738+O1738-Q1738))</f>
        <v>0</v>
      </c>
      <c r="C1738" s="109">
        <f>IF(COUNTIF($A$7:$A1738, $A1738)&gt;1, 0, IF($E1738="", "", I1738+J1738+M1738+N1738+P1738-R1738))</f>
        <v>0</v>
      </c>
      <c r="D1738" s="109">
        <f>IF(COUNTIF($A$7:$A1738, $A1738)&gt;1, 0, S1738)</f>
        <v>0</v>
      </c>
      <c r="E1738" s="110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17">
        <f>SUMIF('V3回目-総接種回数'!$A:$A, 'Conv-vaccine'!$E1738, 'V3回目-総接種回数'!D:D)</f>
        <v>0</v>
      </c>
    </row>
    <row r="1739" spans="1:19" ht="17.7">
      <c r="A1739" s="49">
        <v>44875</v>
      </c>
      <c r="B1739" s="109">
        <f>IF(COUNTIF($A$7:$A1739, $A1739)&gt;1, 0, IF($E1739="","",G1739+H1739+K1739+L1739+O1739-Q1739))</f>
        <v>0</v>
      </c>
      <c r="C1739" s="109">
        <f>IF(COUNTIF($A$7:$A1739, $A1739)&gt;1, 0, IF($E1739="", "", I1739+J1739+M1739+N1739+P1739-R1739))</f>
        <v>0</v>
      </c>
      <c r="D1739" s="109">
        <f>IF(COUNTIF($A$7:$A1739, $A1739)&gt;1, 0, S1739)</f>
        <v>0</v>
      </c>
      <c r="E1739" s="110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17">
        <f>SUMIF('V3回目-総接種回数'!$A:$A, 'Conv-vaccine'!$E1739, 'V3回目-総接種回数'!D:D)</f>
        <v>0</v>
      </c>
    </row>
    <row r="1740" spans="1:19" ht="17.7">
      <c r="A1740" s="49">
        <v>44875</v>
      </c>
      <c r="B1740" s="109">
        <f>IF(COUNTIF($A$7:$A1740, $A1740)&gt;1, 0, IF($E1740="","",G1740+H1740+K1740+L1740+O1740-Q1740))</f>
        <v>0</v>
      </c>
      <c r="C1740" s="109">
        <f>IF(COUNTIF($A$7:$A1740, $A1740)&gt;1, 0, IF($E1740="", "", I1740+J1740+M1740+N1740+P1740-R1740))</f>
        <v>0</v>
      </c>
      <c r="D1740" s="109">
        <f>IF(COUNTIF($A$7:$A1740, $A1740)&gt;1, 0, S1740)</f>
        <v>0</v>
      </c>
      <c r="E1740" s="110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17">
        <f>SUMIF('V3回目-総接種回数'!$A:$A, 'Conv-vaccine'!$E1740, 'V3回目-総接種回数'!D:D)</f>
        <v>0</v>
      </c>
    </row>
    <row r="1741" spans="1:19" ht="17.7">
      <c r="A1741" s="49">
        <v>44876</v>
      </c>
      <c r="B1741" s="109">
        <f>IF(COUNTIF($A$7:$A1741, $A1741)&gt;1, 0, IF($E1741="","",G1741+H1741+K1741+L1741+O1741-Q1741))</f>
        <v>0</v>
      </c>
      <c r="C1741" s="109">
        <f>IF(COUNTIF($A$7:$A1741, $A1741)&gt;1, 0, IF($E1741="", "", I1741+J1741+M1741+N1741+P1741-R1741))</f>
        <v>0</v>
      </c>
      <c r="D1741" s="109">
        <f>IF(COUNTIF($A$7:$A1741, $A1741)&gt;1, 0, S1741)</f>
        <v>0</v>
      </c>
      <c r="E1741" s="110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17">
        <f>SUMIF('V3回目-総接種回数'!$A:$A, 'Conv-vaccine'!$E1741, 'V3回目-総接種回数'!D:D)</f>
        <v>0</v>
      </c>
    </row>
    <row r="1742" spans="1:19" ht="17.7">
      <c r="A1742" s="49">
        <v>44876</v>
      </c>
      <c r="B1742" s="109">
        <f>IF(COUNTIF($A$7:$A1742, $A1742)&gt;1, 0, IF($E1742="","",G1742+H1742+K1742+L1742+O1742-Q1742))</f>
        <v>0</v>
      </c>
      <c r="C1742" s="109">
        <f>IF(COUNTIF($A$7:$A1742, $A1742)&gt;1, 0, IF($E1742="", "", I1742+J1742+M1742+N1742+P1742-R1742))</f>
        <v>0</v>
      </c>
      <c r="D1742" s="109">
        <f>IF(COUNTIF($A$7:$A1742, $A1742)&gt;1, 0, S1742)</f>
        <v>0</v>
      </c>
      <c r="E1742" s="110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17">
        <f>SUMIF('V3回目-総接種回数'!$A:$A, 'Conv-vaccine'!$E1742, 'V3回目-総接種回数'!D:D)</f>
        <v>0</v>
      </c>
    </row>
    <row r="1743" spans="1:19" ht="17.7">
      <c r="A1743" s="49">
        <v>44876</v>
      </c>
      <c r="B1743" s="109">
        <f>IF(COUNTIF($A$7:$A1743, $A1743)&gt;1, 0, IF($E1743="","",G1743+H1743+K1743+L1743+O1743-Q1743))</f>
        <v>0</v>
      </c>
      <c r="C1743" s="109">
        <f>IF(COUNTIF($A$7:$A1743, $A1743)&gt;1, 0, IF($E1743="", "", I1743+J1743+M1743+N1743+P1743-R1743))</f>
        <v>0</v>
      </c>
      <c r="D1743" s="109">
        <f>IF(COUNTIF($A$7:$A1743, $A1743)&gt;1, 0, S1743)</f>
        <v>0</v>
      </c>
      <c r="E1743" s="110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17">
        <f>SUMIF('V3回目-総接種回数'!$A:$A, 'Conv-vaccine'!$E1743, 'V3回目-総接種回数'!D:D)</f>
        <v>0</v>
      </c>
    </row>
    <row r="1744" spans="1:19" ht="17.7">
      <c r="A1744" s="49">
        <v>44877</v>
      </c>
      <c r="B1744" s="109">
        <f>IF(COUNTIF($A$7:$A1744, $A1744)&gt;1, 0, IF($E1744="","",G1744+H1744+K1744+L1744+O1744-Q1744))</f>
        <v>0</v>
      </c>
      <c r="C1744" s="109">
        <f>IF(COUNTIF($A$7:$A1744, $A1744)&gt;1, 0, IF($E1744="", "", I1744+J1744+M1744+N1744+P1744-R1744))</f>
        <v>0</v>
      </c>
      <c r="D1744" s="109">
        <f>IF(COUNTIF($A$7:$A1744, $A1744)&gt;1, 0, S1744)</f>
        <v>0</v>
      </c>
      <c r="E1744" s="110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17">
        <f>SUMIF('V3回目-総接種回数'!$A:$A, 'Conv-vaccine'!$E1744, 'V3回目-総接種回数'!D:D)</f>
        <v>0</v>
      </c>
    </row>
    <row r="1745" spans="1:19" ht="17.7">
      <c r="A1745" s="49">
        <v>44877</v>
      </c>
      <c r="B1745" s="109">
        <f>IF(COUNTIF($A$7:$A1745, $A1745)&gt;1, 0, IF($E1745="","",G1745+H1745+K1745+L1745+O1745-Q1745))</f>
        <v>0</v>
      </c>
      <c r="C1745" s="109">
        <f>IF(COUNTIF($A$7:$A1745, $A1745)&gt;1, 0, IF($E1745="", "", I1745+J1745+M1745+N1745+P1745-R1745))</f>
        <v>0</v>
      </c>
      <c r="D1745" s="109">
        <f>IF(COUNTIF($A$7:$A1745, $A1745)&gt;1, 0, S1745)</f>
        <v>0</v>
      </c>
      <c r="E1745" s="110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17">
        <f>SUMIF('V3回目-総接種回数'!$A:$A, 'Conv-vaccine'!$E1745, 'V3回目-総接種回数'!D:D)</f>
        <v>0</v>
      </c>
    </row>
    <row r="1746" spans="1:19" ht="17.7">
      <c r="A1746" s="49">
        <v>44877</v>
      </c>
      <c r="B1746" s="109">
        <f>IF(COUNTIF($A$7:$A1746, $A1746)&gt;1, 0, IF($E1746="","",G1746+H1746+K1746+L1746+O1746-Q1746))</f>
        <v>0</v>
      </c>
      <c r="C1746" s="109">
        <f>IF(COUNTIF($A$7:$A1746, $A1746)&gt;1, 0, IF($E1746="", "", I1746+J1746+M1746+N1746+P1746-R1746))</f>
        <v>0</v>
      </c>
      <c r="D1746" s="109">
        <f>IF(COUNTIF($A$7:$A1746, $A1746)&gt;1, 0, S1746)</f>
        <v>0</v>
      </c>
      <c r="E1746" s="110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17">
        <f>SUMIF('V3回目-総接種回数'!$A:$A, 'Conv-vaccine'!$E1746, 'V3回目-総接種回数'!D:D)</f>
        <v>0</v>
      </c>
    </row>
    <row r="1747" spans="1:19" ht="17.7">
      <c r="A1747" s="49">
        <v>44878</v>
      </c>
      <c r="B1747" s="109">
        <f>IF(COUNTIF($A$7:$A1747, $A1747)&gt;1, 0, IF($E1747="","",G1747+H1747+K1747+L1747+O1747-Q1747))</f>
        <v>0</v>
      </c>
      <c r="C1747" s="109">
        <f>IF(COUNTIF($A$7:$A1747, $A1747)&gt;1, 0, IF($E1747="", "", I1747+J1747+M1747+N1747+P1747-R1747))</f>
        <v>0</v>
      </c>
      <c r="D1747" s="109">
        <f>IF(COUNTIF($A$7:$A1747, $A1747)&gt;1, 0, S1747)</f>
        <v>0</v>
      </c>
      <c r="E1747" s="110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17">
        <f>SUMIF('V3回目-総接種回数'!$A:$A, 'Conv-vaccine'!$E1747, 'V3回目-総接種回数'!D:D)</f>
        <v>0</v>
      </c>
    </row>
    <row r="1748" spans="1:19" ht="17.7">
      <c r="A1748" s="49">
        <v>44878</v>
      </c>
      <c r="B1748" s="109">
        <f>IF(COUNTIF($A$7:$A1748, $A1748)&gt;1, 0, IF($E1748="","",G1748+H1748+K1748+L1748+O1748-Q1748))</f>
        <v>0</v>
      </c>
      <c r="C1748" s="109">
        <f>IF(COUNTIF($A$7:$A1748, $A1748)&gt;1, 0, IF($E1748="", "", I1748+J1748+M1748+N1748+P1748-R1748))</f>
        <v>0</v>
      </c>
      <c r="D1748" s="109">
        <f>IF(COUNTIF($A$7:$A1748, $A1748)&gt;1, 0, S1748)</f>
        <v>0</v>
      </c>
      <c r="E1748" s="110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17">
        <f>SUMIF('V3回目-総接種回数'!$A:$A, 'Conv-vaccine'!$E1748, 'V3回目-総接種回数'!D:D)</f>
        <v>0</v>
      </c>
    </row>
    <row r="1749" spans="1:19" ht="17.7">
      <c r="A1749" s="49">
        <v>44878</v>
      </c>
      <c r="B1749" s="109">
        <f>IF(COUNTIF($A$7:$A1749, $A1749)&gt;1, 0, IF($E1749="","",G1749+H1749+K1749+L1749+O1749-Q1749))</f>
        <v>0</v>
      </c>
      <c r="C1749" s="109">
        <f>IF(COUNTIF($A$7:$A1749, $A1749)&gt;1, 0, IF($E1749="", "", I1749+J1749+M1749+N1749+P1749-R1749))</f>
        <v>0</v>
      </c>
      <c r="D1749" s="109">
        <f>IF(COUNTIF($A$7:$A1749, $A1749)&gt;1, 0, S1749)</f>
        <v>0</v>
      </c>
      <c r="E1749" s="110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17">
        <f>SUMIF('V3回目-総接種回数'!$A:$A, 'Conv-vaccine'!$E1749, 'V3回目-総接種回数'!D:D)</f>
        <v>0</v>
      </c>
    </row>
    <row r="1750" spans="1:19" ht="17.7">
      <c r="A1750" s="49">
        <v>44879</v>
      </c>
      <c r="B1750" s="109">
        <f>IF(COUNTIF($A$7:$A1750, $A1750)&gt;1, 0, IF($E1750="","",G1750+H1750+K1750+L1750+O1750-Q1750))</f>
        <v>0</v>
      </c>
      <c r="C1750" s="109">
        <f>IF(COUNTIF($A$7:$A1750, $A1750)&gt;1, 0, IF($E1750="", "", I1750+J1750+M1750+N1750+P1750-R1750))</f>
        <v>0</v>
      </c>
      <c r="D1750" s="109">
        <f>IF(COUNTIF($A$7:$A1750, $A1750)&gt;1, 0, S1750)</f>
        <v>0</v>
      </c>
      <c r="E1750" s="110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17">
        <f>SUMIF('V3回目-総接種回数'!$A:$A, 'Conv-vaccine'!$E1750, 'V3回目-総接種回数'!D:D)</f>
        <v>0</v>
      </c>
    </row>
    <row r="1751" spans="1:19" ht="17.7">
      <c r="A1751" s="49">
        <v>44879</v>
      </c>
      <c r="B1751" s="109">
        <f>IF(COUNTIF($A$7:$A1751, $A1751)&gt;1, 0, IF($E1751="","",G1751+H1751+K1751+L1751+O1751-Q1751))</f>
        <v>0</v>
      </c>
      <c r="C1751" s="109">
        <f>IF(COUNTIF($A$7:$A1751, $A1751)&gt;1, 0, IF($E1751="", "", I1751+J1751+M1751+N1751+P1751-R1751))</f>
        <v>0</v>
      </c>
      <c r="D1751" s="109">
        <f>IF(COUNTIF($A$7:$A1751, $A1751)&gt;1, 0, S1751)</f>
        <v>0</v>
      </c>
      <c r="E1751" s="110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17">
        <f>SUMIF('V3回目-総接種回数'!$A:$A, 'Conv-vaccine'!$E1751, 'V3回目-総接種回数'!D:D)</f>
        <v>0</v>
      </c>
    </row>
    <row r="1752" spans="1:19" ht="17.7">
      <c r="A1752" s="49">
        <v>44879</v>
      </c>
      <c r="B1752" s="109">
        <f>IF(COUNTIF($A$7:$A1752, $A1752)&gt;1, 0, IF($E1752="","",G1752+H1752+K1752+L1752+O1752-Q1752))</f>
        <v>0</v>
      </c>
      <c r="C1752" s="109">
        <f>IF(COUNTIF($A$7:$A1752, $A1752)&gt;1, 0, IF($E1752="", "", I1752+J1752+M1752+N1752+P1752-R1752))</f>
        <v>0</v>
      </c>
      <c r="D1752" s="109">
        <f>IF(COUNTIF($A$7:$A1752, $A1752)&gt;1, 0, S1752)</f>
        <v>0</v>
      </c>
      <c r="E1752" s="110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17">
        <f>SUMIF('V3回目-総接種回数'!$A:$A, 'Conv-vaccine'!$E1752, 'V3回目-総接種回数'!D:D)</f>
        <v>0</v>
      </c>
    </row>
    <row r="1753" spans="1:19" ht="17.7">
      <c r="A1753" s="49">
        <v>44880</v>
      </c>
      <c r="B1753" s="109">
        <f>IF(COUNTIF($A$7:$A1753, $A1753)&gt;1, 0, IF($E1753="","",G1753+H1753+K1753+L1753+O1753-Q1753))</f>
        <v>0</v>
      </c>
      <c r="C1753" s="109">
        <f>IF(COUNTIF($A$7:$A1753, $A1753)&gt;1, 0, IF($E1753="", "", I1753+J1753+M1753+N1753+P1753-R1753))</f>
        <v>0</v>
      </c>
      <c r="D1753" s="109">
        <f>IF(COUNTIF($A$7:$A1753, $A1753)&gt;1, 0, S1753)</f>
        <v>0</v>
      </c>
      <c r="E1753" s="110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17">
        <f>SUMIF('V3回目-総接種回数'!$A:$A, 'Conv-vaccine'!$E1753, 'V3回目-総接種回数'!D:D)</f>
        <v>0</v>
      </c>
    </row>
    <row r="1754" spans="1:19" ht="17.7">
      <c r="A1754" s="49">
        <v>44880</v>
      </c>
      <c r="B1754" s="109">
        <f>IF(COUNTIF($A$7:$A1754, $A1754)&gt;1, 0, IF($E1754="","",G1754+H1754+K1754+L1754+O1754-Q1754))</f>
        <v>0</v>
      </c>
      <c r="C1754" s="109">
        <f>IF(COUNTIF($A$7:$A1754, $A1754)&gt;1, 0, IF($E1754="", "", I1754+J1754+M1754+N1754+P1754-R1754))</f>
        <v>0</v>
      </c>
      <c r="D1754" s="109">
        <f>IF(COUNTIF($A$7:$A1754, $A1754)&gt;1, 0, S1754)</f>
        <v>0</v>
      </c>
      <c r="E1754" s="110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17">
        <f>SUMIF('V3回目-総接種回数'!$A:$A, 'Conv-vaccine'!$E1754, 'V3回目-総接種回数'!D:D)</f>
        <v>0</v>
      </c>
    </row>
    <row r="1755" spans="1:19" ht="17.7">
      <c r="A1755" s="49">
        <v>44880</v>
      </c>
      <c r="B1755" s="109">
        <f>IF(COUNTIF($A$7:$A1755, $A1755)&gt;1, 0, IF($E1755="","",G1755+H1755+K1755+L1755+O1755-Q1755))</f>
        <v>0</v>
      </c>
      <c r="C1755" s="109">
        <f>IF(COUNTIF($A$7:$A1755, $A1755)&gt;1, 0, IF($E1755="", "", I1755+J1755+M1755+N1755+P1755-R1755))</f>
        <v>0</v>
      </c>
      <c r="D1755" s="109">
        <f>IF(COUNTIF($A$7:$A1755, $A1755)&gt;1, 0, S1755)</f>
        <v>0</v>
      </c>
      <c r="E1755" s="110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17">
        <f>SUMIF('V3回目-総接種回数'!$A:$A, 'Conv-vaccine'!$E1755, 'V3回目-総接種回数'!D:D)</f>
        <v>0</v>
      </c>
    </row>
    <row r="1756" spans="1:19" ht="17.7">
      <c r="A1756" s="49">
        <v>44881</v>
      </c>
      <c r="B1756" s="109">
        <f>IF(COUNTIF($A$7:$A1756, $A1756)&gt;1, 0, IF($E1756="","",G1756+H1756+K1756+L1756+O1756-Q1756))</f>
        <v>0</v>
      </c>
      <c r="C1756" s="109">
        <f>IF(COUNTIF($A$7:$A1756, $A1756)&gt;1, 0, IF($E1756="", "", I1756+J1756+M1756+N1756+P1756-R1756))</f>
        <v>0</v>
      </c>
      <c r="D1756" s="109">
        <f>IF(COUNTIF($A$7:$A1756, $A1756)&gt;1, 0, S1756)</f>
        <v>0</v>
      </c>
      <c r="E1756" s="110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17">
        <f>SUMIF('V3回目-総接種回数'!$A:$A, 'Conv-vaccine'!$E1756, 'V3回目-総接種回数'!D:D)</f>
        <v>0</v>
      </c>
    </row>
    <row r="1757" spans="1:19" ht="17.7">
      <c r="A1757" s="49">
        <v>44881</v>
      </c>
      <c r="B1757" s="109">
        <f>IF(COUNTIF($A$7:$A1757, $A1757)&gt;1, 0, IF($E1757="","",G1757+H1757+K1757+L1757+O1757-Q1757))</f>
        <v>0</v>
      </c>
      <c r="C1757" s="109">
        <f>IF(COUNTIF($A$7:$A1757, $A1757)&gt;1, 0, IF($E1757="", "", I1757+J1757+M1757+N1757+P1757-R1757))</f>
        <v>0</v>
      </c>
      <c r="D1757" s="109">
        <f>IF(COUNTIF($A$7:$A1757, $A1757)&gt;1, 0, S1757)</f>
        <v>0</v>
      </c>
      <c r="E1757" s="110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17">
        <f>SUMIF('V3回目-総接種回数'!$A:$A, 'Conv-vaccine'!$E1757, 'V3回目-総接種回数'!D:D)</f>
        <v>0</v>
      </c>
    </row>
    <row r="1758" spans="1:19" ht="17.7">
      <c r="A1758" s="49">
        <v>44881</v>
      </c>
      <c r="B1758" s="109">
        <f>IF(COUNTIF($A$7:$A1758, $A1758)&gt;1, 0, IF($E1758="","",G1758+H1758+K1758+L1758+O1758-Q1758))</f>
        <v>0</v>
      </c>
      <c r="C1758" s="109">
        <f>IF(COUNTIF($A$7:$A1758, $A1758)&gt;1, 0, IF($E1758="", "", I1758+J1758+M1758+N1758+P1758-R1758))</f>
        <v>0</v>
      </c>
      <c r="D1758" s="109">
        <f>IF(COUNTIF($A$7:$A1758, $A1758)&gt;1, 0, S1758)</f>
        <v>0</v>
      </c>
      <c r="E1758" s="110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17">
        <f>SUMIF('V3回目-総接種回数'!$A:$A, 'Conv-vaccine'!$E1758, 'V3回目-総接種回数'!D:D)</f>
        <v>0</v>
      </c>
    </row>
    <row r="1759" spans="1:19" ht="17.7">
      <c r="A1759" s="49">
        <v>44882</v>
      </c>
      <c r="B1759" s="109">
        <f>IF(COUNTIF($A$7:$A1759, $A1759)&gt;1, 0, IF($E1759="","",G1759+H1759+K1759+L1759+O1759-Q1759))</f>
        <v>0</v>
      </c>
      <c r="C1759" s="109">
        <f>IF(COUNTIF($A$7:$A1759, $A1759)&gt;1, 0, IF($E1759="", "", I1759+J1759+M1759+N1759+P1759-R1759))</f>
        <v>0</v>
      </c>
      <c r="D1759" s="109">
        <f>IF(COUNTIF($A$7:$A1759, $A1759)&gt;1, 0, S1759)</f>
        <v>0</v>
      </c>
      <c r="E1759" s="110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17">
        <f>SUMIF('V3回目-総接種回数'!$A:$A, 'Conv-vaccine'!$E1759, 'V3回目-総接種回数'!D:D)</f>
        <v>0</v>
      </c>
    </row>
    <row r="1760" spans="1:19" ht="17.7">
      <c r="A1760" s="49">
        <v>44882</v>
      </c>
      <c r="B1760" s="109">
        <f>IF(COUNTIF($A$7:$A1760, $A1760)&gt;1, 0, IF($E1760="","",G1760+H1760+K1760+L1760+O1760-Q1760))</f>
        <v>0</v>
      </c>
      <c r="C1760" s="109">
        <f>IF(COUNTIF($A$7:$A1760, $A1760)&gt;1, 0, IF($E1760="", "", I1760+J1760+M1760+N1760+P1760-R1760))</f>
        <v>0</v>
      </c>
      <c r="D1760" s="109">
        <f>IF(COUNTIF($A$7:$A1760, $A1760)&gt;1, 0, S1760)</f>
        <v>0</v>
      </c>
      <c r="E1760" s="110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17">
        <f>SUMIF('V3回目-総接種回数'!$A:$A, 'Conv-vaccine'!$E1760, 'V3回目-総接種回数'!D:D)</f>
        <v>0</v>
      </c>
    </row>
    <row r="1761" spans="1:19" ht="17.7">
      <c r="A1761" s="49">
        <v>44882</v>
      </c>
      <c r="B1761" s="109">
        <f>IF(COUNTIF($A$7:$A1761, $A1761)&gt;1, 0, IF($E1761="","",G1761+H1761+K1761+L1761+O1761-Q1761))</f>
        <v>0</v>
      </c>
      <c r="C1761" s="109">
        <f>IF(COUNTIF($A$7:$A1761, $A1761)&gt;1, 0, IF($E1761="", "", I1761+J1761+M1761+N1761+P1761-R1761))</f>
        <v>0</v>
      </c>
      <c r="D1761" s="109">
        <f>IF(COUNTIF($A$7:$A1761, $A1761)&gt;1, 0, S1761)</f>
        <v>0</v>
      </c>
      <c r="E1761" s="110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17">
        <f>SUMIF('V3回目-総接種回数'!$A:$A, 'Conv-vaccine'!$E1761, 'V3回目-総接種回数'!D:D)</f>
        <v>0</v>
      </c>
    </row>
    <row r="1762" spans="1:19" ht="17.7">
      <c r="A1762" s="49">
        <v>44883</v>
      </c>
      <c r="B1762" s="109">
        <f>IF(COUNTIF($A$7:$A1762, $A1762)&gt;1, 0, IF($E1762="","",G1762+H1762+K1762+L1762+O1762-Q1762))</f>
        <v>0</v>
      </c>
      <c r="C1762" s="109">
        <f>IF(COUNTIF($A$7:$A1762, $A1762)&gt;1, 0, IF($E1762="", "", I1762+J1762+M1762+N1762+P1762-R1762))</f>
        <v>0</v>
      </c>
      <c r="D1762" s="109">
        <f>IF(COUNTIF($A$7:$A1762, $A1762)&gt;1, 0, S1762)</f>
        <v>0</v>
      </c>
      <c r="E1762" s="110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17">
        <f>SUMIF('V3回目-総接種回数'!$A:$A, 'Conv-vaccine'!$E1762, 'V3回目-総接種回数'!D:D)</f>
        <v>0</v>
      </c>
    </row>
    <row r="1763" spans="1:19" ht="17.7">
      <c r="A1763" s="49">
        <v>44883</v>
      </c>
      <c r="B1763" s="109">
        <f>IF(COUNTIF($A$7:$A1763, $A1763)&gt;1, 0, IF($E1763="","",G1763+H1763+K1763+L1763+O1763-Q1763))</f>
        <v>0</v>
      </c>
      <c r="C1763" s="109">
        <f>IF(COUNTIF($A$7:$A1763, $A1763)&gt;1, 0, IF($E1763="", "", I1763+J1763+M1763+N1763+P1763-R1763))</f>
        <v>0</v>
      </c>
      <c r="D1763" s="109">
        <f>IF(COUNTIF($A$7:$A1763, $A1763)&gt;1, 0, S1763)</f>
        <v>0</v>
      </c>
      <c r="E1763" s="110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17">
        <f>SUMIF('V3回目-総接種回数'!$A:$A, 'Conv-vaccine'!$E1763, 'V3回目-総接種回数'!D:D)</f>
        <v>0</v>
      </c>
    </row>
    <row r="1764" spans="1:19" ht="17.7">
      <c r="A1764" s="49">
        <v>44883</v>
      </c>
      <c r="B1764" s="109">
        <f>IF(COUNTIF($A$7:$A1764, $A1764)&gt;1, 0, IF($E1764="","",G1764+H1764+K1764+L1764+O1764-Q1764))</f>
        <v>0</v>
      </c>
      <c r="C1764" s="109">
        <f>IF(COUNTIF($A$7:$A1764, $A1764)&gt;1, 0, IF($E1764="", "", I1764+J1764+M1764+N1764+P1764-R1764))</f>
        <v>0</v>
      </c>
      <c r="D1764" s="109">
        <f>IF(COUNTIF($A$7:$A1764, $A1764)&gt;1, 0, S1764)</f>
        <v>0</v>
      </c>
      <c r="E1764" s="110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17">
        <f>SUMIF('V3回目-総接種回数'!$A:$A, 'Conv-vaccine'!$E1764, 'V3回目-総接種回数'!D:D)</f>
        <v>0</v>
      </c>
    </row>
    <row r="1765" spans="1:19" ht="17.7">
      <c r="A1765" s="49">
        <v>44884</v>
      </c>
      <c r="B1765" s="109">
        <f>IF(COUNTIF($A$7:$A1765, $A1765)&gt;1, 0, IF($E1765="","",G1765+H1765+K1765+L1765+O1765-Q1765))</f>
        <v>0</v>
      </c>
      <c r="C1765" s="109">
        <f>IF(COUNTIF($A$7:$A1765, $A1765)&gt;1, 0, IF($E1765="", "", I1765+J1765+M1765+N1765+P1765-R1765))</f>
        <v>0</v>
      </c>
      <c r="D1765" s="109">
        <f>IF(COUNTIF($A$7:$A1765, $A1765)&gt;1, 0, S1765)</f>
        <v>0</v>
      </c>
      <c r="E1765" s="110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17">
        <f>SUMIF('V3回目-総接種回数'!$A:$A, 'Conv-vaccine'!$E1765, 'V3回目-総接種回数'!D:D)</f>
        <v>0</v>
      </c>
    </row>
    <row r="1766" spans="1:19" ht="17.7">
      <c r="A1766" s="49">
        <v>44884</v>
      </c>
      <c r="B1766" s="109">
        <f>IF(COUNTIF($A$7:$A1766, $A1766)&gt;1, 0, IF($E1766="","",G1766+H1766+K1766+L1766+O1766-Q1766))</f>
        <v>0</v>
      </c>
      <c r="C1766" s="109">
        <f>IF(COUNTIF($A$7:$A1766, $A1766)&gt;1, 0, IF($E1766="", "", I1766+J1766+M1766+N1766+P1766-R1766))</f>
        <v>0</v>
      </c>
      <c r="D1766" s="109">
        <f>IF(COUNTIF($A$7:$A1766, $A1766)&gt;1, 0, S1766)</f>
        <v>0</v>
      </c>
      <c r="E1766" s="110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17">
        <f>SUMIF('V3回目-総接種回数'!$A:$A, 'Conv-vaccine'!$E1766, 'V3回目-総接種回数'!D:D)</f>
        <v>0</v>
      </c>
    </row>
    <row r="1767" spans="1:19" ht="17.7">
      <c r="A1767" s="49">
        <v>44884</v>
      </c>
      <c r="B1767" s="109">
        <f>IF(COUNTIF($A$7:$A1767, $A1767)&gt;1, 0, IF($E1767="","",G1767+H1767+K1767+L1767+O1767-Q1767))</f>
        <v>0</v>
      </c>
      <c r="C1767" s="109">
        <f>IF(COUNTIF($A$7:$A1767, $A1767)&gt;1, 0, IF($E1767="", "", I1767+J1767+M1767+N1767+P1767-R1767))</f>
        <v>0</v>
      </c>
      <c r="D1767" s="109">
        <f>IF(COUNTIF($A$7:$A1767, $A1767)&gt;1, 0, S1767)</f>
        <v>0</v>
      </c>
      <c r="E1767" s="110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17">
        <f>SUMIF('V3回目-総接種回数'!$A:$A, 'Conv-vaccine'!$E1767, 'V3回目-総接種回数'!D:D)</f>
        <v>0</v>
      </c>
    </row>
    <row r="1768" spans="1:19" ht="17.7">
      <c r="A1768" s="49">
        <v>44885</v>
      </c>
      <c r="B1768" s="109">
        <f>IF(COUNTIF($A$7:$A1768, $A1768)&gt;1, 0, IF($E1768="","",G1768+H1768+K1768+L1768+O1768-Q1768))</f>
        <v>0</v>
      </c>
      <c r="C1768" s="109">
        <f>IF(COUNTIF($A$7:$A1768, $A1768)&gt;1, 0, IF($E1768="", "", I1768+J1768+M1768+N1768+P1768-R1768))</f>
        <v>0</v>
      </c>
      <c r="D1768" s="109">
        <f>IF(COUNTIF($A$7:$A1768, $A1768)&gt;1, 0, S1768)</f>
        <v>0</v>
      </c>
      <c r="E1768" s="110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17">
        <f>SUMIF('V3回目-総接種回数'!$A:$A, 'Conv-vaccine'!$E1768, 'V3回目-総接種回数'!D:D)</f>
        <v>0</v>
      </c>
    </row>
    <row r="1769" spans="1:19" ht="17.7">
      <c r="A1769" s="49">
        <v>44885</v>
      </c>
      <c r="B1769" s="109">
        <f>IF(COUNTIF($A$7:$A1769, $A1769)&gt;1, 0, IF($E1769="","",G1769+H1769+K1769+L1769+O1769-Q1769))</f>
        <v>0</v>
      </c>
      <c r="C1769" s="109">
        <f>IF(COUNTIF($A$7:$A1769, $A1769)&gt;1, 0, IF($E1769="", "", I1769+J1769+M1769+N1769+P1769-R1769))</f>
        <v>0</v>
      </c>
      <c r="D1769" s="109">
        <f>IF(COUNTIF($A$7:$A1769, $A1769)&gt;1, 0, S1769)</f>
        <v>0</v>
      </c>
      <c r="E1769" s="110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17">
        <f>SUMIF('V3回目-総接種回数'!$A:$A, 'Conv-vaccine'!$E1769, 'V3回目-総接種回数'!D:D)</f>
        <v>0</v>
      </c>
    </row>
    <row r="1770" spans="1:19" ht="17.7">
      <c r="A1770" s="49">
        <v>44885</v>
      </c>
      <c r="B1770" s="109">
        <f>IF(COUNTIF($A$7:$A1770, $A1770)&gt;1, 0, IF($E1770="","",G1770+H1770+K1770+L1770+O1770-Q1770))</f>
        <v>0</v>
      </c>
      <c r="C1770" s="109">
        <f>IF(COUNTIF($A$7:$A1770, $A1770)&gt;1, 0, IF($E1770="", "", I1770+J1770+M1770+N1770+P1770-R1770))</f>
        <v>0</v>
      </c>
      <c r="D1770" s="109">
        <f>IF(COUNTIF($A$7:$A1770, $A1770)&gt;1, 0, S1770)</f>
        <v>0</v>
      </c>
      <c r="E1770" s="110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17">
        <f>SUMIF('V3回目-総接種回数'!$A:$A, 'Conv-vaccine'!$E1770, 'V3回目-総接種回数'!D:D)</f>
        <v>0</v>
      </c>
    </row>
    <row r="1771" spans="1:19" ht="17.7">
      <c r="A1771" s="49">
        <v>44886</v>
      </c>
      <c r="B1771" s="109">
        <f>IF(COUNTIF($A$7:$A1771, $A1771)&gt;1, 0, IF($E1771="","",G1771+H1771+K1771+L1771+O1771-Q1771))</f>
        <v>0</v>
      </c>
      <c r="C1771" s="109">
        <f>IF(COUNTIF($A$7:$A1771, $A1771)&gt;1, 0, IF($E1771="", "", I1771+J1771+M1771+N1771+P1771-R1771))</f>
        <v>0</v>
      </c>
      <c r="D1771" s="109">
        <f>IF(COUNTIF($A$7:$A1771, $A1771)&gt;1, 0, S1771)</f>
        <v>0</v>
      </c>
      <c r="E1771" s="110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17">
        <f>SUMIF('V3回目-総接種回数'!$A:$A, 'Conv-vaccine'!$E1771, 'V3回目-総接種回数'!D:D)</f>
        <v>0</v>
      </c>
    </row>
    <row r="1772" spans="1:19" ht="17.7">
      <c r="A1772" s="49">
        <v>44886</v>
      </c>
      <c r="B1772" s="109">
        <f>IF(COUNTIF($A$7:$A1772, $A1772)&gt;1, 0, IF($E1772="","",G1772+H1772+K1772+L1772+O1772-Q1772))</f>
        <v>0</v>
      </c>
      <c r="C1772" s="109">
        <f>IF(COUNTIF($A$7:$A1772, $A1772)&gt;1, 0, IF($E1772="", "", I1772+J1772+M1772+N1772+P1772-R1772))</f>
        <v>0</v>
      </c>
      <c r="D1772" s="109">
        <f>IF(COUNTIF($A$7:$A1772, $A1772)&gt;1, 0, S1772)</f>
        <v>0</v>
      </c>
      <c r="E1772" s="110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17">
        <f>SUMIF('V3回目-総接種回数'!$A:$A, 'Conv-vaccine'!$E1772, 'V3回目-総接種回数'!D:D)</f>
        <v>0</v>
      </c>
    </row>
    <row r="1773" spans="1:19" ht="17.7">
      <c r="A1773" s="49">
        <v>44886</v>
      </c>
      <c r="B1773" s="109">
        <f>IF(COUNTIF($A$7:$A1773, $A1773)&gt;1, 0, IF($E1773="","",G1773+H1773+K1773+L1773+O1773-Q1773))</f>
        <v>0</v>
      </c>
      <c r="C1773" s="109">
        <f>IF(COUNTIF($A$7:$A1773, $A1773)&gt;1, 0, IF($E1773="", "", I1773+J1773+M1773+N1773+P1773-R1773))</f>
        <v>0</v>
      </c>
      <c r="D1773" s="109">
        <f>IF(COUNTIF($A$7:$A1773, $A1773)&gt;1, 0, S1773)</f>
        <v>0</v>
      </c>
      <c r="E1773" s="110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17">
        <f>SUMIF('V3回目-総接種回数'!$A:$A, 'Conv-vaccine'!$E1773, 'V3回目-総接種回数'!D:D)</f>
        <v>0</v>
      </c>
    </row>
    <row r="1774" spans="1:19" ht="17.7">
      <c r="A1774" s="49">
        <v>44887</v>
      </c>
      <c r="B1774" s="109">
        <f>IF(COUNTIF($A$7:$A1774, $A1774)&gt;1, 0, IF($E1774="","",G1774+H1774+K1774+L1774+O1774-Q1774))</f>
        <v>0</v>
      </c>
      <c r="C1774" s="109">
        <f>IF(COUNTIF($A$7:$A1774, $A1774)&gt;1, 0, IF($E1774="", "", I1774+J1774+M1774+N1774+P1774-R1774))</f>
        <v>0</v>
      </c>
      <c r="D1774" s="109">
        <f>IF(COUNTIF($A$7:$A1774, $A1774)&gt;1, 0, S1774)</f>
        <v>0</v>
      </c>
      <c r="E1774" s="110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17">
        <f>SUMIF('V3回目-総接種回数'!$A:$A, 'Conv-vaccine'!$E1774, 'V3回目-総接種回数'!D:D)</f>
        <v>0</v>
      </c>
    </row>
    <row r="1775" spans="1:19" ht="17.7">
      <c r="A1775" s="49">
        <v>44887</v>
      </c>
      <c r="B1775" s="109">
        <f>IF(COUNTIF($A$7:$A1775, $A1775)&gt;1, 0, IF($E1775="","",G1775+H1775+K1775+L1775+O1775-Q1775))</f>
        <v>0</v>
      </c>
      <c r="C1775" s="109">
        <f>IF(COUNTIF($A$7:$A1775, $A1775)&gt;1, 0, IF($E1775="", "", I1775+J1775+M1775+N1775+P1775-R1775))</f>
        <v>0</v>
      </c>
      <c r="D1775" s="109">
        <f>IF(COUNTIF($A$7:$A1775, $A1775)&gt;1, 0, S1775)</f>
        <v>0</v>
      </c>
      <c r="E1775" s="110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17">
        <f>SUMIF('V3回目-総接種回数'!$A:$A, 'Conv-vaccine'!$E1775, 'V3回目-総接種回数'!D:D)</f>
        <v>0</v>
      </c>
    </row>
    <row r="1776" spans="1:19" ht="17.7">
      <c r="A1776" s="49">
        <v>44887</v>
      </c>
      <c r="B1776" s="109">
        <f>IF(COUNTIF($A$7:$A1776, $A1776)&gt;1, 0, IF($E1776="","",G1776+H1776+K1776+L1776+O1776-Q1776))</f>
        <v>0</v>
      </c>
      <c r="C1776" s="109">
        <f>IF(COUNTIF($A$7:$A1776, $A1776)&gt;1, 0, IF($E1776="", "", I1776+J1776+M1776+N1776+P1776-R1776))</f>
        <v>0</v>
      </c>
      <c r="D1776" s="109">
        <f>IF(COUNTIF($A$7:$A1776, $A1776)&gt;1, 0, S1776)</f>
        <v>0</v>
      </c>
      <c r="E1776" s="110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17">
        <f>SUMIF('V3回目-総接種回数'!$A:$A, 'Conv-vaccine'!$E1776, 'V3回目-総接種回数'!D:D)</f>
        <v>0</v>
      </c>
    </row>
    <row r="1777" spans="1:19" ht="17.7">
      <c r="A1777" s="49">
        <v>44888</v>
      </c>
      <c r="B1777" s="109">
        <f>IF(COUNTIF($A$7:$A1777, $A1777)&gt;1, 0, IF($E1777="","",G1777+H1777+K1777+L1777+O1777-Q1777))</f>
        <v>0</v>
      </c>
      <c r="C1777" s="109">
        <f>IF(COUNTIF($A$7:$A1777, $A1777)&gt;1, 0, IF($E1777="", "", I1777+J1777+M1777+N1777+P1777-R1777))</f>
        <v>0</v>
      </c>
      <c r="D1777" s="109">
        <f>IF(COUNTIF($A$7:$A1777, $A1777)&gt;1, 0, S1777)</f>
        <v>0</v>
      </c>
      <c r="E1777" s="110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17">
        <f>SUMIF('V3回目-総接種回数'!$A:$A, 'Conv-vaccine'!$E1777, 'V3回目-総接種回数'!D:D)</f>
        <v>0</v>
      </c>
    </row>
    <row r="1778" spans="1:19" ht="17.7">
      <c r="A1778" s="49">
        <v>44888</v>
      </c>
      <c r="B1778" s="109">
        <f>IF(COUNTIF($A$7:$A1778, $A1778)&gt;1, 0, IF($E1778="","",G1778+H1778+K1778+L1778+O1778-Q1778))</f>
        <v>0</v>
      </c>
      <c r="C1778" s="109">
        <f>IF(COUNTIF($A$7:$A1778, $A1778)&gt;1, 0, IF($E1778="", "", I1778+J1778+M1778+N1778+P1778-R1778))</f>
        <v>0</v>
      </c>
      <c r="D1778" s="109">
        <f>IF(COUNTIF($A$7:$A1778, $A1778)&gt;1, 0, S1778)</f>
        <v>0</v>
      </c>
      <c r="E1778" s="110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17">
        <f>SUMIF('V3回目-総接種回数'!$A:$A, 'Conv-vaccine'!$E1778, 'V3回目-総接種回数'!D:D)</f>
        <v>0</v>
      </c>
    </row>
    <row r="1779" spans="1:19" ht="17.7">
      <c r="A1779" s="49">
        <v>44888</v>
      </c>
      <c r="B1779" s="109">
        <f>IF(COUNTIF($A$7:$A1779, $A1779)&gt;1, 0, IF($E1779="","",G1779+H1779+K1779+L1779+O1779-Q1779))</f>
        <v>0</v>
      </c>
      <c r="C1779" s="109">
        <f>IF(COUNTIF($A$7:$A1779, $A1779)&gt;1, 0, IF($E1779="", "", I1779+J1779+M1779+N1779+P1779-R1779))</f>
        <v>0</v>
      </c>
      <c r="D1779" s="109">
        <f>IF(COUNTIF($A$7:$A1779, $A1779)&gt;1, 0, S1779)</f>
        <v>0</v>
      </c>
      <c r="E1779" s="110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17">
        <f>SUMIF('V3回目-総接種回数'!$A:$A, 'Conv-vaccine'!$E1779, 'V3回目-総接種回数'!D:D)</f>
        <v>0</v>
      </c>
    </row>
    <row r="1780" spans="1:19" ht="17.7">
      <c r="A1780" s="49">
        <v>44889</v>
      </c>
      <c r="B1780" s="109">
        <f>IF(COUNTIF($A$7:$A1780, $A1780)&gt;1, 0, IF($E1780="","",G1780+H1780+K1780+L1780+O1780-Q1780))</f>
        <v>0</v>
      </c>
      <c r="C1780" s="109">
        <f>IF(COUNTIF($A$7:$A1780, $A1780)&gt;1, 0, IF($E1780="", "", I1780+J1780+M1780+N1780+P1780-R1780))</f>
        <v>0</v>
      </c>
      <c r="D1780" s="109">
        <f>IF(COUNTIF($A$7:$A1780, $A1780)&gt;1, 0, S1780)</f>
        <v>0</v>
      </c>
      <c r="E1780" s="110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17">
        <f>SUMIF('V3回目-総接種回数'!$A:$A, 'Conv-vaccine'!$E1780, 'V3回目-総接種回数'!D:D)</f>
        <v>0</v>
      </c>
    </row>
    <row r="1781" spans="1:19" ht="17.7">
      <c r="A1781" s="49">
        <v>44889</v>
      </c>
      <c r="B1781" s="109">
        <f>IF(COUNTIF($A$7:$A1781, $A1781)&gt;1, 0, IF($E1781="","",G1781+H1781+K1781+L1781+O1781-Q1781))</f>
        <v>0</v>
      </c>
      <c r="C1781" s="109">
        <f>IF(COUNTIF($A$7:$A1781, $A1781)&gt;1, 0, IF($E1781="", "", I1781+J1781+M1781+N1781+P1781-R1781))</f>
        <v>0</v>
      </c>
      <c r="D1781" s="109">
        <f>IF(COUNTIF($A$7:$A1781, $A1781)&gt;1, 0, S1781)</f>
        <v>0</v>
      </c>
      <c r="E1781" s="110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17">
        <f>SUMIF('V3回目-総接種回数'!$A:$A, 'Conv-vaccine'!$E1781, 'V3回目-総接種回数'!D:D)</f>
        <v>0</v>
      </c>
    </row>
    <row r="1782" spans="1:19" ht="17.7">
      <c r="A1782" s="49">
        <v>44889</v>
      </c>
      <c r="B1782" s="109">
        <f>IF(COUNTIF($A$7:$A1782, $A1782)&gt;1, 0, IF($E1782="","",G1782+H1782+K1782+L1782+O1782-Q1782))</f>
        <v>0</v>
      </c>
      <c r="C1782" s="109">
        <f>IF(COUNTIF($A$7:$A1782, $A1782)&gt;1, 0, IF($E1782="", "", I1782+J1782+M1782+N1782+P1782-R1782))</f>
        <v>0</v>
      </c>
      <c r="D1782" s="109">
        <f>IF(COUNTIF($A$7:$A1782, $A1782)&gt;1, 0, S1782)</f>
        <v>0</v>
      </c>
      <c r="E1782" s="110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17">
        <f>SUMIF('V3回目-総接種回数'!$A:$A, 'Conv-vaccine'!$E1782, 'V3回目-総接種回数'!D:D)</f>
        <v>0</v>
      </c>
    </row>
    <row r="1783" spans="1:19" ht="17.7">
      <c r="A1783" s="49">
        <v>44890</v>
      </c>
      <c r="B1783" s="109">
        <f>IF(COUNTIF($A$7:$A1783, $A1783)&gt;1, 0, IF($E1783="","",G1783+H1783+K1783+L1783+O1783-Q1783))</f>
        <v>0</v>
      </c>
      <c r="C1783" s="109">
        <f>IF(COUNTIF($A$7:$A1783, $A1783)&gt;1, 0, IF($E1783="", "", I1783+J1783+M1783+N1783+P1783-R1783))</f>
        <v>0</v>
      </c>
      <c r="D1783" s="109">
        <f>IF(COUNTIF($A$7:$A1783, $A1783)&gt;1, 0, S1783)</f>
        <v>0</v>
      </c>
      <c r="E1783" s="110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17">
        <f>SUMIF('V3回目-総接種回数'!$A:$A, 'Conv-vaccine'!$E1783, 'V3回目-総接種回数'!D:D)</f>
        <v>0</v>
      </c>
    </row>
    <row r="1784" spans="1:19" ht="17.7">
      <c r="A1784" s="49">
        <v>44890</v>
      </c>
      <c r="B1784" s="109">
        <f>IF(COUNTIF($A$7:$A1784, $A1784)&gt;1, 0, IF($E1784="","",G1784+H1784+K1784+L1784+O1784-Q1784))</f>
        <v>0</v>
      </c>
      <c r="C1784" s="109">
        <f>IF(COUNTIF($A$7:$A1784, $A1784)&gt;1, 0, IF($E1784="", "", I1784+J1784+M1784+N1784+P1784-R1784))</f>
        <v>0</v>
      </c>
      <c r="D1784" s="109">
        <f>IF(COUNTIF($A$7:$A1784, $A1784)&gt;1, 0, S1784)</f>
        <v>0</v>
      </c>
      <c r="E1784" s="110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17">
        <f>SUMIF('V3回目-総接種回数'!$A:$A, 'Conv-vaccine'!$E1784, 'V3回目-総接種回数'!D:D)</f>
        <v>0</v>
      </c>
    </row>
    <row r="1785" spans="1:19" ht="17.7">
      <c r="A1785" s="49">
        <v>44890</v>
      </c>
      <c r="B1785" s="109">
        <f>IF(COUNTIF($A$7:$A1785, $A1785)&gt;1, 0, IF($E1785="","",G1785+H1785+K1785+L1785+O1785-Q1785))</f>
        <v>0</v>
      </c>
      <c r="C1785" s="109">
        <f>IF(COUNTIF($A$7:$A1785, $A1785)&gt;1, 0, IF($E1785="", "", I1785+J1785+M1785+N1785+P1785-R1785))</f>
        <v>0</v>
      </c>
      <c r="D1785" s="109">
        <f>IF(COUNTIF($A$7:$A1785, $A1785)&gt;1, 0, S1785)</f>
        <v>0</v>
      </c>
      <c r="E1785" s="110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17">
        <f>SUMIF('V3回目-総接種回数'!$A:$A, 'Conv-vaccine'!$E1785, 'V3回目-総接種回数'!D:D)</f>
        <v>0</v>
      </c>
    </row>
    <row r="1786" spans="1:19" ht="17.7">
      <c r="A1786" s="49">
        <v>44891</v>
      </c>
      <c r="B1786" s="109">
        <f>IF(COUNTIF($A$7:$A1786, $A1786)&gt;1, 0, IF($E1786="","",G1786+H1786+K1786+L1786+O1786-Q1786))</f>
        <v>0</v>
      </c>
      <c r="C1786" s="109">
        <f>IF(COUNTIF($A$7:$A1786, $A1786)&gt;1, 0, IF($E1786="", "", I1786+J1786+M1786+N1786+P1786-R1786))</f>
        <v>0</v>
      </c>
      <c r="D1786" s="109">
        <f>IF(COUNTIF($A$7:$A1786, $A1786)&gt;1, 0, S1786)</f>
        <v>0</v>
      </c>
      <c r="E1786" s="110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17">
        <f>SUMIF('V3回目-総接種回数'!$A:$A, 'Conv-vaccine'!$E1786, 'V3回目-総接種回数'!D:D)</f>
        <v>0</v>
      </c>
    </row>
    <row r="1787" spans="1:19" ht="17.7">
      <c r="A1787" s="49">
        <v>44891</v>
      </c>
      <c r="B1787" s="109">
        <f>IF(COUNTIF($A$7:$A1787, $A1787)&gt;1, 0, IF($E1787="","",G1787+H1787+K1787+L1787+O1787-Q1787))</f>
        <v>0</v>
      </c>
      <c r="C1787" s="109">
        <f>IF(COUNTIF($A$7:$A1787, $A1787)&gt;1, 0, IF($E1787="", "", I1787+J1787+M1787+N1787+P1787-R1787))</f>
        <v>0</v>
      </c>
      <c r="D1787" s="109">
        <f>IF(COUNTIF($A$7:$A1787, $A1787)&gt;1, 0, S1787)</f>
        <v>0</v>
      </c>
      <c r="E1787" s="110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17">
        <f>SUMIF('V3回目-総接種回数'!$A:$A, 'Conv-vaccine'!$E1787, 'V3回目-総接種回数'!D:D)</f>
        <v>0</v>
      </c>
    </row>
    <row r="1788" spans="1:19" ht="17.7">
      <c r="A1788" s="49">
        <v>44891</v>
      </c>
      <c r="B1788" s="109">
        <f>IF(COUNTIF($A$7:$A1788, $A1788)&gt;1, 0, IF($E1788="","",G1788+H1788+K1788+L1788+O1788-Q1788))</f>
        <v>0</v>
      </c>
      <c r="C1788" s="109">
        <f>IF(COUNTIF($A$7:$A1788, $A1788)&gt;1, 0, IF($E1788="", "", I1788+J1788+M1788+N1788+P1788-R1788))</f>
        <v>0</v>
      </c>
      <c r="D1788" s="109">
        <f>IF(COUNTIF($A$7:$A1788, $A1788)&gt;1, 0, S1788)</f>
        <v>0</v>
      </c>
      <c r="E1788" s="110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17">
        <f>SUMIF('V3回目-総接種回数'!$A:$A, 'Conv-vaccine'!$E1788, 'V3回目-総接種回数'!D:D)</f>
        <v>0</v>
      </c>
    </row>
    <row r="1789" spans="1:19" ht="17.7">
      <c r="A1789" s="49">
        <v>44892</v>
      </c>
      <c r="B1789" s="109">
        <f>IF(COUNTIF($A$7:$A1789, $A1789)&gt;1, 0, IF($E1789="","",G1789+H1789+K1789+L1789+O1789-Q1789))</f>
        <v>0</v>
      </c>
      <c r="C1789" s="109">
        <f>IF(COUNTIF($A$7:$A1789, $A1789)&gt;1, 0, IF($E1789="", "", I1789+J1789+M1789+N1789+P1789-R1789))</f>
        <v>0</v>
      </c>
      <c r="D1789" s="109">
        <f>IF(COUNTIF($A$7:$A1789, $A1789)&gt;1, 0, S1789)</f>
        <v>0</v>
      </c>
      <c r="E1789" s="110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17">
        <f>SUMIF('V3回目-総接種回数'!$A:$A, 'Conv-vaccine'!$E1789, 'V3回目-総接種回数'!D:D)</f>
        <v>0</v>
      </c>
    </row>
    <row r="1790" spans="1:19" ht="17.7">
      <c r="A1790" s="49">
        <v>44892</v>
      </c>
      <c r="B1790" s="109">
        <f>IF(COUNTIF($A$7:$A1790, $A1790)&gt;1, 0, IF($E1790="","",G1790+H1790+K1790+L1790+O1790-Q1790))</f>
        <v>0</v>
      </c>
      <c r="C1790" s="109">
        <f>IF(COUNTIF($A$7:$A1790, $A1790)&gt;1, 0, IF($E1790="", "", I1790+J1790+M1790+N1790+P1790-R1790))</f>
        <v>0</v>
      </c>
      <c r="D1790" s="109">
        <f>IF(COUNTIF($A$7:$A1790, $A1790)&gt;1, 0, S1790)</f>
        <v>0</v>
      </c>
      <c r="E1790" s="110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17">
        <f>SUMIF('V3回目-総接種回数'!$A:$A, 'Conv-vaccine'!$E1790, 'V3回目-総接種回数'!D:D)</f>
        <v>0</v>
      </c>
    </row>
    <row r="1791" spans="1:19" ht="17.7">
      <c r="A1791" s="49">
        <v>44892</v>
      </c>
      <c r="B1791" s="109">
        <f>IF(COUNTIF($A$7:$A1791, $A1791)&gt;1, 0, IF($E1791="","",G1791+H1791+K1791+L1791+O1791-Q1791))</f>
        <v>0</v>
      </c>
      <c r="C1791" s="109">
        <f>IF(COUNTIF($A$7:$A1791, $A1791)&gt;1, 0, IF($E1791="", "", I1791+J1791+M1791+N1791+P1791-R1791))</f>
        <v>0</v>
      </c>
      <c r="D1791" s="109">
        <f>IF(COUNTIF($A$7:$A1791, $A1791)&gt;1, 0, S1791)</f>
        <v>0</v>
      </c>
      <c r="E1791" s="110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17">
        <f>SUMIF('V3回目-総接種回数'!$A:$A, 'Conv-vaccine'!$E1791, 'V3回目-総接種回数'!D:D)</f>
        <v>0</v>
      </c>
    </row>
    <row r="1792" spans="1:19" ht="17.7">
      <c r="A1792" s="49">
        <v>44893</v>
      </c>
      <c r="B1792" s="109">
        <f>IF(COUNTIF($A$7:$A1792, $A1792)&gt;1, 0, IF($E1792="","",G1792+H1792+K1792+L1792+O1792-Q1792))</f>
        <v>0</v>
      </c>
      <c r="C1792" s="109">
        <f>IF(COUNTIF($A$7:$A1792, $A1792)&gt;1, 0, IF($E1792="", "", I1792+J1792+M1792+N1792+P1792-R1792))</f>
        <v>0</v>
      </c>
      <c r="D1792" s="109">
        <f>IF(COUNTIF($A$7:$A1792, $A1792)&gt;1, 0, S1792)</f>
        <v>0</v>
      </c>
      <c r="E1792" s="110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17">
        <f>SUMIF('V3回目-総接種回数'!$A:$A, 'Conv-vaccine'!$E1792, 'V3回目-総接種回数'!D:D)</f>
        <v>0</v>
      </c>
    </row>
    <row r="1793" spans="1:19" ht="17.7">
      <c r="A1793" s="49">
        <v>44893</v>
      </c>
      <c r="B1793" s="109">
        <f>IF(COUNTIF($A$7:$A1793, $A1793)&gt;1, 0, IF($E1793="","",G1793+H1793+K1793+L1793+O1793-Q1793))</f>
        <v>0</v>
      </c>
      <c r="C1793" s="109">
        <f>IF(COUNTIF($A$7:$A1793, $A1793)&gt;1, 0, IF($E1793="", "", I1793+J1793+M1793+N1793+P1793-R1793))</f>
        <v>0</v>
      </c>
      <c r="D1793" s="109">
        <f>IF(COUNTIF($A$7:$A1793, $A1793)&gt;1, 0, S1793)</f>
        <v>0</v>
      </c>
      <c r="E1793" s="110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17">
        <f>SUMIF('V3回目-総接種回数'!$A:$A, 'Conv-vaccine'!$E1793, 'V3回目-総接種回数'!D:D)</f>
        <v>0</v>
      </c>
    </row>
    <row r="1794" spans="1:19" ht="17.7">
      <c r="A1794" s="49">
        <v>44893</v>
      </c>
      <c r="B1794" s="109">
        <f>IF(COUNTIF($A$7:$A1794, $A1794)&gt;1, 0, IF($E1794="","",G1794+H1794+K1794+L1794+O1794-Q1794))</f>
        <v>0</v>
      </c>
      <c r="C1794" s="109">
        <f>IF(COUNTIF($A$7:$A1794, $A1794)&gt;1, 0, IF($E1794="", "", I1794+J1794+M1794+N1794+P1794-R1794))</f>
        <v>0</v>
      </c>
      <c r="D1794" s="109">
        <f>IF(COUNTIF($A$7:$A1794, $A1794)&gt;1, 0, S1794)</f>
        <v>0</v>
      </c>
      <c r="E1794" s="110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17">
        <f>SUMIF('V3回目-総接種回数'!$A:$A, 'Conv-vaccine'!$E1794, 'V3回目-総接種回数'!D:D)</f>
        <v>0</v>
      </c>
    </row>
    <row r="1795" spans="1:19" ht="17.7">
      <c r="A1795" s="49">
        <v>44894</v>
      </c>
      <c r="B1795" s="109">
        <f>IF(COUNTIF($A$7:$A1795, $A1795)&gt;1, 0, IF($E1795="","",G1795+H1795+K1795+L1795+O1795-Q1795))</f>
        <v>0</v>
      </c>
      <c r="C1795" s="109">
        <f>IF(COUNTIF($A$7:$A1795, $A1795)&gt;1, 0, IF($E1795="", "", I1795+J1795+M1795+N1795+P1795-R1795))</f>
        <v>0</v>
      </c>
      <c r="D1795" s="109">
        <f>IF(COUNTIF($A$7:$A1795, $A1795)&gt;1, 0, S1795)</f>
        <v>0</v>
      </c>
      <c r="E1795" s="110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17">
        <f>SUMIF('V3回目-総接種回数'!$A:$A, 'Conv-vaccine'!$E1795, 'V3回目-総接種回数'!D:D)</f>
        <v>0</v>
      </c>
    </row>
    <row r="1796" spans="1:19" ht="17.7">
      <c r="A1796" s="49">
        <v>44894</v>
      </c>
      <c r="B1796" s="109">
        <f>IF(COUNTIF($A$7:$A1796, $A1796)&gt;1, 0, IF($E1796="","",G1796+H1796+K1796+L1796+O1796-Q1796))</f>
        <v>0</v>
      </c>
      <c r="C1796" s="109">
        <f>IF(COUNTIF($A$7:$A1796, $A1796)&gt;1, 0, IF($E1796="", "", I1796+J1796+M1796+N1796+P1796-R1796))</f>
        <v>0</v>
      </c>
      <c r="D1796" s="109">
        <f>IF(COUNTIF($A$7:$A1796, $A1796)&gt;1, 0, S1796)</f>
        <v>0</v>
      </c>
      <c r="E1796" s="110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17">
        <f>SUMIF('V3回目-総接種回数'!$A:$A, 'Conv-vaccine'!$E1796, 'V3回目-総接種回数'!D:D)</f>
        <v>0</v>
      </c>
    </row>
    <row r="1797" spans="1:19" ht="17.7">
      <c r="A1797" s="49">
        <v>44894</v>
      </c>
      <c r="B1797" s="109">
        <f>IF(COUNTIF($A$7:$A1797, $A1797)&gt;1, 0, IF($E1797="","",G1797+H1797+K1797+L1797+O1797-Q1797))</f>
        <v>0</v>
      </c>
      <c r="C1797" s="109">
        <f>IF(COUNTIF($A$7:$A1797, $A1797)&gt;1, 0, IF($E1797="", "", I1797+J1797+M1797+N1797+P1797-R1797))</f>
        <v>0</v>
      </c>
      <c r="D1797" s="109">
        <f>IF(COUNTIF($A$7:$A1797, $A1797)&gt;1, 0, S1797)</f>
        <v>0</v>
      </c>
      <c r="E1797" s="110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17">
        <f>SUMIF('V3回目-総接種回数'!$A:$A, 'Conv-vaccine'!$E1797, 'V3回目-総接種回数'!D:D)</f>
        <v>0</v>
      </c>
    </row>
    <row r="1798" spans="1:19" ht="17.7">
      <c r="A1798" s="49">
        <v>44895</v>
      </c>
      <c r="B1798" s="109">
        <f>IF(COUNTIF($A$7:$A1798, $A1798)&gt;1, 0, IF($E1798="","",G1798+H1798+K1798+L1798+O1798-Q1798))</f>
        <v>0</v>
      </c>
      <c r="C1798" s="109">
        <f>IF(COUNTIF($A$7:$A1798, $A1798)&gt;1, 0, IF($E1798="", "", I1798+J1798+M1798+N1798+P1798-R1798))</f>
        <v>0</v>
      </c>
      <c r="D1798" s="109">
        <f>IF(COUNTIF($A$7:$A1798, $A1798)&gt;1, 0, S1798)</f>
        <v>0</v>
      </c>
      <c r="E1798" s="110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17">
        <f>SUMIF('V3回目-総接種回数'!$A:$A, 'Conv-vaccine'!$E1798, 'V3回目-総接種回数'!D:D)</f>
        <v>0</v>
      </c>
    </row>
    <row r="1799" spans="1:19" ht="17.7">
      <c r="A1799" s="49">
        <v>44895</v>
      </c>
      <c r="B1799" s="109">
        <f>IF(COUNTIF($A$7:$A1799, $A1799)&gt;1, 0, IF($E1799="","",G1799+H1799+K1799+L1799+O1799-Q1799))</f>
        <v>0</v>
      </c>
      <c r="C1799" s="109">
        <f>IF(COUNTIF($A$7:$A1799, $A1799)&gt;1, 0, IF($E1799="", "", I1799+J1799+M1799+N1799+P1799-R1799))</f>
        <v>0</v>
      </c>
      <c r="D1799" s="109">
        <f>IF(COUNTIF($A$7:$A1799, $A1799)&gt;1, 0, S1799)</f>
        <v>0</v>
      </c>
      <c r="E1799" s="110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17">
        <f>SUMIF('V3回目-総接種回数'!$A:$A, 'Conv-vaccine'!$E1799, 'V3回目-総接種回数'!D:D)</f>
        <v>0</v>
      </c>
    </row>
    <row r="1800" spans="1:19" ht="17.7">
      <c r="A1800" s="49">
        <v>44895</v>
      </c>
      <c r="B1800" s="109">
        <f>IF(COUNTIF($A$7:$A1800, $A1800)&gt;1, 0, IF($E1800="","",G1800+H1800+K1800+L1800+O1800-Q1800))</f>
        <v>0</v>
      </c>
      <c r="C1800" s="109">
        <f>IF(COUNTIF($A$7:$A1800, $A1800)&gt;1, 0, IF($E1800="", "", I1800+J1800+M1800+N1800+P1800-R1800))</f>
        <v>0</v>
      </c>
      <c r="D1800" s="109">
        <f>IF(COUNTIF($A$7:$A1800, $A1800)&gt;1, 0, S1800)</f>
        <v>0</v>
      </c>
      <c r="E1800" s="110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17">
        <f>SUMIF('V3回目-総接種回数'!$A:$A, 'Conv-vaccine'!$E1800, 'V3回目-総接種回数'!D:D)</f>
        <v>0</v>
      </c>
    </row>
    <row r="1801" spans="1:19" ht="17.7">
      <c r="A1801" s="49">
        <v>44896</v>
      </c>
      <c r="B1801" s="109">
        <f>IF(COUNTIF($A$7:$A1801, $A1801)&gt;1, 0, IF($E1801="","",G1801+H1801+K1801+L1801+O1801-Q1801))</f>
        <v>0</v>
      </c>
      <c r="C1801" s="109">
        <f>IF(COUNTIF($A$7:$A1801, $A1801)&gt;1, 0, IF($E1801="", "", I1801+J1801+M1801+N1801+P1801-R1801))</f>
        <v>0</v>
      </c>
      <c r="D1801" s="109">
        <f>IF(COUNTIF($A$7:$A1801, $A1801)&gt;1, 0, S1801)</f>
        <v>0</v>
      </c>
      <c r="E1801" s="110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17">
        <f>SUMIF('V3回目-総接種回数'!$A:$A, 'Conv-vaccine'!$E1801, 'V3回目-総接種回数'!D:D)</f>
        <v>0</v>
      </c>
    </row>
    <row r="1802" spans="1:19" ht="17.7">
      <c r="A1802" s="49">
        <v>44896</v>
      </c>
      <c r="B1802" s="109">
        <f>IF(COUNTIF($A$7:$A1802, $A1802)&gt;1, 0, IF($E1802="","",G1802+H1802+K1802+L1802+O1802-Q1802))</f>
        <v>0</v>
      </c>
      <c r="C1802" s="109">
        <f>IF(COUNTIF($A$7:$A1802, $A1802)&gt;1, 0, IF($E1802="", "", I1802+J1802+M1802+N1802+P1802-R1802))</f>
        <v>0</v>
      </c>
      <c r="D1802" s="109">
        <f>IF(COUNTIF($A$7:$A1802, $A1802)&gt;1, 0, S1802)</f>
        <v>0</v>
      </c>
      <c r="E1802" s="110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17">
        <f>SUMIF('V3回目-総接種回数'!$A:$A, 'Conv-vaccine'!$E1802, 'V3回目-総接種回数'!D:D)</f>
        <v>0</v>
      </c>
    </row>
    <row r="1803" spans="1:19" ht="17.7">
      <c r="A1803" s="49">
        <v>44896</v>
      </c>
      <c r="B1803" s="109">
        <f>IF(COUNTIF($A$7:$A1803, $A1803)&gt;1, 0, IF($E1803="","",G1803+H1803+K1803+L1803+O1803-Q1803))</f>
        <v>0</v>
      </c>
      <c r="C1803" s="109">
        <f>IF(COUNTIF($A$7:$A1803, $A1803)&gt;1, 0, IF($E1803="", "", I1803+J1803+M1803+N1803+P1803-R1803))</f>
        <v>0</v>
      </c>
      <c r="D1803" s="109">
        <f>IF(COUNTIF($A$7:$A1803, $A1803)&gt;1, 0, S1803)</f>
        <v>0</v>
      </c>
      <c r="E1803" s="110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17">
        <f>SUMIF('V3回目-総接種回数'!$A:$A, 'Conv-vaccine'!$E1803, 'V3回目-総接種回数'!D:D)</f>
        <v>0</v>
      </c>
    </row>
    <row r="1804" spans="1:19" ht="17.7">
      <c r="A1804" s="49">
        <v>44897</v>
      </c>
      <c r="B1804" s="109">
        <f>IF(COUNTIF($A$7:$A1804, $A1804)&gt;1, 0, IF($E1804="","",G1804+H1804+K1804+L1804+O1804-Q1804))</f>
        <v>0</v>
      </c>
      <c r="C1804" s="109">
        <f>IF(COUNTIF($A$7:$A1804, $A1804)&gt;1, 0, IF($E1804="", "", I1804+J1804+M1804+N1804+P1804-R1804))</f>
        <v>0</v>
      </c>
      <c r="D1804" s="109">
        <f>IF(COUNTIF($A$7:$A1804, $A1804)&gt;1, 0, S1804)</f>
        <v>0</v>
      </c>
      <c r="E1804" s="110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17">
        <f>SUMIF('V3回目-総接種回数'!$A:$A, 'Conv-vaccine'!$E1804, 'V3回目-総接種回数'!D:D)</f>
        <v>0</v>
      </c>
    </row>
    <row r="1805" spans="1:19" ht="17.7">
      <c r="A1805" s="49">
        <v>44897</v>
      </c>
      <c r="B1805" s="109">
        <f>IF(COUNTIF($A$7:$A1805, $A1805)&gt;1, 0, IF($E1805="","",G1805+H1805+K1805+L1805+O1805-Q1805))</f>
        <v>0</v>
      </c>
      <c r="C1805" s="109">
        <f>IF(COUNTIF($A$7:$A1805, $A1805)&gt;1, 0, IF($E1805="", "", I1805+J1805+M1805+N1805+P1805-R1805))</f>
        <v>0</v>
      </c>
      <c r="D1805" s="109">
        <f>IF(COUNTIF($A$7:$A1805, $A1805)&gt;1, 0, S1805)</f>
        <v>0</v>
      </c>
      <c r="E1805" s="110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17">
        <f>SUMIF('V3回目-総接種回数'!$A:$A, 'Conv-vaccine'!$E1805, 'V3回目-総接種回数'!D:D)</f>
        <v>0</v>
      </c>
    </row>
    <row r="1806" spans="1:19" ht="17.7">
      <c r="A1806" s="49">
        <v>44897</v>
      </c>
      <c r="B1806" s="109">
        <f>IF(COUNTIF($A$7:$A1806, $A1806)&gt;1, 0, IF($E1806="","",G1806+H1806+K1806+L1806+O1806-Q1806))</f>
        <v>0</v>
      </c>
      <c r="C1806" s="109">
        <f>IF(COUNTIF($A$7:$A1806, $A1806)&gt;1, 0, IF($E1806="", "", I1806+J1806+M1806+N1806+P1806-R1806))</f>
        <v>0</v>
      </c>
      <c r="D1806" s="109">
        <f>IF(COUNTIF($A$7:$A1806, $A1806)&gt;1, 0, S1806)</f>
        <v>0</v>
      </c>
      <c r="E1806" s="110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17">
        <f>SUMIF('V3回目-総接種回数'!$A:$A, 'Conv-vaccine'!$E1806, 'V3回目-総接種回数'!D:D)</f>
        <v>0</v>
      </c>
    </row>
    <row r="1807" spans="1:19" ht="17.7">
      <c r="A1807" s="49">
        <v>44898</v>
      </c>
      <c r="B1807" s="109">
        <f>IF(COUNTIF($A$7:$A1807, $A1807)&gt;1, 0, IF($E1807="","",G1807+H1807+K1807+L1807+O1807-Q1807))</f>
        <v>0</v>
      </c>
      <c r="C1807" s="109">
        <f>IF(COUNTIF($A$7:$A1807, $A1807)&gt;1, 0, IF($E1807="", "", I1807+J1807+M1807+N1807+P1807-R1807))</f>
        <v>0</v>
      </c>
      <c r="D1807" s="109">
        <f>IF(COUNTIF($A$7:$A1807, $A1807)&gt;1, 0, S1807)</f>
        <v>0</v>
      </c>
      <c r="E1807" s="110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17">
        <f>SUMIF('V3回目-総接種回数'!$A:$A, 'Conv-vaccine'!$E1807, 'V3回目-総接種回数'!D:D)</f>
        <v>0</v>
      </c>
    </row>
    <row r="1808" spans="1:19" ht="17.7">
      <c r="A1808" s="49">
        <v>44898</v>
      </c>
      <c r="B1808" s="109">
        <f>IF(COUNTIF($A$7:$A1808, $A1808)&gt;1, 0, IF($E1808="","",G1808+H1808+K1808+L1808+O1808-Q1808))</f>
        <v>0</v>
      </c>
      <c r="C1808" s="109">
        <f>IF(COUNTIF($A$7:$A1808, $A1808)&gt;1, 0, IF($E1808="", "", I1808+J1808+M1808+N1808+P1808-R1808))</f>
        <v>0</v>
      </c>
      <c r="D1808" s="109">
        <f>IF(COUNTIF($A$7:$A1808, $A1808)&gt;1, 0, S1808)</f>
        <v>0</v>
      </c>
      <c r="E1808" s="110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17">
        <f>SUMIF('V3回目-総接種回数'!$A:$A, 'Conv-vaccine'!$E1808, 'V3回目-総接種回数'!D:D)</f>
        <v>0</v>
      </c>
    </row>
    <row r="1809" spans="1:19" ht="17.7">
      <c r="A1809" s="49">
        <v>44898</v>
      </c>
      <c r="B1809" s="109">
        <f>IF(COUNTIF($A$7:$A1809, $A1809)&gt;1, 0, IF($E1809="","",G1809+H1809+K1809+L1809+O1809-Q1809))</f>
        <v>0</v>
      </c>
      <c r="C1809" s="109">
        <f>IF(COUNTIF($A$7:$A1809, $A1809)&gt;1, 0, IF($E1809="", "", I1809+J1809+M1809+N1809+P1809-R1809))</f>
        <v>0</v>
      </c>
      <c r="D1809" s="109">
        <f>IF(COUNTIF($A$7:$A1809, $A1809)&gt;1, 0, S1809)</f>
        <v>0</v>
      </c>
      <c r="E1809" s="110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17">
        <f>SUMIF('V3回目-総接種回数'!$A:$A, 'Conv-vaccine'!$E1809, 'V3回目-総接種回数'!D:D)</f>
        <v>0</v>
      </c>
    </row>
    <row r="1810" spans="1:19" ht="17.7">
      <c r="A1810" s="49">
        <v>44899</v>
      </c>
      <c r="B1810" s="109">
        <f>IF(COUNTIF($A$7:$A1810, $A1810)&gt;1, 0, IF($E1810="","",G1810+H1810+K1810+L1810+O1810-Q1810))</f>
        <v>0</v>
      </c>
      <c r="C1810" s="109">
        <f>IF(COUNTIF($A$7:$A1810, $A1810)&gt;1, 0, IF($E1810="", "", I1810+J1810+M1810+N1810+P1810-R1810))</f>
        <v>0</v>
      </c>
      <c r="D1810" s="109">
        <f>IF(COUNTIF($A$7:$A1810, $A1810)&gt;1, 0, S1810)</f>
        <v>0</v>
      </c>
      <c r="E1810" s="110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17">
        <f>SUMIF('V3回目-総接種回数'!$A:$A, 'Conv-vaccine'!$E1810, 'V3回目-総接種回数'!D:D)</f>
        <v>0</v>
      </c>
    </row>
    <row r="1811" spans="1:19" ht="17.7">
      <c r="A1811" s="49">
        <v>44899</v>
      </c>
      <c r="B1811" s="109">
        <f>IF(COUNTIF($A$7:$A1811, $A1811)&gt;1, 0, IF($E1811="","",G1811+H1811+K1811+L1811+O1811-Q1811))</f>
        <v>0</v>
      </c>
      <c r="C1811" s="109">
        <f>IF(COUNTIF($A$7:$A1811, $A1811)&gt;1, 0, IF($E1811="", "", I1811+J1811+M1811+N1811+P1811-R1811))</f>
        <v>0</v>
      </c>
      <c r="D1811" s="109">
        <f>IF(COUNTIF($A$7:$A1811, $A1811)&gt;1, 0, S1811)</f>
        <v>0</v>
      </c>
      <c r="E1811" s="110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17">
        <f>SUMIF('V3回目-総接種回数'!$A:$A, 'Conv-vaccine'!$E1811, 'V3回目-総接種回数'!D:D)</f>
        <v>0</v>
      </c>
    </row>
    <row r="1812" spans="1:19" ht="17.7">
      <c r="A1812" s="49">
        <v>44899</v>
      </c>
      <c r="B1812" s="109">
        <f>IF(COUNTIF($A$7:$A1812, $A1812)&gt;1, 0, IF($E1812="","",G1812+H1812+K1812+L1812+O1812-Q1812))</f>
        <v>0</v>
      </c>
      <c r="C1812" s="109">
        <f>IF(COUNTIF($A$7:$A1812, $A1812)&gt;1, 0, IF($E1812="", "", I1812+J1812+M1812+N1812+P1812-R1812))</f>
        <v>0</v>
      </c>
      <c r="D1812" s="109">
        <f>IF(COUNTIF($A$7:$A1812, $A1812)&gt;1, 0, S1812)</f>
        <v>0</v>
      </c>
      <c r="E1812" s="110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17">
        <f>SUMIF('V3回目-総接種回数'!$A:$A, 'Conv-vaccine'!$E1812, 'V3回目-総接種回数'!D:D)</f>
        <v>0</v>
      </c>
    </row>
    <row r="1813" spans="1:19" ht="17.7">
      <c r="A1813" s="49">
        <v>44900</v>
      </c>
      <c r="B1813" s="109">
        <f>IF(COUNTIF($A$7:$A1813, $A1813)&gt;1, 0, IF($E1813="","",G1813+H1813+K1813+L1813+O1813-Q1813))</f>
        <v>0</v>
      </c>
      <c r="C1813" s="109">
        <f>IF(COUNTIF($A$7:$A1813, $A1813)&gt;1, 0, IF($E1813="", "", I1813+J1813+M1813+N1813+P1813-R1813))</f>
        <v>0</v>
      </c>
      <c r="D1813" s="109">
        <f>IF(COUNTIF($A$7:$A1813, $A1813)&gt;1, 0, S1813)</f>
        <v>0</v>
      </c>
      <c r="E1813" s="110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17">
        <f>SUMIF('V3回目-総接種回数'!$A:$A, 'Conv-vaccine'!$E1813, 'V3回目-総接種回数'!D:D)</f>
        <v>0</v>
      </c>
    </row>
    <row r="1814" spans="1:19" ht="17.7">
      <c r="A1814" s="49">
        <v>44900</v>
      </c>
      <c r="B1814" s="109">
        <f>IF(COUNTIF($A$7:$A1814, $A1814)&gt;1, 0, IF($E1814="","",G1814+H1814+K1814+L1814+O1814-Q1814))</f>
        <v>0</v>
      </c>
      <c r="C1814" s="109">
        <f>IF(COUNTIF($A$7:$A1814, $A1814)&gt;1, 0, IF($E1814="", "", I1814+J1814+M1814+N1814+P1814-R1814))</f>
        <v>0</v>
      </c>
      <c r="D1814" s="109">
        <f>IF(COUNTIF($A$7:$A1814, $A1814)&gt;1, 0, S1814)</f>
        <v>0</v>
      </c>
      <c r="E1814" s="110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17">
        <f>SUMIF('V3回目-総接種回数'!$A:$A, 'Conv-vaccine'!$E1814, 'V3回目-総接種回数'!D:D)</f>
        <v>0</v>
      </c>
    </row>
    <row r="1815" spans="1:19" ht="17.7">
      <c r="A1815" s="49">
        <v>44900</v>
      </c>
      <c r="B1815" s="109">
        <f>IF(COUNTIF($A$7:$A1815, $A1815)&gt;1, 0, IF($E1815="","",G1815+H1815+K1815+L1815+O1815-Q1815))</f>
        <v>0</v>
      </c>
      <c r="C1815" s="109">
        <f>IF(COUNTIF($A$7:$A1815, $A1815)&gt;1, 0, IF($E1815="", "", I1815+J1815+M1815+N1815+P1815-R1815))</f>
        <v>0</v>
      </c>
      <c r="D1815" s="109">
        <f>IF(COUNTIF($A$7:$A1815, $A1815)&gt;1, 0, S1815)</f>
        <v>0</v>
      </c>
      <c r="E1815" s="110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17">
        <f>SUMIF('V3回目-総接種回数'!$A:$A, 'Conv-vaccine'!$E1815, 'V3回目-総接種回数'!D:D)</f>
        <v>0</v>
      </c>
    </row>
    <row r="1816" spans="1:19" ht="17.7">
      <c r="A1816" s="49">
        <v>44901</v>
      </c>
      <c r="B1816" s="109">
        <f>IF(COUNTIF($A$7:$A1816, $A1816)&gt;1, 0, IF($E1816="","",G1816+H1816+K1816+L1816+O1816-Q1816))</f>
        <v>0</v>
      </c>
      <c r="C1816" s="109">
        <f>IF(COUNTIF($A$7:$A1816, $A1816)&gt;1, 0, IF($E1816="", "", I1816+J1816+M1816+N1816+P1816-R1816))</f>
        <v>0</v>
      </c>
      <c r="D1816" s="109">
        <f>IF(COUNTIF($A$7:$A1816, $A1816)&gt;1, 0, S1816)</f>
        <v>0</v>
      </c>
      <c r="E1816" s="110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17">
        <f>SUMIF('V3回目-総接種回数'!$A:$A, 'Conv-vaccine'!$E1816, 'V3回目-総接種回数'!D:D)</f>
        <v>0</v>
      </c>
    </row>
    <row r="1817" spans="1:19" ht="17.7">
      <c r="A1817" s="49">
        <v>44901</v>
      </c>
      <c r="B1817" s="109">
        <f>IF(COUNTIF($A$7:$A1817, $A1817)&gt;1, 0, IF($E1817="","",G1817+H1817+K1817+L1817+O1817-Q1817))</f>
        <v>0</v>
      </c>
      <c r="C1817" s="109">
        <f>IF(COUNTIF($A$7:$A1817, $A1817)&gt;1, 0, IF($E1817="", "", I1817+J1817+M1817+N1817+P1817-R1817))</f>
        <v>0</v>
      </c>
      <c r="D1817" s="109">
        <f>IF(COUNTIF($A$7:$A1817, $A1817)&gt;1, 0, S1817)</f>
        <v>0</v>
      </c>
      <c r="E1817" s="110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17">
        <f>SUMIF('V3回目-総接種回数'!$A:$A, 'Conv-vaccine'!$E1817, 'V3回目-総接種回数'!D:D)</f>
        <v>0</v>
      </c>
    </row>
    <row r="1818" spans="1:19" ht="17.7">
      <c r="A1818" s="49">
        <v>44901</v>
      </c>
      <c r="B1818" s="109">
        <f>IF(COUNTIF($A$7:$A1818, $A1818)&gt;1, 0, IF($E1818="","",G1818+H1818+K1818+L1818+O1818-Q1818))</f>
        <v>0</v>
      </c>
      <c r="C1818" s="109">
        <f>IF(COUNTIF($A$7:$A1818, $A1818)&gt;1, 0, IF($E1818="", "", I1818+J1818+M1818+N1818+P1818-R1818))</f>
        <v>0</v>
      </c>
      <c r="D1818" s="109">
        <f>IF(COUNTIF($A$7:$A1818, $A1818)&gt;1, 0, S1818)</f>
        <v>0</v>
      </c>
      <c r="E1818" s="110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17">
        <f>SUMIF('V3回目-総接種回数'!$A:$A, 'Conv-vaccine'!$E1818, 'V3回目-総接種回数'!D:D)</f>
        <v>0</v>
      </c>
    </row>
    <row r="1819" spans="1:19" ht="17.7">
      <c r="A1819" s="49">
        <v>44902</v>
      </c>
      <c r="B1819" s="109">
        <f>IF(COUNTIF($A$7:$A1819, $A1819)&gt;1, 0, IF($E1819="","",G1819+H1819+K1819+L1819+O1819-Q1819))</f>
        <v>0</v>
      </c>
      <c r="C1819" s="109">
        <f>IF(COUNTIF($A$7:$A1819, $A1819)&gt;1, 0, IF($E1819="", "", I1819+J1819+M1819+N1819+P1819-R1819))</f>
        <v>0</v>
      </c>
      <c r="D1819" s="109">
        <f>IF(COUNTIF($A$7:$A1819, $A1819)&gt;1, 0, S1819)</f>
        <v>0</v>
      </c>
      <c r="E1819" s="110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17">
        <f>SUMIF('V3回目-総接種回数'!$A:$A, 'Conv-vaccine'!$E1819, 'V3回目-総接種回数'!D:D)</f>
        <v>0</v>
      </c>
    </row>
    <row r="1820" spans="1:19" ht="17.7">
      <c r="A1820" s="49">
        <v>44902</v>
      </c>
      <c r="B1820" s="109">
        <f>IF(COUNTIF($A$7:$A1820, $A1820)&gt;1, 0, IF($E1820="","",G1820+H1820+K1820+L1820+O1820-Q1820))</f>
        <v>0</v>
      </c>
      <c r="C1820" s="109">
        <f>IF(COUNTIF($A$7:$A1820, $A1820)&gt;1, 0, IF($E1820="", "", I1820+J1820+M1820+N1820+P1820-R1820))</f>
        <v>0</v>
      </c>
      <c r="D1820" s="109">
        <f>IF(COUNTIF($A$7:$A1820, $A1820)&gt;1, 0, S1820)</f>
        <v>0</v>
      </c>
      <c r="E1820" s="110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17">
        <f>SUMIF('V3回目-総接種回数'!$A:$A, 'Conv-vaccine'!$E1820, 'V3回目-総接種回数'!D:D)</f>
        <v>0</v>
      </c>
    </row>
    <row r="1821" spans="1:19" ht="17.7">
      <c r="A1821" s="49">
        <v>44902</v>
      </c>
      <c r="B1821" s="109">
        <f>IF(COUNTIF($A$7:$A1821, $A1821)&gt;1, 0, IF($E1821="","",G1821+H1821+K1821+L1821+O1821-Q1821))</f>
        <v>0</v>
      </c>
      <c r="C1821" s="109">
        <f>IF(COUNTIF($A$7:$A1821, $A1821)&gt;1, 0, IF($E1821="", "", I1821+J1821+M1821+N1821+P1821-R1821))</f>
        <v>0</v>
      </c>
      <c r="D1821" s="109">
        <f>IF(COUNTIF($A$7:$A1821, $A1821)&gt;1, 0, S1821)</f>
        <v>0</v>
      </c>
      <c r="E1821" s="110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17">
        <f>SUMIF('V3回目-総接種回数'!$A:$A, 'Conv-vaccine'!$E1821, 'V3回目-総接種回数'!D:D)</f>
        <v>0</v>
      </c>
    </row>
    <row r="1822" spans="1:19" ht="17.7">
      <c r="A1822" s="49">
        <v>44903</v>
      </c>
      <c r="B1822" s="109">
        <f>IF(COUNTIF($A$7:$A1822, $A1822)&gt;1, 0, IF($E1822="","",G1822+H1822+K1822+L1822+O1822-Q1822))</f>
        <v>0</v>
      </c>
      <c r="C1822" s="109">
        <f>IF(COUNTIF($A$7:$A1822, $A1822)&gt;1, 0, IF($E1822="", "", I1822+J1822+M1822+N1822+P1822-R1822))</f>
        <v>0</v>
      </c>
      <c r="D1822" s="109">
        <f>IF(COUNTIF($A$7:$A1822, $A1822)&gt;1, 0, S1822)</f>
        <v>0</v>
      </c>
      <c r="E1822" s="110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17">
        <f>SUMIF('V3回目-総接種回数'!$A:$A, 'Conv-vaccine'!$E1822, 'V3回目-総接種回数'!D:D)</f>
        <v>0</v>
      </c>
    </row>
    <row r="1823" spans="1:19" ht="17.7">
      <c r="A1823" s="49">
        <v>44903</v>
      </c>
      <c r="B1823" s="109">
        <f>IF(COUNTIF($A$7:$A1823, $A1823)&gt;1, 0, IF($E1823="","",G1823+H1823+K1823+L1823+O1823-Q1823))</f>
        <v>0</v>
      </c>
      <c r="C1823" s="109">
        <f>IF(COUNTIF($A$7:$A1823, $A1823)&gt;1, 0, IF($E1823="", "", I1823+J1823+M1823+N1823+P1823-R1823))</f>
        <v>0</v>
      </c>
      <c r="D1823" s="109">
        <f>IF(COUNTIF($A$7:$A1823, $A1823)&gt;1, 0, S1823)</f>
        <v>0</v>
      </c>
      <c r="E1823" s="110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17">
        <f>SUMIF('V3回目-総接種回数'!$A:$A, 'Conv-vaccine'!$E1823, 'V3回目-総接種回数'!D:D)</f>
        <v>0</v>
      </c>
    </row>
    <row r="1824" spans="1:19" ht="17.7">
      <c r="A1824" s="49">
        <v>44903</v>
      </c>
      <c r="B1824" s="109">
        <f>IF(COUNTIF($A$7:$A1824, $A1824)&gt;1, 0, IF($E1824="","",G1824+H1824+K1824+L1824+O1824-Q1824))</f>
        <v>0</v>
      </c>
      <c r="C1824" s="109">
        <f>IF(COUNTIF($A$7:$A1824, $A1824)&gt;1, 0, IF($E1824="", "", I1824+J1824+M1824+N1824+P1824-R1824))</f>
        <v>0</v>
      </c>
      <c r="D1824" s="109">
        <f>IF(COUNTIF($A$7:$A1824, $A1824)&gt;1, 0, S1824)</f>
        <v>0</v>
      </c>
      <c r="E1824" s="110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17">
        <f>SUMIF('V3回目-総接種回数'!$A:$A, 'Conv-vaccine'!$E1824, 'V3回目-総接種回数'!D:D)</f>
        <v>0</v>
      </c>
    </row>
    <row r="1825" spans="1:19" ht="17.7">
      <c r="A1825" s="49">
        <v>44904</v>
      </c>
      <c r="B1825" s="109">
        <f>IF(COUNTIF($A$7:$A1825, $A1825)&gt;1, 0, IF($E1825="","",G1825+H1825+K1825+L1825+O1825-Q1825))</f>
        <v>0</v>
      </c>
      <c r="C1825" s="109">
        <f>IF(COUNTIF($A$7:$A1825, $A1825)&gt;1, 0, IF($E1825="", "", I1825+J1825+M1825+N1825+P1825-R1825))</f>
        <v>0</v>
      </c>
      <c r="D1825" s="109">
        <f>IF(COUNTIF($A$7:$A1825, $A1825)&gt;1, 0, S1825)</f>
        <v>0</v>
      </c>
      <c r="E1825" s="110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17">
        <f>SUMIF('V3回目-総接種回数'!$A:$A, 'Conv-vaccine'!$E1825, 'V3回目-総接種回数'!D:D)</f>
        <v>0</v>
      </c>
    </row>
    <row r="1826" spans="1:19" ht="17.7">
      <c r="A1826" s="49">
        <v>44904</v>
      </c>
      <c r="B1826" s="109">
        <f>IF(COUNTIF($A$7:$A1826, $A1826)&gt;1, 0, IF($E1826="","",G1826+H1826+K1826+L1826+O1826-Q1826))</f>
        <v>0</v>
      </c>
      <c r="C1826" s="109">
        <f>IF(COUNTIF($A$7:$A1826, $A1826)&gt;1, 0, IF($E1826="", "", I1826+J1826+M1826+N1826+P1826-R1826))</f>
        <v>0</v>
      </c>
      <c r="D1826" s="109">
        <f>IF(COUNTIF($A$7:$A1826, $A1826)&gt;1, 0, S1826)</f>
        <v>0</v>
      </c>
      <c r="E1826" s="110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17">
        <f>SUMIF('V3回目-総接種回数'!$A:$A, 'Conv-vaccine'!$E1826, 'V3回目-総接種回数'!D:D)</f>
        <v>0</v>
      </c>
    </row>
    <row r="1827" spans="1:19" ht="17.7">
      <c r="A1827" s="49">
        <v>44904</v>
      </c>
      <c r="B1827" s="109">
        <f>IF(COUNTIF($A$7:$A1827, $A1827)&gt;1, 0, IF($E1827="","",G1827+H1827+K1827+L1827+O1827-Q1827))</f>
        <v>0</v>
      </c>
      <c r="C1827" s="109">
        <f>IF(COUNTIF($A$7:$A1827, $A1827)&gt;1, 0, IF($E1827="", "", I1827+J1827+M1827+N1827+P1827-R1827))</f>
        <v>0</v>
      </c>
      <c r="D1827" s="109">
        <f>IF(COUNTIF($A$7:$A1827, $A1827)&gt;1, 0, S1827)</f>
        <v>0</v>
      </c>
      <c r="E1827" s="110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17">
        <f>SUMIF('V3回目-総接種回数'!$A:$A, 'Conv-vaccine'!$E1827, 'V3回目-総接種回数'!D:D)</f>
        <v>0</v>
      </c>
    </row>
    <row r="1828" spans="1:19" ht="17.7">
      <c r="A1828" s="49">
        <v>44905</v>
      </c>
      <c r="B1828" s="109">
        <f>IF(COUNTIF($A$7:$A1828, $A1828)&gt;1, 0, IF($E1828="","",G1828+H1828+K1828+L1828+O1828-Q1828))</f>
        <v>0</v>
      </c>
      <c r="C1828" s="109">
        <f>IF(COUNTIF($A$7:$A1828, $A1828)&gt;1, 0, IF($E1828="", "", I1828+J1828+M1828+N1828+P1828-R1828))</f>
        <v>0</v>
      </c>
      <c r="D1828" s="109">
        <f>IF(COUNTIF($A$7:$A1828, $A1828)&gt;1, 0, S1828)</f>
        <v>0</v>
      </c>
      <c r="E1828" s="110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17">
        <f>SUMIF('V3回目-総接種回数'!$A:$A, 'Conv-vaccine'!$E1828, 'V3回目-総接種回数'!D:D)</f>
        <v>0</v>
      </c>
    </row>
    <row r="1829" spans="1:19" ht="17.7">
      <c r="A1829" s="49">
        <v>44905</v>
      </c>
      <c r="B1829" s="109">
        <f>IF(COUNTIF($A$7:$A1829, $A1829)&gt;1, 0, IF($E1829="","",G1829+H1829+K1829+L1829+O1829-Q1829))</f>
        <v>0</v>
      </c>
      <c r="C1829" s="109">
        <f>IF(COUNTIF($A$7:$A1829, $A1829)&gt;1, 0, IF($E1829="", "", I1829+J1829+M1829+N1829+P1829-R1829))</f>
        <v>0</v>
      </c>
      <c r="D1829" s="109">
        <f>IF(COUNTIF($A$7:$A1829, $A1829)&gt;1, 0, S1829)</f>
        <v>0</v>
      </c>
      <c r="E1829" s="110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17">
        <f>SUMIF('V3回目-総接種回数'!$A:$A, 'Conv-vaccine'!$E1829, 'V3回目-総接種回数'!D:D)</f>
        <v>0</v>
      </c>
    </row>
    <row r="1830" spans="1:19" ht="17.7">
      <c r="A1830" s="49">
        <v>44905</v>
      </c>
      <c r="B1830" s="109">
        <f>IF(COUNTIF($A$7:$A1830, $A1830)&gt;1, 0, IF($E1830="","",G1830+H1830+K1830+L1830+O1830-Q1830))</f>
        <v>0</v>
      </c>
      <c r="C1830" s="109">
        <f>IF(COUNTIF($A$7:$A1830, $A1830)&gt;1, 0, IF($E1830="", "", I1830+J1830+M1830+N1830+P1830-R1830))</f>
        <v>0</v>
      </c>
      <c r="D1830" s="109">
        <f>IF(COUNTIF($A$7:$A1830, $A1830)&gt;1, 0, S1830)</f>
        <v>0</v>
      </c>
      <c r="E1830" s="110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17">
        <f>SUMIF('V3回目-総接種回数'!$A:$A, 'Conv-vaccine'!$E1830, 'V3回目-総接種回数'!D:D)</f>
        <v>0</v>
      </c>
    </row>
    <row r="1831" spans="1:19" ht="17.7">
      <c r="A1831" s="49">
        <v>44906</v>
      </c>
      <c r="B1831" s="109">
        <f>IF(COUNTIF($A$7:$A1831, $A1831)&gt;1, 0, IF($E1831="","",G1831+H1831+K1831+L1831+O1831-Q1831))</f>
        <v>0</v>
      </c>
      <c r="C1831" s="109">
        <f>IF(COUNTIF($A$7:$A1831, $A1831)&gt;1, 0, IF($E1831="", "", I1831+J1831+M1831+N1831+P1831-R1831))</f>
        <v>0</v>
      </c>
      <c r="D1831" s="109">
        <f>IF(COUNTIF($A$7:$A1831, $A1831)&gt;1, 0, S1831)</f>
        <v>0</v>
      </c>
      <c r="E1831" s="110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17">
        <f>SUMIF('V3回目-総接種回数'!$A:$A, 'Conv-vaccine'!$E1831, 'V3回目-総接種回数'!D:D)</f>
        <v>0</v>
      </c>
    </row>
    <row r="1832" spans="1:19" ht="17.7">
      <c r="A1832" s="49">
        <v>44906</v>
      </c>
      <c r="B1832" s="109">
        <f>IF(COUNTIF($A$7:$A1832, $A1832)&gt;1, 0, IF($E1832="","",G1832+H1832+K1832+L1832+O1832-Q1832))</f>
        <v>0</v>
      </c>
      <c r="C1832" s="109">
        <f>IF(COUNTIF($A$7:$A1832, $A1832)&gt;1, 0, IF($E1832="", "", I1832+J1832+M1832+N1832+P1832-R1832))</f>
        <v>0</v>
      </c>
      <c r="D1832" s="109">
        <f>IF(COUNTIF($A$7:$A1832, $A1832)&gt;1, 0, S1832)</f>
        <v>0</v>
      </c>
      <c r="E1832" s="110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17">
        <f>SUMIF('V3回目-総接種回数'!$A:$A, 'Conv-vaccine'!$E1832, 'V3回目-総接種回数'!D:D)</f>
        <v>0</v>
      </c>
    </row>
    <row r="1833" spans="1:19" ht="17.7">
      <c r="A1833" s="49">
        <v>44906</v>
      </c>
      <c r="B1833" s="109">
        <f>IF(COUNTIF($A$7:$A1833, $A1833)&gt;1, 0, IF($E1833="","",G1833+H1833+K1833+L1833+O1833-Q1833))</f>
        <v>0</v>
      </c>
      <c r="C1833" s="109">
        <f>IF(COUNTIF($A$7:$A1833, $A1833)&gt;1, 0, IF($E1833="", "", I1833+J1833+M1833+N1833+P1833-R1833))</f>
        <v>0</v>
      </c>
      <c r="D1833" s="109">
        <f>IF(COUNTIF($A$7:$A1833, $A1833)&gt;1, 0, S1833)</f>
        <v>0</v>
      </c>
      <c r="E1833" s="110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17">
        <f>SUMIF('V3回目-総接種回数'!$A:$A, 'Conv-vaccine'!$E1833, 'V3回目-総接種回数'!D:D)</f>
        <v>0</v>
      </c>
    </row>
    <row r="1834" spans="1:19" ht="17.7">
      <c r="A1834" s="49">
        <v>44907</v>
      </c>
      <c r="B1834" s="109">
        <f>IF(COUNTIF($A$7:$A1834, $A1834)&gt;1, 0, IF($E1834="","",G1834+H1834+K1834+L1834+O1834-Q1834))</f>
        <v>0</v>
      </c>
      <c r="C1834" s="109">
        <f>IF(COUNTIF($A$7:$A1834, $A1834)&gt;1, 0, IF($E1834="", "", I1834+J1834+M1834+N1834+P1834-R1834))</f>
        <v>0</v>
      </c>
      <c r="D1834" s="109">
        <f>IF(COUNTIF($A$7:$A1834, $A1834)&gt;1, 0, S1834)</f>
        <v>0</v>
      </c>
      <c r="E1834" s="110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17">
        <f>SUMIF('V3回目-総接種回数'!$A:$A, 'Conv-vaccine'!$E1834, 'V3回目-総接種回数'!D:D)</f>
        <v>0</v>
      </c>
    </row>
    <row r="1835" spans="1:19" ht="17.7">
      <c r="A1835" s="49">
        <v>44907</v>
      </c>
      <c r="B1835" s="109">
        <f>IF(COUNTIF($A$7:$A1835, $A1835)&gt;1, 0, IF($E1835="","",G1835+H1835+K1835+L1835+O1835-Q1835))</f>
        <v>0</v>
      </c>
      <c r="C1835" s="109">
        <f>IF(COUNTIF($A$7:$A1835, $A1835)&gt;1, 0, IF($E1835="", "", I1835+J1835+M1835+N1835+P1835-R1835))</f>
        <v>0</v>
      </c>
      <c r="D1835" s="109">
        <f>IF(COUNTIF($A$7:$A1835, $A1835)&gt;1, 0, S1835)</f>
        <v>0</v>
      </c>
      <c r="E1835" s="110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17">
        <f>SUMIF('V3回目-総接種回数'!$A:$A, 'Conv-vaccine'!$E1835, 'V3回目-総接種回数'!D:D)</f>
        <v>0</v>
      </c>
    </row>
    <row r="1836" spans="1:19" ht="17.7">
      <c r="A1836" s="49">
        <v>44907</v>
      </c>
      <c r="B1836" s="109">
        <f>IF(COUNTIF($A$7:$A1836, $A1836)&gt;1, 0, IF($E1836="","",G1836+H1836+K1836+L1836+O1836-Q1836))</f>
        <v>0</v>
      </c>
      <c r="C1836" s="109">
        <f>IF(COUNTIF($A$7:$A1836, $A1836)&gt;1, 0, IF($E1836="", "", I1836+J1836+M1836+N1836+P1836-R1836))</f>
        <v>0</v>
      </c>
      <c r="D1836" s="109">
        <f>IF(COUNTIF($A$7:$A1836, $A1836)&gt;1, 0, S1836)</f>
        <v>0</v>
      </c>
      <c r="E1836" s="110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17">
        <f>SUMIF('V3回目-総接種回数'!$A:$A, 'Conv-vaccine'!$E1836, 'V3回目-総接種回数'!D:D)</f>
        <v>0</v>
      </c>
    </row>
    <row r="1837" spans="1:19" ht="17.7">
      <c r="A1837" s="49">
        <v>44908</v>
      </c>
      <c r="B1837" s="109">
        <f>IF(COUNTIF($A$7:$A1837, $A1837)&gt;1, 0, IF($E1837="","",G1837+H1837+K1837+L1837+O1837-Q1837))</f>
        <v>0</v>
      </c>
      <c r="C1837" s="109">
        <f>IF(COUNTIF($A$7:$A1837, $A1837)&gt;1, 0, IF($E1837="", "", I1837+J1837+M1837+N1837+P1837-R1837))</f>
        <v>0</v>
      </c>
      <c r="D1837" s="109">
        <f>IF(COUNTIF($A$7:$A1837, $A1837)&gt;1, 0, S1837)</f>
        <v>0</v>
      </c>
      <c r="E1837" s="110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17">
        <f>SUMIF('V3回目-総接種回数'!$A:$A, 'Conv-vaccine'!$E1837, 'V3回目-総接種回数'!D:D)</f>
        <v>0</v>
      </c>
    </row>
    <row r="1838" spans="1:19" ht="17.7">
      <c r="A1838" s="49">
        <v>44908</v>
      </c>
      <c r="B1838" s="109">
        <f>IF(COUNTIF($A$7:$A1838, $A1838)&gt;1, 0, IF($E1838="","",G1838+H1838+K1838+L1838+O1838-Q1838))</f>
        <v>0</v>
      </c>
      <c r="C1838" s="109">
        <f>IF(COUNTIF($A$7:$A1838, $A1838)&gt;1, 0, IF($E1838="", "", I1838+J1838+M1838+N1838+P1838-R1838))</f>
        <v>0</v>
      </c>
      <c r="D1838" s="109">
        <f>IF(COUNTIF($A$7:$A1838, $A1838)&gt;1, 0, S1838)</f>
        <v>0</v>
      </c>
      <c r="E1838" s="110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17">
        <f>SUMIF('V3回目-総接種回数'!$A:$A, 'Conv-vaccine'!$E1838, 'V3回目-総接種回数'!D:D)</f>
        <v>0</v>
      </c>
    </row>
    <row r="1839" spans="1:19" ht="17.7">
      <c r="A1839" s="49">
        <v>44908</v>
      </c>
      <c r="B1839" s="109">
        <f>IF(COUNTIF($A$7:$A1839, $A1839)&gt;1, 0, IF($E1839="","",G1839+H1839+K1839+L1839+O1839-Q1839))</f>
        <v>0</v>
      </c>
      <c r="C1839" s="109">
        <f>IF(COUNTIF($A$7:$A1839, $A1839)&gt;1, 0, IF($E1839="", "", I1839+J1839+M1839+N1839+P1839-R1839))</f>
        <v>0</v>
      </c>
      <c r="D1839" s="109">
        <f>IF(COUNTIF($A$7:$A1839, $A1839)&gt;1, 0, S1839)</f>
        <v>0</v>
      </c>
      <c r="E1839" s="110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17">
        <f>SUMIF('V3回目-総接種回数'!$A:$A, 'Conv-vaccine'!$E1839, 'V3回目-総接種回数'!D:D)</f>
        <v>0</v>
      </c>
    </row>
    <row r="1840" spans="1:19" ht="17.7">
      <c r="A1840" s="49">
        <v>44909</v>
      </c>
      <c r="B1840" s="109">
        <f>IF(COUNTIF($A$7:$A1840, $A1840)&gt;1, 0, IF($E1840="","",G1840+H1840+K1840+L1840+O1840-Q1840))</f>
        <v>0</v>
      </c>
      <c r="C1840" s="109">
        <f>IF(COUNTIF($A$7:$A1840, $A1840)&gt;1, 0, IF($E1840="", "", I1840+J1840+M1840+N1840+P1840-R1840))</f>
        <v>0</v>
      </c>
      <c r="D1840" s="109">
        <f>IF(COUNTIF($A$7:$A1840, $A1840)&gt;1, 0, S1840)</f>
        <v>0</v>
      </c>
      <c r="E1840" s="110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17">
        <f>SUMIF('V3回目-総接種回数'!$A:$A, 'Conv-vaccine'!$E1840, 'V3回目-総接種回数'!D:D)</f>
        <v>0</v>
      </c>
    </row>
    <row r="1841" spans="1:19" ht="17.7">
      <c r="A1841" s="49">
        <v>44909</v>
      </c>
      <c r="B1841" s="109">
        <f>IF(COUNTIF($A$7:$A1841, $A1841)&gt;1, 0, IF($E1841="","",G1841+H1841+K1841+L1841+O1841-Q1841))</f>
        <v>0</v>
      </c>
      <c r="C1841" s="109">
        <f>IF(COUNTIF($A$7:$A1841, $A1841)&gt;1, 0, IF($E1841="", "", I1841+J1841+M1841+N1841+P1841-R1841))</f>
        <v>0</v>
      </c>
      <c r="D1841" s="109">
        <f>IF(COUNTIF($A$7:$A1841, $A1841)&gt;1, 0, S1841)</f>
        <v>0</v>
      </c>
      <c r="E1841" s="110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17">
        <f>SUMIF('V3回目-総接種回数'!$A:$A, 'Conv-vaccine'!$E1841, 'V3回目-総接種回数'!D:D)</f>
        <v>0</v>
      </c>
    </row>
    <row r="1842" spans="1:19" ht="17.7">
      <c r="A1842" s="49">
        <v>44909</v>
      </c>
      <c r="B1842" s="109">
        <f>IF(COUNTIF($A$7:$A1842, $A1842)&gt;1, 0, IF($E1842="","",G1842+H1842+K1842+L1842+O1842-Q1842))</f>
        <v>0</v>
      </c>
      <c r="C1842" s="109">
        <f>IF(COUNTIF($A$7:$A1842, $A1842)&gt;1, 0, IF($E1842="", "", I1842+J1842+M1842+N1842+P1842-R1842))</f>
        <v>0</v>
      </c>
      <c r="D1842" s="109">
        <f>IF(COUNTIF($A$7:$A1842, $A1842)&gt;1, 0, S1842)</f>
        <v>0</v>
      </c>
      <c r="E1842" s="110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17">
        <f>SUMIF('V3回目-総接種回数'!$A:$A, 'Conv-vaccine'!$E1842, 'V3回目-総接種回数'!D:D)</f>
        <v>0</v>
      </c>
    </row>
    <row r="1843" spans="1:19" ht="17.7">
      <c r="A1843" s="49">
        <v>44910</v>
      </c>
      <c r="B1843" s="109">
        <f>IF(COUNTIF($A$7:$A1843, $A1843)&gt;1, 0, IF($E1843="","",G1843+H1843+K1843+L1843+O1843-Q1843))</f>
        <v>0</v>
      </c>
      <c r="C1843" s="109">
        <f>IF(COUNTIF($A$7:$A1843, $A1843)&gt;1, 0, IF($E1843="", "", I1843+J1843+M1843+N1843+P1843-R1843))</f>
        <v>0</v>
      </c>
      <c r="D1843" s="109">
        <f>IF(COUNTIF($A$7:$A1843, $A1843)&gt;1, 0, S1843)</f>
        <v>0</v>
      </c>
      <c r="E1843" s="110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17">
        <f>SUMIF('V3回目-総接種回数'!$A:$A, 'Conv-vaccine'!$E1843, 'V3回目-総接種回数'!D:D)</f>
        <v>0</v>
      </c>
    </row>
    <row r="1844" spans="1:19" ht="17.7">
      <c r="A1844" s="49">
        <v>44910</v>
      </c>
      <c r="B1844" s="109">
        <f>IF(COUNTIF($A$7:$A1844, $A1844)&gt;1, 0, IF($E1844="","",G1844+H1844+K1844+L1844+O1844-Q1844))</f>
        <v>0</v>
      </c>
      <c r="C1844" s="109">
        <f>IF(COUNTIF($A$7:$A1844, $A1844)&gt;1, 0, IF($E1844="", "", I1844+J1844+M1844+N1844+P1844-R1844))</f>
        <v>0</v>
      </c>
      <c r="D1844" s="109">
        <f>IF(COUNTIF($A$7:$A1844, $A1844)&gt;1, 0, S1844)</f>
        <v>0</v>
      </c>
      <c r="E1844" s="110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17">
        <f>SUMIF('V3回目-総接種回数'!$A:$A, 'Conv-vaccine'!$E1844, 'V3回目-総接種回数'!D:D)</f>
        <v>0</v>
      </c>
    </row>
    <row r="1845" spans="1:19" ht="17.7">
      <c r="A1845" s="49">
        <v>44910</v>
      </c>
      <c r="B1845" s="109">
        <f>IF(COUNTIF($A$7:$A1845, $A1845)&gt;1, 0, IF($E1845="","",G1845+H1845+K1845+L1845+O1845-Q1845))</f>
        <v>0</v>
      </c>
      <c r="C1845" s="109">
        <f>IF(COUNTIF($A$7:$A1845, $A1845)&gt;1, 0, IF($E1845="", "", I1845+J1845+M1845+N1845+P1845-R1845))</f>
        <v>0</v>
      </c>
      <c r="D1845" s="109">
        <f>IF(COUNTIF($A$7:$A1845, $A1845)&gt;1, 0, S1845)</f>
        <v>0</v>
      </c>
      <c r="E1845" s="110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17">
        <f>SUMIF('V3回目-総接種回数'!$A:$A, 'Conv-vaccine'!$E1845, 'V3回目-総接種回数'!D:D)</f>
        <v>0</v>
      </c>
    </row>
    <row r="1846" spans="1:19" ht="17.7">
      <c r="A1846" s="49">
        <v>44911</v>
      </c>
      <c r="B1846" s="109">
        <f>IF(COUNTIF($A$7:$A1846, $A1846)&gt;1, 0, IF($E1846="","",G1846+H1846+K1846+L1846+O1846-Q1846))</f>
        <v>0</v>
      </c>
      <c r="C1846" s="109">
        <f>IF(COUNTIF($A$7:$A1846, $A1846)&gt;1, 0, IF($E1846="", "", I1846+J1846+M1846+N1846+P1846-R1846))</f>
        <v>0</v>
      </c>
      <c r="D1846" s="109">
        <f>IF(COUNTIF($A$7:$A1846, $A1846)&gt;1, 0, S1846)</f>
        <v>0</v>
      </c>
      <c r="E1846" s="110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17">
        <f>SUMIF('V3回目-総接種回数'!$A:$A, 'Conv-vaccine'!$E1846, 'V3回目-総接種回数'!D:D)</f>
        <v>0</v>
      </c>
    </row>
    <row r="1847" spans="1:19" ht="17.7">
      <c r="A1847" s="49">
        <v>44911</v>
      </c>
      <c r="B1847" s="109">
        <f>IF(COUNTIF($A$7:$A1847, $A1847)&gt;1, 0, IF($E1847="","",G1847+H1847+K1847+L1847+O1847-Q1847))</f>
        <v>0</v>
      </c>
      <c r="C1847" s="109">
        <f>IF(COUNTIF($A$7:$A1847, $A1847)&gt;1, 0, IF($E1847="", "", I1847+J1847+M1847+N1847+P1847-R1847))</f>
        <v>0</v>
      </c>
      <c r="D1847" s="109">
        <f>IF(COUNTIF($A$7:$A1847, $A1847)&gt;1, 0, S1847)</f>
        <v>0</v>
      </c>
      <c r="E1847" s="110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17">
        <f>SUMIF('V3回目-総接種回数'!$A:$A, 'Conv-vaccine'!$E1847, 'V3回目-総接種回数'!D:D)</f>
        <v>0</v>
      </c>
    </row>
    <row r="1848" spans="1:19" ht="17.7">
      <c r="A1848" s="49">
        <v>44911</v>
      </c>
      <c r="B1848" s="109">
        <f>IF(COUNTIF($A$7:$A1848, $A1848)&gt;1, 0, IF($E1848="","",G1848+H1848+K1848+L1848+O1848-Q1848))</f>
        <v>0</v>
      </c>
      <c r="C1848" s="109">
        <f>IF(COUNTIF($A$7:$A1848, $A1848)&gt;1, 0, IF($E1848="", "", I1848+J1848+M1848+N1848+P1848-R1848))</f>
        <v>0</v>
      </c>
      <c r="D1848" s="109">
        <f>IF(COUNTIF($A$7:$A1848, $A1848)&gt;1, 0, S1848)</f>
        <v>0</v>
      </c>
      <c r="E1848" s="110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17">
        <f>SUMIF('V3回目-総接種回数'!$A:$A, 'Conv-vaccine'!$E1848, 'V3回目-総接種回数'!D:D)</f>
        <v>0</v>
      </c>
    </row>
    <row r="1849" spans="1:19" ht="17.7">
      <c r="A1849" s="49">
        <v>44912</v>
      </c>
      <c r="B1849" s="109">
        <f>IF(COUNTIF($A$7:$A1849, $A1849)&gt;1, 0, IF($E1849="","",G1849+H1849+K1849+L1849+O1849-Q1849))</f>
        <v>0</v>
      </c>
      <c r="C1849" s="109">
        <f>IF(COUNTIF($A$7:$A1849, $A1849)&gt;1, 0, IF($E1849="", "", I1849+J1849+M1849+N1849+P1849-R1849))</f>
        <v>0</v>
      </c>
      <c r="D1849" s="109">
        <f>IF(COUNTIF($A$7:$A1849, $A1849)&gt;1, 0, S1849)</f>
        <v>0</v>
      </c>
      <c r="E1849" s="110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17">
        <f>SUMIF('V3回目-総接種回数'!$A:$A, 'Conv-vaccine'!$E1849, 'V3回目-総接種回数'!D:D)</f>
        <v>0</v>
      </c>
    </row>
    <row r="1850" spans="1:19" ht="17.7">
      <c r="A1850" s="49">
        <v>44912</v>
      </c>
      <c r="B1850" s="109">
        <f>IF(COUNTIF($A$7:$A1850, $A1850)&gt;1, 0, IF($E1850="","",G1850+H1850+K1850+L1850+O1850-Q1850))</f>
        <v>0</v>
      </c>
      <c r="C1850" s="109">
        <f>IF(COUNTIF($A$7:$A1850, $A1850)&gt;1, 0, IF($E1850="", "", I1850+J1850+M1850+N1850+P1850-R1850))</f>
        <v>0</v>
      </c>
      <c r="D1850" s="109">
        <f>IF(COUNTIF($A$7:$A1850, $A1850)&gt;1, 0, S1850)</f>
        <v>0</v>
      </c>
      <c r="E1850" s="110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17">
        <f>SUMIF('V3回目-総接種回数'!$A:$A, 'Conv-vaccine'!$E1850, 'V3回目-総接種回数'!D:D)</f>
        <v>0</v>
      </c>
    </row>
    <row r="1851" spans="1:19" ht="17.7">
      <c r="A1851" s="49">
        <v>44912</v>
      </c>
      <c r="B1851" s="109">
        <f>IF(COUNTIF($A$7:$A1851, $A1851)&gt;1, 0, IF($E1851="","",G1851+H1851+K1851+L1851+O1851-Q1851))</f>
        <v>0</v>
      </c>
      <c r="C1851" s="109">
        <f>IF(COUNTIF($A$7:$A1851, $A1851)&gt;1, 0, IF($E1851="", "", I1851+J1851+M1851+N1851+P1851-R1851))</f>
        <v>0</v>
      </c>
      <c r="D1851" s="109">
        <f>IF(COUNTIF($A$7:$A1851, $A1851)&gt;1, 0, S1851)</f>
        <v>0</v>
      </c>
      <c r="E1851" s="110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17">
        <f>SUMIF('V3回目-総接種回数'!$A:$A, 'Conv-vaccine'!$E1851, 'V3回目-総接種回数'!D:D)</f>
        <v>0</v>
      </c>
    </row>
    <row r="1852" spans="1:19" ht="17.7">
      <c r="A1852" s="49">
        <v>44913</v>
      </c>
      <c r="B1852" s="109">
        <f>IF(COUNTIF($A$7:$A1852, $A1852)&gt;1, 0, IF($E1852="","",G1852+H1852+K1852+L1852+O1852-Q1852))</f>
        <v>0</v>
      </c>
      <c r="C1852" s="109">
        <f>IF(COUNTIF($A$7:$A1852, $A1852)&gt;1, 0, IF($E1852="", "", I1852+J1852+M1852+N1852+P1852-R1852))</f>
        <v>0</v>
      </c>
      <c r="D1852" s="109">
        <f>IF(COUNTIF($A$7:$A1852, $A1852)&gt;1, 0, S1852)</f>
        <v>0</v>
      </c>
      <c r="E1852" s="110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17">
        <f>SUMIF('V3回目-総接種回数'!$A:$A, 'Conv-vaccine'!$E1852, 'V3回目-総接種回数'!D:D)</f>
        <v>0</v>
      </c>
    </row>
    <row r="1853" spans="1:19" ht="17.7">
      <c r="A1853" s="49">
        <v>44913</v>
      </c>
      <c r="B1853" s="109">
        <f>IF(COUNTIF($A$7:$A1853, $A1853)&gt;1, 0, IF($E1853="","",G1853+H1853+K1853+L1853+O1853-Q1853))</f>
        <v>0</v>
      </c>
      <c r="C1853" s="109">
        <f>IF(COUNTIF($A$7:$A1853, $A1853)&gt;1, 0, IF($E1853="", "", I1853+J1853+M1853+N1853+P1853-R1853))</f>
        <v>0</v>
      </c>
      <c r="D1853" s="109">
        <f>IF(COUNTIF($A$7:$A1853, $A1853)&gt;1, 0, S1853)</f>
        <v>0</v>
      </c>
      <c r="E1853" s="110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17">
        <f>SUMIF('V3回目-総接種回数'!$A:$A, 'Conv-vaccine'!$E1853, 'V3回目-総接種回数'!D:D)</f>
        <v>0</v>
      </c>
    </row>
    <row r="1854" spans="1:19" ht="17.7">
      <c r="A1854" s="49">
        <v>44913</v>
      </c>
      <c r="B1854" s="109">
        <f>IF(COUNTIF($A$7:$A1854, $A1854)&gt;1, 0, IF($E1854="","",G1854+H1854+K1854+L1854+O1854-Q1854))</f>
        <v>0</v>
      </c>
      <c r="C1854" s="109">
        <f>IF(COUNTIF($A$7:$A1854, $A1854)&gt;1, 0, IF($E1854="", "", I1854+J1854+M1854+N1854+P1854-R1854))</f>
        <v>0</v>
      </c>
      <c r="D1854" s="109">
        <f>IF(COUNTIF($A$7:$A1854, $A1854)&gt;1, 0, S1854)</f>
        <v>0</v>
      </c>
      <c r="E1854" s="110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17">
        <f>SUMIF('V3回目-総接種回数'!$A:$A, 'Conv-vaccine'!$E1854, 'V3回目-総接種回数'!D:D)</f>
        <v>0</v>
      </c>
    </row>
    <row r="1855" spans="1:19" ht="17.7">
      <c r="A1855" s="49">
        <v>44914</v>
      </c>
      <c r="B1855" s="109">
        <f>IF(COUNTIF($A$7:$A1855, $A1855)&gt;1, 0, IF($E1855="","",G1855+H1855+K1855+L1855+O1855-Q1855))</f>
        <v>0</v>
      </c>
      <c r="C1855" s="109">
        <f>IF(COUNTIF($A$7:$A1855, $A1855)&gt;1, 0, IF($E1855="", "", I1855+J1855+M1855+N1855+P1855-R1855))</f>
        <v>0</v>
      </c>
      <c r="D1855" s="109">
        <f>IF(COUNTIF($A$7:$A1855, $A1855)&gt;1, 0, S1855)</f>
        <v>0</v>
      </c>
      <c r="E1855" s="110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17">
        <f>SUMIF('V3回目-総接種回数'!$A:$A, 'Conv-vaccine'!$E1855, 'V3回目-総接種回数'!D:D)</f>
        <v>0</v>
      </c>
    </row>
    <row r="1856" spans="1:19" ht="17.7">
      <c r="A1856" s="49">
        <v>44914</v>
      </c>
      <c r="B1856" s="109">
        <f>IF(COUNTIF($A$7:$A1856, $A1856)&gt;1, 0, IF($E1856="","",G1856+H1856+K1856+L1856+O1856-Q1856))</f>
        <v>0</v>
      </c>
      <c r="C1856" s="109">
        <f>IF(COUNTIF($A$7:$A1856, $A1856)&gt;1, 0, IF($E1856="", "", I1856+J1856+M1856+N1856+P1856-R1856))</f>
        <v>0</v>
      </c>
      <c r="D1856" s="109">
        <f>IF(COUNTIF($A$7:$A1856, $A1856)&gt;1, 0, S1856)</f>
        <v>0</v>
      </c>
      <c r="E1856" s="110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17">
        <f>SUMIF('V3回目-総接種回数'!$A:$A, 'Conv-vaccine'!$E1856, 'V3回目-総接種回数'!D:D)</f>
        <v>0</v>
      </c>
    </row>
    <row r="1857" spans="1:19" ht="17.7">
      <c r="A1857" s="49">
        <v>44914</v>
      </c>
      <c r="B1857" s="109">
        <f>IF(COUNTIF($A$7:$A1857, $A1857)&gt;1, 0, IF($E1857="","",G1857+H1857+K1857+L1857+O1857-Q1857))</f>
        <v>0</v>
      </c>
      <c r="C1857" s="109">
        <f>IF(COUNTIF($A$7:$A1857, $A1857)&gt;1, 0, IF($E1857="", "", I1857+J1857+M1857+N1857+P1857-R1857))</f>
        <v>0</v>
      </c>
      <c r="D1857" s="109">
        <f>IF(COUNTIF($A$7:$A1857, $A1857)&gt;1, 0, S1857)</f>
        <v>0</v>
      </c>
      <c r="E1857" s="110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17">
        <f>SUMIF('V3回目-総接種回数'!$A:$A, 'Conv-vaccine'!$E1857, 'V3回目-総接種回数'!D:D)</f>
        <v>0</v>
      </c>
    </row>
    <row r="1858" spans="1:19" ht="17.7">
      <c r="A1858" s="49">
        <v>44915</v>
      </c>
      <c r="B1858" s="109">
        <f>IF(COUNTIF($A$7:$A1858, $A1858)&gt;1, 0, IF($E1858="","",G1858+H1858+K1858+L1858+O1858-Q1858))</f>
        <v>0</v>
      </c>
      <c r="C1858" s="109">
        <f>IF(COUNTIF($A$7:$A1858, $A1858)&gt;1, 0, IF($E1858="", "", I1858+J1858+M1858+N1858+P1858-R1858))</f>
        <v>0</v>
      </c>
      <c r="D1858" s="109">
        <f>IF(COUNTIF($A$7:$A1858, $A1858)&gt;1, 0, S1858)</f>
        <v>0</v>
      </c>
      <c r="E1858" s="110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17">
        <f>SUMIF('V3回目-総接種回数'!$A:$A, 'Conv-vaccine'!$E1858, 'V3回目-総接種回数'!D:D)</f>
        <v>0</v>
      </c>
    </row>
    <row r="1859" spans="1:19" ht="17.7">
      <c r="A1859" s="49">
        <v>44915</v>
      </c>
      <c r="B1859" s="109">
        <f>IF(COUNTIF($A$7:$A1859, $A1859)&gt;1, 0, IF($E1859="","",G1859+H1859+K1859+L1859+O1859-Q1859))</f>
        <v>0</v>
      </c>
      <c r="C1859" s="109">
        <f>IF(COUNTIF($A$7:$A1859, $A1859)&gt;1, 0, IF($E1859="", "", I1859+J1859+M1859+N1859+P1859-R1859))</f>
        <v>0</v>
      </c>
      <c r="D1859" s="109">
        <f>IF(COUNTIF($A$7:$A1859, $A1859)&gt;1, 0, S1859)</f>
        <v>0</v>
      </c>
      <c r="E1859" s="110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17">
        <f>SUMIF('V3回目-総接種回数'!$A:$A, 'Conv-vaccine'!$E1859, 'V3回目-総接種回数'!D:D)</f>
        <v>0</v>
      </c>
    </row>
    <row r="1860" spans="1:19" ht="17.7">
      <c r="A1860" s="49">
        <v>44915</v>
      </c>
      <c r="B1860" s="109">
        <f>IF(COUNTIF($A$7:$A1860, $A1860)&gt;1, 0, IF($E1860="","",G1860+H1860+K1860+L1860+O1860-Q1860))</f>
        <v>0</v>
      </c>
      <c r="C1860" s="109">
        <f>IF(COUNTIF($A$7:$A1860, $A1860)&gt;1, 0, IF($E1860="", "", I1860+J1860+M1860+N1860+P1860-R1860))</f>
        <v>0</v>
      </c>
      <c r="D1860" s="109">
        <f>IF(COUNTIF($A$7:$A1860, $A1860)&gt;1, 0, S1860)</f>
        <v>0</v>
      </c>
      <c r="E1860" s="110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17">
        <f>SUMIF('V3回目-総接種回数'!$A:$A, 'Conv-vaccine'!$E1860, 'V3回目-総接種回数'!D:D)</f>
        <v>0</v>
      </c>
    </row>
    <row r="1861" spans="1:19" ht="17.7">
      <c r="A1861" s="49">
        <v>44916</v>
      </c>
      <c r="B1861" s="109">
        <f>IF(COUNTIF($A$7:$A1861, $A1861)&gt;1, 0, IF($E1861="","",G1861+H1861+K1861+L1861+O1861-Q1861))</f>
        <v>0</v>
      </c>
      <c r="C1861" s="109">
        <f>IF(COUNTIF($A$7:$A1861, $A1861)&gt;1, 0, IF($E1861="", "", I1861+J1861+M1861+N1861+P1861-R1861))</f>
        <v>0</v>
      </c>
      <c r="D1861" s="109">
        <f>IF(COUNTIF($A$7:$A1861, $A1861)&gt;1, 0, S1861)</f>
        <v>0</v>
      </c>
      <c r="E1861" s="110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17">
        <f>SUMIF('V3回目-総接種回数'!$A:$A, 'Conv-vaccine'!$E1861, 'V3回目-総接種回数'!D:D)</f>
        <v>0</v>
      </c>
    </row>
    <row r="1862" spans="1:19" ht="17.7">
      <c r="A1862" s="49">
        <v>44916</v>
      </c>
      <c r="B1862" s="109">
        <f>IF(COUNTIF($A$7:$A1862, $A1862)&gt;1, 0, IF($E1862="","",G1862+H1862+K1862+L1862+O1862-Q1862))</f>
        <v>0</v>
      </c>
      <c r="C1862" s="109">
        <f>IF(COUNTIF($A$7:$A1862, $A1862)&gt;1, 0, IF($E1862="", "", I1862+J1862+M1862+N1862+P1862-R1862))</f>
        <v>0</v>
      </c>
      <c r="D1862" s="109">
        <f>IF(COUNTIF($A$7:$A1862, $A1862)&gt;1, 0, S1862)</f>
        <v>0</v>
      </c>
      <c r="E1862" s="110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17">
        <f>SUMIF('V3回目-総接種回数'!$A:$A, 'Conv-vaccine'!$E1862, 'V3回目-総接種回数'!D:D)</f>
        <v>0</v>
      </c>
    </row>
    <row r="1863" spans="1:19" ht="17.7">
      <c r="A1863" s="49">
        <v>44916</v>
      </c>
      <c r="B1863" s="109">
        <f>IF(COUNTIF($A$7:$A1863, $A1863)&gt;1, 0, IF($E1863="","",G1863+H1863+K1863+L1863+O1863-Q1863))</f>
        <v>0</v>
      </c>
      <c r="C1863" s="109">
        <f>IF(COUNTIF($A$7:$A1863, $A1863)&gt;1, 0, IF($E1863="", "", I1863+J1863+M1863+N1863+P1863-R1863))</f>
        <v>0</v>
      </c>
      <c r="D1863" s="109">
        <f>IF(COUNTIF($A$7:$A1863, $A1863)&gt;1, 0, S1863)</f>
        <v>0</v>
      </c>
      <c r="E1863" s="110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17">
        <f>SUMIF('V3回目-総接種回数'!$A:$A, 'Conv-vaccine'!$E1863, 'V3回目-総接種回数'!D:D)</f>
        <v>0</v>
      </c>
    </row>
    <row r="1864" spans="1:19" ht="17.7">
      <c r="A1864" s="49">
        <v>44917</v>
      </c>
      <c r="B1864" s="109">
        <f>IF(COUNTIF($A$7:$A1864, $A1864)&gt;1, 0, IF($E1864="","",G1864+H1864+K1864+L1864+O1864-Q1864))</f>
        <v>0</v>
      </c>
      <c r="C1864" s="109">
        <f>IF(COUNTIF($A$7:$A1864, $A1864)&gt;1, 0, IF($E1864="", "", I1864+J1864+M1864+N1864+P1864-R1864))</f>
        <v>0</v>
      </c>
      <c r="D1864" s="109">
        <f>IF(COUNTIF($A$7:$A1864, $A1864)&gt;1, 0, S1864)</f>
        <v>0</v>
      </c>
      <c r="E1864" s="110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17">
        <f>SUMIF('V3回目-総接種回数'!$A:$A, 'Conv-vaccine'!$E1864, 'V3回目-総接種回数'!D:D)</f>
        <v>0</v>
      </c>
    </row>
    <row r="1865" spans="1:19" ht="17.7">
      <c r="A1865" s="49">
        <v>44917</v>
      </c>
      <c r="B1865" s="109">
        <f>IF(COUNTIF($A$7:$A1865, $A1865)&gt;1, 0, IF($E1865="","",G1865+H1865+K1865+L1865+O1865-Q1865))</f>
        <v>0</v>
      </c>
      <c r="C1865" s="109">
        <f>IF(COUNTIF($A$7:$A1865, $A1865)&gt;1, 0, IF($E1865="", "", I1865+J1865+M1865+N1865+P1865-R1865))</f>
        <v>0</v>
      </c>
      <c r="D1865" s="109">
        <f>IF(COUNTIF($A$7:$A1865, $A1865)&gt;1, 0, S1865)</f>
        <v>0</v>
      </c>
      <c r="E1865" s="110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17">
        <f>SUMIF('V3回目-総接種回数'!$A:$A, 'Conv-vaccine'!$E1865, 'V3回目-総接種回数'!D:D)</f>
        <v>0</v>
      </c>
    </row>
    <row r="1866" spans="1:19" ht="17.7">
      <c r="A1866" s="49">
        <v>44917</v>
      </c>
      <c r="B1866" s="109">
        <f>IF(COUNTIF($A$7:$A1866, $A1866)&gt;1, 0, IF($E1866="","",G1866+H1866+K1866+L1866+O1866-Q1866))</f>
        <v>0</v>
      </c>
      <c r="C1866" s="109">
        <f>IF(COUNTIF($A$7:$A1866, $A1866)&gt;1, 0, IF($E1866="", "", I1866+J1866+M1866+N1866+P1866-R1866))</f>
        <v>0</v>
      </c>
      <c r="D1866" s="109">
        <f>IF(COUNTIF($A$7:$A1866, $A1866)&gt;1, 0, S1866)</f>
        <v>0</v>
      </c>
      <c r="E1866" s="110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17">
        <f>SUMIF('V3回目-総接種回数'!$A:$A, 'Conv-vaccine'!$E1866, 'V3回目-総接種回数'!D:D)</f>
        <v>0</v>
      </c>
    </row>
    <row r="1867" spans="1:19" ht="17.7">
      <c r="A1867" s="49">
        <v>44918</v>
      </c>
      <c r="B1867" s="109">
        <f>IF(COUNTIF($A$7:$A1867, $A1867)&gt;1, 0, IF($E1867="","",G1867+H1867+K1867+L1867+O1867-Q1867))</f>
        <v>0</v>
      </c>
      <c r="C1867" s="109">
        <f>IF(COUNTIF($A$7:$A1867, $A1867)&gt;1, 0, IF($E1867="", "", I1867+J1867+M1867+N1867+P1867-R1867))</f>
        <v>0</v>
      </c>
      <c r="D1867" s="109">
        <f>IF(COUNTIF($A$7:$A1867, $A1867)&gt;1, 0, S1867)</f>
        <v>0</v>
      </c>
      <c r="E1867" s="110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17">
        <f>SUMIF('V3回目-総接種回数'!$A:$A, 'Conv-vaccine'!$E1867, 'V3回目-総接種回数'!D:D)</f>
        <v>0</v>
      </c>
    </row>
    <row r="1868" spans="1:19" ht="17.7">
      <c r="A1868" s="49">
        <v>44918</v>
      </c>
      <c r="B1868" s="109">
        <f>IF(COUNTIF($A$7:$A1868, $A1868)&gt;1, 0, IF($E1868="","",G1868+H1868+K1868+L1868+O1868-Q1868))</f>
        <v>0</v>
      </c>
      <c r="C1868" s="109">
        <f>IF(COUNTIF($A$7:$A1868, $A1868)&gt;1, 0, IF($E1868="", "", I1868+J1868+M1868+N1868+P1868-R1868))</f>
        <v>0</v>
      </c>
      <c r="D1868" s="109">
        <f>IF(COUNTIF($A$7:$A1868, $A1868)&gt;1, 0, S1868)</f>
        <v>0</v>
      </c>
      <c r="E1868" s="110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17">
        <f>SUMIF('V3回目-総接種回数'!$A:$A, 'Conv-vaccine'!$E1868, 'V3回目-総接種回数'!D:D)</f>
        <v>0</v>
      </c>
    </row>
    <row r="1869" spans="1:19" ht="17.7">
      <c r="A1869" s="49">
        <v>44918</v>
      </c>
      <c r="B1869" s="109">
        <f>IF(COUNTIF($A$7:$A1869, $A1869)&gt;1, 0, IF($E1869="","",G1869+H1869+K1869+L1869+O1869-Q1869))</f>
        <v>0</v>
      </c>
      <c r="C1869" s="109">
        <f>IF(COUNTIF($A$7:$A1869, $A1869)&gt;1, 0, IF($E1869="", "", I1869+J1869+M1869+N1869+P1869-R1869))</f>
        <v>0</v>
      </c>
      <c r="D1869" s="109">
        <f>IF(COUNTIF($A$7:$A1869, $A1869)&gt;1, 0, S1869)</f>
        <v>0</v>
      </c>
      <c r="E1869" s="110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17">
        <f>SUMIF('V3回目-総接種回数'!$A:$A, 'Conv-vaccine'!$E1869, 'V3回目-総接種回数'!D:D)</f>
        <v>0</v>
      </c>
    </row>
    <row r="1870" spans="1:19" ht="17.7">
      <c r="A1870" s="49">
        <v>44919</v>
      </c>
      <c r="B1870" s="109">
        <f>IF(COUNTIF($A$7:$A1870, $A1870)&gt;1, 0, IF($E1870="","",G1870+H1870+K1870+L1870+O1870-Q1870))</f>
        <v>0</v>
      </c>
      <c r="C1870" s="109">
        <f>IF(COUNTIF($A$7:$A1870, $A1870)&gt;1, 0, IF($E1870="", "", I1870+J1870+M1870+N1870+P1870-R1870))</f>
        <v>0</v>
      </c>
      <c r="D1870" s="109">
        <f>IF(COUNTIF($A$7:$A1870, $A1870)&gt;1, 0, S1870)</f>
        <v>0</v>
      </c>
      <c r="E1870" s="110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17">
        <f>SUMIF('V3回目-総接種回数'!$A:$A, 'Conv-vaccine'!$E1870, 'V3回目-総接種回数'!D:D)</f>
        <v>0</v>
      </c>
    </row>
    <row r="1871" spans="1:19" ht="17.7">
      <c r="A1871" s="49">
        <v>44919</v>
      </c>
      <c r="B1871" s="109">
        <f>IF(COUNTIF($A$7:$A1871, $A1871)&gt;1, 0, IF($E1871="","",G1871+H1871+K1871+L1871+O1871-Q1871))</f>
        <v>0</v>
      </c>
      <c r="C1871" s="109">
        <f>IF(COUNTIF($A$7:$A1871, $A1871)&gt;1, 0, IF($E1871="", "", I1871+J1871+M1871+N1871+P1871-R1871))</f>
        <v>0</v>
      </c>
      <c r="D1871" s="109">
        <f>IF(COUNTIF($A$7:$A1871, $A1871)&gt;1, 0, S1871)</f>
        <v>0</v>
      </c>
      <c r="E1871" s="110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17">
        <f>SUMIF('V3回目-総接種回数'!$A:$A, 'Conv-vaccine'!$E1871, 'V3回目-総接種回数'!D:D)</f>
        <v>0</v>
      </c>
    </row>
    <row r="1872" spans="1:19" ht="17.7">
      <c r="A1872" s="49">
        <v>44919</v>
      </c>
      <c r="B1872" s="109">
        <f>IF(COUNTIF($A$7:$A1872, $A1872)&gt;1, 0, IF($E1872="","",G1872+H1872+K1872+L1872+O1872-Q1872))</f>
        <v>0</v>
      </c>
      <c r="C1872" s="109">
        <f>IF(COUNTIF($A$7:$A1872, $A1872)&gt;1, 0, IF($E1872="", "", I1872+J1872+M1872+N1872+P1872-R1872))</f>
        <v>0</v>
      </c>
      <c r="D1872" s="109">
        <f>IF(COUNTIF($A$7:$A1872, $A1872)&gt;1, 0, S1872)</f>
        <v>0</v>
      </c>
      <c r="E1872" s="110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17">
        <f>SUMIF('V3回目-総接種回数'!$A:$A, 'Conv-vaccine'!$E1872, 'V3回目-総接種回数'!D:D)</f>
        <v>0</v>
      </c>
    </row>
    <row r="1873" spans="1:19" ht="17.7">
      <c r="A1873" s="49">
        <v>44920</v>
      </c>
      <c r="B1873" s="109">
        <f>IF(COUNTIF($A$7:$A1873, $A1873)&gt;1, 0, IF($E1873="","",G1873+H1873+K1873+L1873+O1873-Q1873))</f>
        <v>0</v>
      </c>
      <c r="C1873" s="109">
        <f>IF(COUNTIF($A$7:$A1873, $A1873)&gt;1, 0, IF($E1873="", "", I1873+J1873+M1873+N1873+P1873-R1873))</f>
        <v>0</v>
      </c>
      <c r="D1873" s="109">
        <f>IF(COUNTIF($A$7:$A1873, $A1873)&gt;1, 0, S1873)</f>
        <v>0</v>
      </c>
      <c r="E1873" s="110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17">
        <f>SUMIF('V3回目-総接種回数'!$A:$A, 'Conv-vaccine'!$E1873, 'V3回目-総接種回数'!D:D)</f>
        <v>0</v>
      </c>
    </row>
    <row r="1874" spans="1:19" ht="17.7">
      <c r="A1874" s="49">
        <v>44920</v>
      </c>
      <c r="B1874" s="109">
        <f>IF(COUNTIF($A$7:$A1874, $A1874)&gt;1, 0, IF($E1874="","",G1874+H1874+K1874+L1874+O1874-Q1874))</f>
        <v>0</v>
      </c>
      <c r="C1874" s="109">
        <f>IF(COUNTIF($A$7:$A1874, $A1874)&gt;1, 0, IF($E1874="", "", I1874+J1874+M1874+N1874+P1874-R1874))</f>
        <v>0</v>
      </c>
      <c r="D1874" s="109">
        <f>IF(COUNTIF($A$7:$A1874, $A1874)&gt;1, 0, S1874)</f>
        <v>0</v>
      </c>
      <c r="E1874" s="110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17">
        <f>SUMIF('V3回目-総接種回数'!$A:$A, 'Conv-vaccine'!$E1874, 'V3回目-総接種回数'!D:D)</f>
        <v>0</v>
      </c>
    </row>
    <row r="1875" spans="1:19" ht="17.7">
      <c r="A1875" s="49">
        <v>44920</v>
      </c>
      <c r="B1875" s="109">
        <f>IF(COUNTIF($A$7:$A1875, $A1875)&gt;1, 0, IF($E1875="","",G1875+H1875+K1875+L1875+O1875-Q1875))</f>
        <v>0</v>
      </c>
      <c r="C1875" s="109">
        <f>IF(COUNTIF($A$7:$A1875, $A1875)&gt;1, 0, IF($E1875="", "", I1875+J1875+M1875+N1875+P1875-R1875))</f>
        <v>0</v>
      </c>
      <c r="D1875" s="109">
        <f>IF(COUNTIF($A$7:$A1875, $A1875)&gt;1, 0, S1875)</f>
        <v>0</v>
      </c>
      <c r="E1875" s="110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17">
        <f>SUMIF('V3回目-総接種回数'!$A:$A, 'Conv-vaccine'!$E1875, 'V3回目-総接種回数'!D:D)</f>
        <v>0</v>
      </c>
    </row>
    <row r="1876" spans="1:19" ht="17.7">
      <c r="A1876" s="49">
        <v>44921</v>
      </c>
      <c r="B1876" s="109">
        <f>IF(COUNTIF($A$7:$A1876, $A1876)&gt;1, 0, IF($E1876="","",G1876+H1876+K1876+L1876+O1876-Q1876))</f>
        <v>0</v>
      </c>
      <c r="C1876" s="109">
        <f>IF(COUNTIF($A$7:$A1876, $A1876)&gt;1, 0, IF($E1876="", "", I1876+J1876+M1876+N1876+P1876-R1876))</f>
        <v>0</v>
      </c>
      <c r="D1876" s="109">
        <f>IF(COUNTIF($A$7:$A1876, $A1876)&gt;1, 0, S1876)</f>
        <v>0</v>
      </c>
      <c r="E1876" s="110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17">
        <f>SUMIF('V3回目-総接種回数'!$A:$A, 'Conv-vaccine'!$E1876, 'V3回目-総接種回数'!D:D)</f>
        <v>0</v>
      </c>
    </row>
    <row r="1877" spans="1:19" ht="17.7">
      <c r="A1877" s="49">
        <v>44921</v>
      </c>
      <c r="B1877" s="109">
        <f>IF(COUNTIF($A$7:$A1877, $A1877)&gt;1, 0, IF($E1877="","",G1877+H1877+K1877+L1877+O1877-Q1877))</f>
        <v>0</v>
      </c>
      <c r="C1877" s="109">
        <f>IF(COUNTIF($A$7:$A1877, $A1877)&gt;1, 0, IF($E1877="", "", I1877+J1877+M1877+N1877+P1877-R1877))</f>
        <v>0</v>
      </c>
      <c r="D1877" s="109">
        <f>IF(COUNTIF($A$7:$A1877, $A1877)&gt;1, 0, S1877)</f>
        <v>0</v>
      </c>
      <c r="E1877" s="110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17">
        <f>SUMIF('V3回目-総接種回数'!$A:$A, 'Conv-vaccine'!$E1877, 'V3回目-総接種回数'!D:D)</f>
        <v>0</v>
      </c>
    </row>
    <row r="1878" spans="1:19" ht="17.7">
      <c r="A1878" s="49">
        <v>44921</v>
      </c>
      <c r="B1878" s="109">
        <f>IF(COUNTIF($A$7:$A1878, $A1878)&gt;1, 0, IF($E1878="","",G1878+H1878+K1878+L1878+O1878-Q1878))</f>
        <v>0</v>
      </c>
      <c r="C1878" s="109">
        <f>IF(COUNTIF($A$7:$A1878, $A1878)&gt;1, 0, IF($E1878="", "", I1878+J1878+M1878+N1878+P1878-R1878))</f>
        <v>0</v>
      </c>
      <c r="D1878" s="109">
        <f>IF(COUNTIF($A$7:$A1878, $A1878)&gt;1, 0, S1878)</f>
        <v>0</v>
      </c>
      <c r="E1878" s="110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17">
        <f>SUMIF('V3回目-総接種回数'!$A:$A, 'Conv-vaccine'!$E1878, 'V3回目-総接種回数'!D:D)</f>
        <v>0</v>
      </c>
    </row>
    <row r="1879" spans="1:19" ht="17.7">
      <c r="A1879" s="49">
        <v>44922</v>
      </c>
      <c r="B1879" s="109">
        <f>IF(COUNTIF($A$7:$A1879, $A1879)&gt;1, 0, IF($E1879="","",G1879+H1879+K1879+L1879+O1879-Q1879))</f>
        <v>0</v>
      </c>
      <c r="C1879" s="109">
        <f>IF(COUNTIF($A$7:$A1879, $A1879)&gt;1, 0, IF($E1879="", "", I1879+J1879+M1879+N1879+P1879-R1879))</f>
        <v>0</v>
      </c>
      <c r="D1879" s="109">
        <f>IF(COUNTIF($A$7:$A1879, $A1879)&gt;1, 0, S1879)</f>
        <v>0</v>
      </c>
      <c r="E1879" s="110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17">
        <f>SUMIF('V3回目-総接種回数'!$A:$A, 'Conv-vaccine'!$E1879, 'V3回目-総接種回数'!D:D)</f>
        <v>0</v>
      </c>
    </row>
    <row r="1880" spans="1:19" ht="17.7">
      <c r="A1880" s="49">
        <v>44922</v>
      </c>
      <c r="B1880" s="109">
        <f>IF(COUNTIF($A$7:$A1880, $A1880)&gt;1, 0, IF($E1880="","",G1880+H1880+K1880+L1880+O1880-Q1880))</f>
        <v>0</v>
      </c>
      <c r="C1880" s="109">
        <f>IF(COUNTIF($A$7:$A1880, $A1880)&gt;1, 0, IF($E1880="", "", I1880+J1880+M1880+N1880+P1880-R1880))</f>
        <v>0</v>
      </c>
      <c r="D1880" s="109">
        <f>IF(COUNTIF($A$7:$A1880, $A1880)&gt;1, 0, S1880)</f>
        <v>0</v>
      </c>
      <c r="E1880" s="110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17">
        <f>SUMIF('V3回目-総接種回数'!$A:$A, 'Conv-vaccine'!$E1880, 'V3回目-総接種回数'!D:D)</f>
        <v>0</v>
      </c>
    </row>
    <row r="1881" spans="1:19" ht="17.7">
      <c r="A1881" s="49">
        <v>44922</v>
      </c>
      <c r="B1881" s="109">
        <f>IF(COUNTIF($A$7:$A1881, $A1881)&gt;1, 0, IF($E1881="","",G1881+H1881+K1881+L1881+O1881-Q1881))</f>
        <v>0</v>
      </c>
      <c r="C1881" s="109">
        <f>IF(COUNTIF($A$7:$A1881, $A1881)&gt;1, 0, IF($E1881="", "", I1881+J1881+M1881+N1881+P1881-R1881))</f>
        <v>0</v>
      </c>
      <c r="D1881" s="109">
        <f>IF(COUNTIF($A$7:$A1881, $A1881)&gt;1, 0, S1881)</f>
        <v>0</v>
      </c>
      <c r="E1881" s="110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17">
        <f>SUMIF('V3回目-総接種回数'!$A:$A, 'Conv-vaccine'!$E1881, 'V3回目-総接種回数'!D:D)</f>
        <v>0</v>
      </c>
    </row>
    <row r="1882" spans="1:19" ht="17.7">
      <c r="A1882" s="49">
        <v>44923</v>
      </c>
      <c r="B1882" s="109">
        <f>IF(COUNTIF($A$7:$A1882, $A1882)&gt;1, 0, IF($E1882="","",G1882+H1882+K1882+L1882+O1882-Q1882))</f>
        <v>0</v>
      </c>
      <c r="C1882" s="109">
        <f>IF(COUNTIF($A$7:$A1882, $A1882)&gt;1, 0, IF($E1882="", "", I1882+J1882+M1882+N1882+P1882-R1882))</f>
        <v>0</v>
      </c>
      <c r="D1882" s="109">
        <f>IF(COUNTIF($A$7:$A1882, $A1882)&gt;1, 0, S1882)</f>
        <v>0</v>
      </c>
      <c r="E1882" s="110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17">
        <f>SUMIF('V3回目-総接種回数'!$A:$A, 'Conv-vaccine'!$E1882, 'V3回目-総接種回数'!D:D)</f>
        <v>0</v>
      </c>
    </row>
    <row r="1883" spans="1:19" ht="17.7">
      <c r="A1883" s="49">
        <v>44923</v>
      </c>
      <c r="B1883" s="109">
        <f>IF(COUNTIF($A$7:$A1883, $A1883)&gt;1, 0, IF($E1883="","",G1883+H1883+K1883+L1883+O1883-Q1883))</f>
        <v>0</v>
      </c>
      <c r="C1883" s="109">
        <f>IF(COUNTIF($A$7:$A1883, $A1883)&gt;1, 0, IF($E1883="", "", I1883+J1883+M1883+N1883+P1883-R1883))</f>
        <v>0</v>
      </c>
      <c r="D1883" s="109">
        <f>IF(COUNTIF($A$7:$A1883, $A1883)&gt;1, 0, S1883)</f>
        <v>0</v>
      </c>
      <c r="E1883" s="110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17">
        <f>SUMIF('V3回目-総接種回数'!$A:$A, 'Conv-vaccine'!$E1883, 'V3回目-総接種回数'!D:D)</f>
        <v>0</v>
      </c>
    </row>
    <row r="1884" spans="1:19" ht="17.7">
      <c r="A1884" s="49">
        <v>44923</v>
      </c>
      <c r="B1884" s="109">
        <f>IF(COUNTIF($A$7:$A1884, $A1884)&gt;1, 0, IF($E1884="","",G1884+H1884+K1884+L1884+O1884-Q1884))</f>
        <v>0</v>
      </c>
      <c r="C1884" s="109">
        <f>IF(COUNTIF($A$7:$A1884, $A1884)&gt;1, 0, IF($E1884="", "", I1884+J1884+M1884+N1884+P1884-R1884))</f>
        <v>0</v>
      </c>
      <c r="D1884" s="109">
        <f>IF(COUNTIF($A$7:$A1884, $A1884)&gt;1, 0, S1884)</f>
        <v>0</v>
      </c>
      <c r="E1884" s="110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17">
        <f>SUMIF('V3回目-総接種回数'!$A:$A, 'Conv-vaccine'!$E1884, 'V3回目-総接種回数'!D:D)</f>
        <v>0</v>
      </c>
    </row>
    <row r="1885" spans="1:19" ht="17.7">
      <c r="A1885" s="49">
        <v>44924</v>
      </c>
      <c r="B1885" s="109">
        <f>IF(COUNTIF($A$7:$A1885, $A1885)&gt;1, 0, IF($E1885="","",G1885+H1885+K1885+L1885+O1885-Q1885))</f>
        <v>0</v>
      </c>
      <c r="C1885" s="109">
        <f>IF(COUNTIF($A$7:$A1885, $A1885)&gt;1, 0, IF($E1885="", "", I1885+J1885+M1885+N1885+P1885-R1885))</f>
        <v>0</v>
      </c>
      <c r="D1885" s="109">
        <f>IF(COUNTIF($A$7:$A1885, $A1885)&gt;1, 0, S1885)</f>
        <v>0</v>
      </c>
      <c r="E1885" s="110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17">
        <f>SUMIF('V3回目-総接種回数'!$A:$A, 'Conv-vaccine'!$E1885, 'V3回目-総接種回数'!D:D)</f>
        <v>0</v>
      </c>
    </row>
    <row r="1886" spans="1:19" ht="17.7">
      <c r="A1886" s="49">
        <v>44924</v>
      </c>
      <c r="B1886" s="109">
        <f>IF(COUNTIF($A$7:$A1886, $A1886)&gt;1, 0, IF($E1886="","",G1886+H1886+K1886+L1886+O1886-Q1886))</f>
        <v>0</v>
      </c>
      <c r="C1886" s="109">
        <f>IF(COUNTIF($A$7:$A1886, $A1886)&gt;1, 0, IF($E1886="", "", I1886+J1886+M1886+N1886+P1886-R1886))</f>
        <v>0</v>
      </c>
      <c r="D1886" s="109">
        <f>IF(COUNTIF($A$7:$A1886, $A1886)&gt;1, 0, S1886)</f>
        <v>0</v>
      </c>
      <c r="E1886" s="110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17">
        <f>SUMIF('V3回目-総接種回数'!$A:$A, 'Conv-vaccine'!$E1886, 'V3回目-総接種回数'!D:D)</f>
        <v>0</v>
      </c>
    </row>
    <row r="1887" spans="1:19" ht="17.7">
      <c r="A1887" s="49">
        <v>44924</v>
      </c>
      <c r="B1887" s="109">
        <f>IF(COUNTIF($A$7:$A1887, $A1887)&gt;1, 0, IF($E1887="","",G1887+H1887+K1887+L1887+O1887-Q1887))</f>
        <v>0</v>
      </c>
      <c r="C1887" s="109">
        <f>IF(COUNTIF($A$7:$A1887, $A1887)&gt;1, 0, IF($E1887="", "", I1887+J1887+M1887+N1887+P1887-R1887))</f>
        <v>0</v>
      </c>
      <c r="D1887" s="109">
        <f>IF(COUNTIF($A$7:$A1887, $A1887)&gt;1, 0, S1887)</f>
        <v>0</v>
      </c>
      <c r="E1887" s="110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17">
        <f>SUMIF('V3回目-総接種回数'!$A:$A, 'Conv-vaccine'!$E1887, 'V3回目-総接種回数'!D:D)</f>
        <v>0</v>
      </c>
    </row>
    <row r="1888" spans="1:19" ht="17.7">
      <c r="A1888" s="49">
        <v>44925</v>
      </c>
      <c r="B1888" s="109">
        <f>IF(COUNTIF($A$7:$A1888, $A1888)&gt;1, 0, IF($E1888="","",G1888+H1888+K1888+L1888+O1888-Q1888))</f>
        <v>0</v>
      </c>
      <c r="C1888" s="109">
        <f>IF(COUNTIF($A$7:$A1888, $A1888)&gt;1, 0, IF($E1888="", "", I1888+J1888+M1888+N1888+P1888-R1888))</f>
        <v>0</v>
      </c>
      <c r="D1888" s="109">
        <f>IF(COUNTIF($A$7:$A1888, $A1888)&gt;1, 0, S1888)</f>
        <v>0</v>
      </c>
      <c r="E1888" s="110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17">
        <f>SUMIF('V3回目-総接種回数'!$A:$A, 'Conv-vaccine'!$E1888, 'V3回目-総接種回数'!D:D)</f>
        <v>0</v>
      </c>
    </row>
    <row r="1889" spans="1:19" ht="17.7">
      <c r="A1889" s="49">
        <v>44925</v>
      </c>
      <c r="B1889" s="109">
        <f>IF(COUNTIF($A$7:$A1889, $A1889)&gt;1, 0, IF($E1889="","",G1889+H1889+K1889+L1889+O1889-Q1889))</f>
        <v>0</v>
      </c>
      <c r="C1889" s="109">
        <f>IF(COUNTIF($A$7:$A1889, $A1889)&gt;1, 0, IF($E1889="", "", I1889+J1889+M1889+N1889+P1889-R1889))</f>
        <v>0</v>
      </c>
      <c r="D1889" s="109">
        <f>IF(COUNTIF($A$7:$A1889, $A1889)&gt;1, 0, S1889)</f>
        <v>0</v>
      </c>
      <c r="E1889" s="110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17">
        <f>SUMIF('V3回目-総接種回数'!$A:$A, 'Conv-vaccine'!$E1889, 'V3回目-総接種回数'!D:D)</f>
        <v>0</v>
      </c>
    </row>
    <row r="1890" spans="1:19" ht="17.7">
      <c r="A1890" s="49">
        <v>44925</v>
      </c>
      <c r="B1890" s="109">
        <f>IF(COUNTIF($A$7:$A1890, $A1890)&gt;1, 0, IF($E1890="","",G1890+H1890+K1890+L1890+O1890-Q1890))</f>
        <v>0</v>
      </c>
      <c r="C1890" s="109">
        <f>IF(COUNTIF($A$7:$A1890, $A1890)&gt;1, 0, IF($E1890="", "", I1890+J1890+M1890+N1890+P1890-R1890))</f>
        <v>0</v>
      </c>
      <c r="D1890" s="109">
        <f>IF(COUNTIF($A$7:$A1890, $A1890)&gt;1, 0, S1890)</f>
        <v>0</v>
      </c>
      <c r="E1890" s="110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17">
        <f>SUMIF('V3回目-総接種回数'!$A:$A, 'Conv-vaccine'!$E1890, 'V3回目-総接種回数'!D:D)</f>
        <v>0</v>
      </c>
    </row>
    <row r="1891" spans="1:19" ht="17.7">
      <c r="A1891" s="49">
        <v>44926</v>
      </c>
      <c r="B1891" s="109">
        <f>IF(COUNTIF($A$7:$A1891, $A1891)&gt;1, 0, IF($E1891="","",G1891+H1891+K1891+L1891+O1891-Q1891))</f>
        <v>0</v>
      </c>
      <c r="C1891" s="109">
        <f>IF(COUNTIF($A$7:$A1891, $A1891)&gt;1, 0, IF($E1891="", "", I1891+J1891+M1891+N1891+P1891-R1891))</f>
        <v>0</v>
      </c>
      <c r="D1891" s="109">
        <f>IF(COUNTIF($A$7:$A1891, $A1891)&gt;1, 0, S1891)</f>
        <v>0</v>
      </c>
      <c r="E1891" s="110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17">
        <f>SUMIF('V3回目-総接種回数'!$A:$A, 'Conv-vaccine'!$E1891, 'V3回目-総接種回数'!D:D)</f>
        <v>0</v>
      </c>
    </row>
    <row r="1892" spans="1:19" ht="17.7">
      <c r="A1892" s="49">
        <v>44926</v>
      </c>
      <c r="B1892" s="109">
        <f>IF(COUNTIF($A$7:$A1892, $A1892)&gt;1, 0, IF($E1892="","",G1892+H1892+K1892+L1892+O1892-Q1892))</f>
        <v>0</v>
      </c>
      <c r="C1892" s="109">
        <f>IF(COUNTIF($A$7:$A1892, $A1892)&gt;1, 0, IF($E1892="", "", I1892+J1892+M1892+N1892+P1892-R1892))</f>
        <v>0</v>
      </c>
      <c r="D1892" s="109">
        <f>IF(COUNTIF($A$7:$A1892, $A1892)&gt;1, 0, S1892)</f>
        <v>0</v>
      </c>
      <c r="E1892" s="110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17">
        <f>SUMIF('V3回目-総接種回数'!$A:$A, 'Conv-vaccine'!$E1892, 'V3回目-総接種回数'!D:D)</f>
        <v>0</v>
      </c>
    </row>
    <row r="1893" spans="1:19" ht="17.7">
      <c r="A1893" s="49">
        <v>44926</v>
      </c>
      <c r="B1893" s="109">
        <f>IF(COUNTIF($A$7:$A1893, $A1893)&gt;1, 0, IF($E1893="","",G1893+H1893+K1893+L1893+O1893-Q1893))</f>
        <v>0</v>
      </c>
      <c r="C1893" s="109">
        <f>IF(COUNTIF($A$7:$A1893, $A1893)&gt;1, 0, IF($E1893="", "", I1893+J1893+M1893+N1893+P1893-R1893))</f>
        <v>0</v>
      </c>
      <c r="D1893" s="109">
        <f>IF(COUNTIF($A$7:$A1893, $A1893)&gt;1, 0, S1893)</f>
        <v>0</v>
      </c>
      <c r="E1893" s="110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17">
        <f>SUMIF('V3回目-総接種回数'!$A:$A, 'Conv-vaccine'!$E1893, 'V3回目-総接種回数'!D:D)</f>
        <v>0</v>
      </c>
    </row>
  </sheetData>
  <sortState xmlns:xlrd2="http://schemas.microsoft.com/office/spreadsheetml/2017/richdata2" ref="A7:S1893">
    <sortCondition ref="A7:A1893"/>
  </sortState>
  <mergeCells count="13">
    <mergeCell ref="Q3:R3"/>
    <mergeCell ref="E3:J3"/>
    <mergeCell ref="A1:P1"/>
    <mergeCell ref="K3:N3"/>
    <mergeCell ref="O3:P3"/>
    <mergeCell ref="A2:C2"/>
    <mergeCell ref="E2:N2"/>
    <mergeCell ref="O2:S2"/>
    <mergeCell ref="G5:H5"/>
    <mergeCell ref="I5:J5"/>
    <mergeCell ref="K5:L5"/>
    <mergeCell ref="M5:N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506730</xdr:colOff>
                    <xdr:row>2</xdr:row>
                    <xdr:rowOff>19050</xdr:rowOff>
                  </from>
                  <to>
                    <xdr:col>3</xdr:col>
                    <xdr:colOff>552450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328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6384" width="8.76171875" style="64"/>
  </cols>
  <sheetData>
    <row r="1" spans="1:15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</row>
    <row r="2" spans="1:1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 t="str">
        <f>"（" &amp; TEXT(MAX(A3:A325)+1,"m月d日") &amp; "公表時点）"</f>
        <v>（2月25日公表時点）</v>
      </c>
    </row>
    <row r="3" spans="1:15">
      <c r="A3" s="165" t="s">
        <v>322</v>
      </c>
      <c r="B3" s="165" t="s">
        <v>296</v>
      </c>
      <c r="C3" s="165" t="s">
        <v>297</v>
      </c>
      <c r="D3" s="162" t="s">
        <v>323</v>
      </c>
      <c r="E3" s="162"/>
      <c r="F3" s="162"/>
      <c r="G3" s="162"/>
      <c r="H3" s="162"/>
      <c r="I3" s="162"/>
      <c r="J3" s="162" t="s">
        <v>324</v>
      </c>
      <c r="K3" s="162"/>
      <c r="L3" s="162"/>
      <c r="M3" s="162"/>
      <c r="N3" s="162"/>
      <c r="O3" s="162"/>
    </row>
    <row r="4" spans="1:15">
      <c r="A4" s="165"/>
      <c r="B4" s="165"/>
      <c r="C4" s="165"/>
      <c r="D4" s="163" t="s">
        <v>298</v>
      </c>
      <c r="E4" s="163"/>
      <c r="F4" s="163"/>
      <c r="G4" s="163" t="s">
        <v>299</v>
      </c>
      <c r="H4" s="163"/>
      <c r="I4" s="163"/>
      <c r="J4" s="163" t="s">
        <v>298</v>
      </c>
      <c r="K4" s="163"/>
      <c r="L4" s="163"/>
      <c r="M4" s="163" t="s">
        <v>299</v>
      </c>
      <c r="N4" s="163"/>
      <c r="O4" s="163"/>
    </row>
    <row r="5" spans="1:15">
      <c r="A5" s="165"/>
      <c r="B5" s="165"/>
      <c r="C5" s="165"/>
      <c r="D5" s="127" t="s">
        <v>300</v>
      </c>
      <c r="E5" s="127" t="s">
        <v>301</v>
      </c>
      <c r="F5" s="127" t="s">
        <v>346</v>
      </c>
      <c r="G5" s="127" t="s">
        <v>300</v>
      </c>
      <c r="H5" s="127" t="s">
        <v>301</v>
      </c>
      <c r="I5" s="127" t="s">
        <v>346</v>
      </c>
      <c r="J5" s="127" t="s">
        <v>300</v>
      </c>
      <c r="K5" s="127" t="s">
        <v>301</v>
      </c>
      <c r="L5" s="127" t="s">
        <v>346</v>
      </c>
      <c r="M5" s="127" t="s">
        <v>300</v>
      </c>
      <c r="N5" s="127" t="s">
        <v>301</v>
      </c>
      <c r="O5" s="127" t="s">
        <v>346</v>
      </c>
    </row>
    <row r="6" spans="1:15">
      <c r="A6" s="164" t="s">
        <v>286</v>
      </c>
      <c r="B6" s="163"/>
      <c r="C6" s="112">
        <f t="shared" ref="C6:C12" ca="1" si="0">SUM(D6:I6)</f>
        <v>189410936</v>
      </c>
      <c r="D6" s="112">
        <f ca="1">SUM(OFFSET(D$6,1,0,MAX($A$6:$A325)-DATE(2021,4,12)+1,1))</f>
        <v>78919198</v>
      </c>
      <c r="E6" s="112">
        <f ca="1">SUM(OFFSET(E$6,1,0,MAX($A$6:$A325)-DATE(2021,4,12)+1,1))</f>
        <v>16105651</v>
      </c>
      <c r="F6" s="112">
        <f ca="1">SUM(OFFSET(F$6,1,0,MAX($A$6:$A325)-DATE(2021,4,12)+1,1))</f>
        <v>58390</v>
      </c>
      <c r="G6" s="112">
        <f ca="1">SUM(OFFSET(G$6,1,0,MAX($A$6:$A325)-DATE(2021,4,12)+1,1))</f>
        <v>78283058</v>
      </c>
      <c r="H6" s="112">
        <f ca="1">SUM(OFFSET(H$6,1,0,MAX($A$6:$A325)-DATE(2021,4,12)+1,1))</f>
        <v>15986591</v>
      </c>
      <c r="I6" s="112">
        <f ca="1">SUM(OFFSET(I$6,1,0,MAX($A$6:$A325)-DATE(2021,4,12)+1,1))</f>
        <v>58048</v>
      </c>
      <c r="J6" s="112">
        <f ca="1">SUM(OFFSET(J$6,1,0,MAX($A$6:$A325)-DATE(2021,4,12)+1,1))</f>
        <v>32193767</v>
      </c>
      <c r="K6" s="112">
        <f ca="1">SUM(OFFSET(K$6,1,0,MAX($A$6:$A325)-DATE(2021,4,12)+1,1))</f>
        <v>955787</v>
      </c>
      <c r="L6" s="112">
        <f ca="1">SUM(OFFSET(L$6,1,0,MAX($A$6:$A325)-DATE(2021,4,12)+1,1))</f>
        <v>3296</v>
      </c>
      <c r="M6" s="112">
        <f ca="1">SUM(OFFSET(M$6,1,0,MAX($A$6:$A325)-DATE(2021,4,12)+1,1))</f>
        <v>32078711</v>
      </c>
      <c r="N6" s="112">
        <f ca="1">SUM(OFFSET(N$6,1,0,MAX($A$6:$A325)-DATE(2021,4,12)+1,1))</f>
        <v>951428</v>
      </c>
      <c r="O6" s="112">
        <f ca="1">SUM(OFFSET(O$6,1,0,MAX($A$6:$A325)-DATE(2021,4,12)+1,1))</f>
        <v>3252</v>
      </c>
    </row>
    <row r="7" spans="1:15">
      <c r="A7" s="124">
        <v>44616</v>
      </c>
      <c r="B7" s="129" t="str">
        <f t="shared" ref="B7:B70" si="1">"(" &amp; TEXT(A7,"aaa") &amp; ")"</f>
        <v>(木)</v>
      </c>
      <c r="C7" s="112">
        <f t="shared" si="0"/>
        <v>9387</v>
      </c>
      <c r="D7" s="112">
        <v>3329</v>
      </c>
      <c r="E7" s="112">
        <v>644</v>
      </c>
      <c r="F7" s="112">
        <v>5</v>
      </c>
      <c r="G7" s="112">
        <v>5105</v>
      </c>
      <c r="H7" s="112">
        <v>266</v>
      </c>
      <c r="I7" s="112">
        <v>38</v>
      </c>
      <c r="J7" s="112">
        <v>408</v>
      </c>
      <c r="K7" s="112">
        <v>78</v>
      </c>
      <c r="L7" s="112">
        <v>0</v>
      </c>
      <c r="M7" s="112">
        <v>565</v>
      </c>
      <c r="N7" s="112">
        <v>41</v>
      </c>
      <c r="O7" s="112">
        <v>3</v>
      </c>
    </row>
    <row r="8" spans="1:15">
      <c r="A8" s="124">
        <v>44615</v>
      </c>
      <c r="B8" s="129" t="str">
        <f t="shared" si="1"/>
        <v>(水)</v>
      </c>
      <c r="C8" s="112">
        <f t="shared" si="0"/>
        <v>3440</v>
      </c>
      <c r="D8" s="112">
        <v>1257</v>
      </c>
      <c r="E8" s="112">
        <v>523</v>
      </c>
      <c r="F8" s="112">
        <v>2</v>
      </c>
      <c r="G8" s="112">
        <v>1462</v>
      </c>
      <c r="H8" s="112">
        <v>196</v>
      </c>
      <c r="I8" s="112">
        <v>0</v>
      </c>
      <c r="J8" s="112">
        <v>119</v>
      </c>
      <c r="K8" s="112">
        <v>45</v>
      </c>
      <c r="L8" s="112">
        <v>0</v>
      </c>
      <c r="M8" s="112">
        <v>124</v>
      </c>
      <c r="N8" s="112">
        <v>17</v>
      </c>
      <c r="O8" s="112">
        <v>0</v>
      </c>
    </row>
    <row r="9" spans="1:15">
      <c r="A9" s="124">
        <v>44614</v>
      </c>
      <c r="B9" s="129" t="str">
        <f t="shared" si="1"/>
        <v>(火)</v>
      </c>
      <c r="C9" s="112">
        <f t="shared" si="0"/>
        <v>14141</v>
      </c>
      <c r="D9" s="112">
        <v>5048</v>
      </c>
      <c r="E9" s="112">
        <v>575</v>
      </c>
      <c r="F9" s="112">
        <v>1</v>
      </c>
      <c r="G9" s="112">
        <v>8163</v>
      </c>
      <c r="H9" s="112">
        <v>349</v>
      </c>
      <c r="I9" s="112">
        <v>5</v>
      </c>
      <c r="J9" s="112">
        <v>553</v>
      </c>
      <c r="K9" s="112">
        <v>104</v>
      </c>
      <c r="L9" s="112">
        <v>0</v>
      </c>
      <c r="M9" s="112">
        <v>844</v>
      </c>
      <c r="N9" s="112">
        <v>48</v>
      </c>
      <c r="O9" s="112">
        <v>0</v>
      </c>
    </row>
    <row r="10" spans="1:15">
      <c r="A10" s="124">
        <v>44613</v>
      </c>
      <c r="B10" s="129" t="str">
        <f t="shared" si="1"/>
        <v>(月)</v>
      </c>
      <c r="C10" s="112">
        <f t="shared" si="0"/>
        <v>12676</v>
      </c>
      <c r="D10" s="112">
        <v>5086</v>
      </c>
      <c r="E10" s="112">
        <v>583</v>
      </c>
      <c r="F10" s="112">
        <v>1</v>
      </c>
      <c r="G10" s="112">
        <v>6614</v>
      </c>
      <c r="H10" s="112">
        <v>390</v>
      </c>
      <c r="I10" s="112">
        <v>2</v>
      </c>
      <c r="J10" s="112">
        <v>641</v>
      </c>
      <c r="K10" s="112">
        <v>77</v>
      </c>
      <c r="L10" s="112">
        <v>0</v>
      </c>
      <c r="M10" s="112">
        <v>686</v>
      </c>
      <c r="N10" s="112">
        <v>58</v>
      </c>
      <c r="O10" s="112">
        <v>0</v>
      </c>
    </row>
    <row r="11" spans="1:15">
      <c r="A11" s="124">
        <v>44612</v>
      </c>
      <c r="B11" s="129" t="str">
        <f t="shared" si="1"/>
        <v>(日)</v>
      </c>
      <c r="C11" s="112">
        <f t="shared" si="0"/>
        <v>15799</v>
      </c>
      <c r="D11" s="112">
        <v>6479</v>
      </c>
      <c r="E11" s="112">
        <v>1355</v>
      </c>
      <c r="F11" s="112">
        <v>1</v>
      </c>
      <c r="G11" s="112">
        <v>7600</v>
      </c>
      <c r="H11" s="112">
        <v>358</v>
      </c>
      <c r="I11" s="112">
        <v>6</v>
      </c>
      <c r="J11" s="112">
        <v>454</v>
      </c>
      <c r="K11" s="112">
        <v>102</v>
      </c>
      <c r="L11" s="112">
        <v>0</v>
      </c>
      <c r="M11" s="112">
        <v>446</v>
      </c>
      <c r="N11" s="112">
        <v>20</v>
      </c>
      <c r="O11" s="112">
        <v>2</v>
      </c>
    </row>
    <row r="12" spans="1:15">
      <c r="A12" s="124">
        <v>44611</v>
      </c>
      <c r="B12" s="129" t="str">
        <f t="shared" si="1"/>
        <v>(土)</v>
      </c>
      <c r="C12" s="112">
        <f t="shared" si="0"/>
        <v>38492</v>
      </c>
      <c r="D12" s="112">
        <v>16015</v>
      </c>
      <c r="E12" s="112">
        <v>1193</v>
      </c>
      <c r="F12" s="112">
        <v>6</v>
      </c>
      <c r="G12" s="112">
        <v>20257</v>
      </c>
      <c r="H12" s="112">
        <v>1015</v>
      </c>
      <c r="I12" s="112">
        <v>6</v>
      </c>
      <c r="J12" s="112">
        <v>790</v>
      </c>
      <c r="K12" s="112">
        <v>86</v>
      </c>
      <c r="L12" s="112">
        <v>0</v>
      </c>
      <c r="M12" s="112">
        <v>936</v>
      </c>
      <c r="N12" s="112">
        <v>65</v>
      </c>
      <c r="O12" s="112">
        <v>1</v>
      </c>
    </row>
    <row r="13" spans="1:15">
      <c r="A13" s="124">
        <v>44610</v>
      </c>
      <c r="B13" s="129" t="str">
        <f t="shared" si="1"/>
        <v>(金)</v>
      </c>
      <c r="C13" s="112">
        <f t="shared" ref="C13" si="2">SUM(D13:I13)</f>
        <v>28984</v>
      </c>
      <c r="D13" s="112">
        <v>11463</v>
      </c>
      <c r="E13" s="112">
        <v>1450</v>
      </c>
      <c r="F13" s="112">
        <v>0</v>
      </c>
      <c r="G13" s="112">
        <v>15258</v>
      </c>
      <c r="H13" s="112">
        <v>804</v>
      </c>
      <c r="I13" s="112">
        <v>9</v>
      </c>
      <c r="J13" s="112">
        <v>911</v>
      </c>
      <c r="K13" s="112">
        <v>154</v>
      </c>
      <c r="L13" s="112">
        <v>0</v>
      </c>
      <c r="M13" s="112">
        <v>1120</v>
      </c>
      <c r="N13" s="112">
        <v>56</v>
      </c>
      <c r="O13" s="112">
        <v>1</v>
      </c>
    </row>
    <row r="14" spans="1:15">
      <c r="A14" s="124">
        <v>44609</v>
      </c>
      <c r="B14" s="129" t="str">
        <f t="shared" si="1"/>
        <v>(木)</v>
      </c>
      <c r="C14" s="112">
        <f>SUM(D14:I14)</f>
        <v>14758</v>
      </c>
      <c r="D14" s="112">
        <v>6492</v>
      </c>
      <c r="E14" s="112">
        <v>638</v>
      </c>
      <c r="F14" s="112">
        <v>5</v>
      </c>
      <c r="G14" s="112">
        <v>7199</v>
      </c>
      <c r="H14" s="112">
        <v>413</v>
      </c>
      <c r="I14" s="112">
        <v>11</v>
      </c>
      <c r="J14" s="112">
        <v>730</v>
      </c>
      <c r="K14" s="112">
        <v>107</v>
      </c>
      <c r="L14" s="112">
        <v>1</v>
      </c>
      <c r="M14" s="112">
        <v>753</v>
      </c>
      <c r="N14" s="112">
        <v>67</v>
      </c>
      <c r="O14" s="112">
        <v>1</v>
      </c>
    </row>
    <row r="15" spans="1:15">
      <c r="A15" s="124">
        <v>44608</v>
      </c>
      <c r="B15" s="129" t="str">
        <f t="shared" si="1"/>
        <v>(水)</v>
      </c>
      <c r="C15" s="112">
        <f t="shared" ref="C15:C78" si="3">SUM(D15:I15)</f>
        <v>15670</v>
      </c>
      <c r="D15" s="112">
        <v>6524</v>
      </c>
      <c r="E15" s="112">
        <v>906</v>
      </c>
      <c r="F15" s="112">
        <v>0</v>
      </c>
      <c r="G15" s="112">
        <v>7878</v>
      </c>
      <c r="H15" s="112">
        <v>359</v>
      </c>
      <c r="I15" s="112">
        <v>3</v>
      </c>
      <c r="J15" s="112">
        <v>735</v>
      </c>
      <c r="K15" s="112">
        <v>118</v>
      </c>
      <c r="L15" s="112">
        <v>0</v>
      </c>
      <c r="M15" s="112">
        <v>787</v>
      </c>
      <c r="N15" s="112">
        <v>40</v>
      </c>
      <c r="O15" s="112">
        <v>0</v>
      </c>
    </row>
    <row r="16" spans="1:15">
      <c r="A16" s="124">
        <v>44607</v>
      </c>
      <c r="B16" s="129" t="str">
        <f t="shared" si="1"/>
        <v>(火)</v>
      </c>
      <c r="C16" s="112">
        <f t="shared" si="3"/>
        <v>17599</v>
      </c>
      <c r="D16" s="112">
        <v>7101</v>
      </c>
      <c r="E16" s="112">
        <v>952</v>
      </c>
      <c r="F16" s="112">
        <v>6</v>
      </c>
      <c r="G16" s="112">
        <v>9121</v>
      </c>
      <c r="H16" s="112">
        <v>401</v>
      </c>
      <c r="I16" s="112">
        <v>18</v>
      </c>
      <c r="J16" s="112">
        <v>898</v>
      </c>
      <c r="K16" s="112">
        <v>128</v>
      </c>
      <c r="L16" s="112">
        <v>0</v>
      </c>
      <c r="M16" s="112">
        <v>851</v>
      </c>
      <c r="N16" s="112">
        <v>58</v>
      </c>
      <c r="O16" s="112">
        <v>3</v>
      </c>
    </row>
    <row r="17" spans="1:15">
      <c r="A17" s="124">
        <v>44606</v>
      </c>
      <c r="B17" s="129" t="str">
        <f t="shared" si="1"/>
        <v>(月)</v>
      </c>
      <c r="C17" s="112">
        <f t="shared" si="3"/>
        <v>16137</v>
      </c>
      <c r="D17" s="112">
        <v>6350</v>
      </c>
      <c r="E17" s="112">
        <v>646</v>
      </c>
      <c r="F17" s="112">
        <v>0</v>
      </c>
      <c r="G17" s="112">
        <v>8822</v>
      </c>
      <c r="H17" s="112">
        <v>318</v>
      </c>
      <c r="I17" s="112">
        <v>1</v>
      </c>
      <c r="J17" s="112">
        <v>744</v>
      </c>
      <c r="K17" s="112">
        <v>104</v>
      </c>
      <c r="L17" s="112">
        <v>0</v>
      </c>
      <c r="M17" s="112">
        <v>847</v>
      </c>
      <c r="N17" s="112">
        <v>34</v>
      </c>
      <c r="O17" s="112">
        <v>0</v>
      </c>
    </row>
    <row r="18" spans="1:15">
      <c r="A18" s="124">
        <v>44605</v>
      </c>
      <c r="B18" s="129" t="str">
        <f t="shared" si="1"/>
        <v>(日)</v>
      </c>
      <c r="C18" s="112">
        <f t="shared" si="3"/>
        <v>16048</v>
      </c>
      <c r="D18" s="112">
        <v>6021</v>
      </c>
      <c r="E18" s="112">
        <v>1054</v>
      </c>
      <c r="F18" s="112">
        <v>0</v>
      </c>
      <c r="G18" s="112">
        <v>8314</v>
      </c>
      <c r="H18" s="112">
        <v>659</v>
      </c>
      <c r="I18" s="112">
        <v>0</v>
      </c>
      <c r="J18" s="112">
        <v>405</v>
      </c>
      <c r="K18" s="112">
        <v>97</v>
      </c>
      <c r="L18" s="112">
        <v>0</v>
      </c>
      <c r="M18" s="112">
        <v>484</v>
      </c>
      <c r="N18" s="112">
        <v>37</v>
      </c>
      <c r="O18" s="112">
        <v>0</v>
      </c>
    </row>
    <row r="19" spans="1:15">
      <c r="A19" s="124">
        <v>44604</v>
      </c>
      <c r="B19" s="129" t="str">
        <f t="shared" si="1"/>
        <v>(土)</v>
      </c>
      <c r="C19" s="112">
        <f t="shared" si="3"/>
        <v>41358</v>
      </c>
      <c r="D19" s="112">
        <v>15063</v>
      </c>
      <c r="E19" s="112">
        <v>1646</v>
      </c>
      <c r="F19" s="112">
        <v>2</v>
      </c>
      <c r="G19" s="112">
        <v>23568</v>
      </c>
      <c r="H19" s="112">
        <v>1068</v>
      </c>
      <c r="I19" s="112">
        <v>11</v>
      </c>
      <c r="J19" s="112">
        <v>695</v>
      </c>
      <c r="K19" s="112">
        <v>129</v>
      </c>
      <c r="L19" s="112">
        <v>0</v>
      </c>
      <c r="M19" s="112">
        <v>1091</v>
      </c>
      <c r="N19" s="112">
        <v>85</v>
      </c>
      <c r="O19" s="112">
        <v>2</v>
      </c>
    </row>
    <row r="20" spans="1:15">
      <c r="A20" s="124">
        <v>44603</v>
      </c>
      <c r="B20" s="129" t="str">
        <f t="shared" si="1"/>
        <v>(金)</v>
      </c>
      <c r="C20" s="112">
        <f t="shared" si="3"/>
        <v>7038</v>
      </c>
      <c r="D20" s="112">
        <v>3302</v>
      </c>
      <c r="E20" s="112">
        <v>754</v>
      </c>
      <c r="F20" s="112">
        <v>1</v>
      </c>
      <c r="G20" s="112">
        <v>2577</v>
      </c>
      <c r="H20" s="112">
        <v>404</v>
      </c>
      <c r="I20" s="112">
        <v>0</v>
      </c>
      <c r="J20" s="112">
        <v>154</v>
      </c>
      <c r="K20" s="112">
        <v>39</v>
      </c>
      <c r="L20" s="112">
        <v>0</v>
      </c>
      <c r="M20" s="112">
        <v>143</v>
      </c>
      <c r="N20" s="112">
        <v>27</v>
      </c>
      <c r="O20" s="112">
        <v>0</v>
      </c>
    </row>
    <row r="21" spans="1:15">
      <c r="A21" s="124">
        <v>44602</v>
      </c>
      <c r="B21" s="129" t="str">
        <f t="shared" si="1"/>
        <v>(木)</v>
      </c>
      <c r="C21" s="112">
        <f t="shared" si="3"/>
        <v>17874</v>
      </c>
      <c r="D21" s="112">
        <v>7489</v>
      </c>
      <c r="E21" s="112">
        <v>685</v>
      </c>
      <c r="F21" s="112">
        <v>14</v>
      </c>
      <c r="G21" s="112">
        <v>9324</v>
      </c>
      <c r="H21" s="112">
        <v>350</v>
      </c>
      <c r="I21" s="112">
        <v>12</v>
      </c>
      <c r="J21" s="112">
        <v>754</v>
      </c>
      <c r="K21" s="112">
        <v>105</v>
      </c>
      <c r="L21" s="112">
        <v>0</v>
      </c>
      <c r="M21" s="112">
        <v>783</v>
      </c>
      <c r="N21" s="112">
        <v>66</v>
      </c>
      <c r="O21" s="112">
        <v>1</v>
      </c>
    </row>
    <row r="22" spans="1:15">
      <c r="A22" s="124">
        <v>44601</v>
      </c>
      <c r="B22" s="129" t="str">
        <f t="shared" si="1"/>
        <v>(水)</v>
      </c>
      <c r="C22" s="112">
        <f t="shared" si="3"/>
        <v>17745</v>
      </c>
      <c r="D22" s="112">
        <v>7866</v>
      </c>
      <c r="E22" s="112">
        <v>791</v>
      </c>
      <c r="F22" s="112">
        <v>2</v>
      </c>
      <c r="G22" s="112">
        <v>8686</v>
      </c>
      <c r="H22" s="112">
        <v>399</v>
      </c>
      <c r="I22" s="112">
        <v>1</v>
      </c>
      <c r="J22" s="112">
        <v>839</v>
      </c>
      <c r="K22" s="112">
        <v>107</v>
      </c>
      <c r="L22" s="112">
        <v>0</v>
      </c>
      <c r="M22" s="112">
        <v>758</v>
      </c>
      <c r="N22" s="112">
        <v>56</v>
      </c>
      <c r="O22" s="112">
        <v>0</v>
      </c>
    </row>
    <row r="23" spans="1:15">
      <c r="A23" s="124">
        <v>44600</v>
      </c>
      <c r="B23" s="129" t="str">
        <f t="shared" si="1"/>
        <v>(火)</v>
      </c>
      <c r="C23" s="112">
        <f t="shared" si="3"/>
        <v>19004</v>
      </c>
      <c r="D23" s="112">
        <v>8331</v>
      </c>
      <c r="E23" s="112">
        <v>676</v>
      </c>
      <c r="F23" s="112">
        <v>6</v>
      </c>
      <c r="G23" s="112">
        <v>9556</v>
      </c>
      <c r="H23" s="112">
        <v>403</v>
      </c>
      <c r="I23" s="112">
        <v>32</v>
      </c>
      <c r="J23" s="112">
        <v>863</v>
      </c>
      <c r="K23" s="112">
        <v>89</v>
      </c>
      <c r="L23" s="112">
        <v>1</v>
      </c>
      <c r="M23" s="112">
        <v>880</v>
      </c>
      <c r="N23" s="112">
        <v>57</v>
      </c>
      <c r="O23" s="112">
        <v>6</v>
      </c>
    </row>
    <row r="24" spans="1:15">
      <c r="A24" s="124">
        <v>44599</v>
      </c>
      <c r="B24" s="129" t="str">
        <f t="shared" si="1"/>
        <v>(月)</v>
      </c>
      <c r="C24" s="112">
        <f t="shared" si="3"/>
        <v>19960</v>
      </c>
      <c r="D24" s="112">
        <v>10020</v>
      </c>
      <c r="E24" s="112">
        <v>865</v>
      </c>
      <c r="F24" s="112">
        <v>3</v>
      </c>
      <c r="G24" s="112">
        <v>8886</v>
      </c>
      <c r="H24" s="112">
        <v>179</v>
      </c>
      <c r="I24" s="112">
        <v>7</v>
      </c>
      <c r="J24" s="112">
        <v>1011</v>
      </c>
      <c r="K24" s="112">
        <v>108</v>
      </c>
      <c r="L24" s="112">
        <v>0</v>
      </c>
      <c r="M24" s="112">
        <v>784</v>
      </c>
      <c r="N24" s="112">
        <v>37</v>
      </c>
      <c r="O24" s="112">
        <v>1</v>
      </c>
    </row>
    <row r="25" spans="1:15">
      <c r="A25" s="124">
        <v>44598</v>
      </c>
      <c r="B25" s="129" t="str">
        <f t="shared" si="1"/>
        <v>(日)</v>
      </c>
      <c r="C25" s="112">
        <f t="shared" si="3"/>
        <v>18393</v>
      </c>
      <c r="D25" s="112">
        <v>8209</v>
      </c>
      <c r="E25" s="112">
        <v>628</v>
      </c>
      <c r="F25" s="112">
        <v>0</v>
      </c>
      <c r="G25" s="112">
        <v>9230</v>
      </c>
      <c r="H25" s="112">
        <v>326</v>
      </c>
      <c r="I25" s="112">
        <v>0</v>
      </c>
      <c r="J25" s="112">
        <v>429</v>
      </c>
      <c r="K25" s="112">
        <v>42</v>
      </c>
      <c r="L25" s="112">
        <v>0</v>
      </c>
      <c r="M25" s="112">
        <v>551</v>
      </c>
      <c r="N25" s="112">
        <v>27</v>
      </c>
      <c r="O25" s="112">
        <v>0</v>
      </c>
    </row>
    <row r="26" spans="1:15">
      <c r="A26" s="124">
        <v>44597</v>
      </c>
      <c r="B26" s="129" t="str">
        <f t="shared" si="1"/>
        <v>(土)</v>
      </c>
      <c r="C26" s="112">
        <f t="shared" si="3"/>
        <v>47071</v>
      </c>
      <c r="D26" s="112">
        <v>22560</v>
      </c>
      <c r="E26" s="112">
        <v>1320</v>
      </c>
      <c r="F26" s="112">
        <v>0</v>
      </c>
      <c r="G26" s="112">
        <v>22627</v>
      </c>
      <c r="H26" s="112">
        <v>561</v>
      </c>
      <c r="I26" s="112">
        <v>3</v>
      </c>
      <c r="J26" s="112">
        <v>1016</v>
      </c>
      <c r="K26" s="112">
        <v>61</v>
      </c>
      <c r="L26" s="112">
        <v>0</v>
      </c>
      <c r="M26" s="112">
        <v>1071</v>
      </c>
      <c r="N26" s="112">
        <v>41</v>
      </c>
      <c r="O26" s="112">
        <v>2</v>
      </c>
    </row>
    <row r="27" spans="1:15">
      <c r="A27" s="124">
        <v>44596</v>
      </c>
      <c r="B27" s="129" t="str">
        <f t="shared" si="1"/>
        <v>(金)</v>
      </c>
      <c r="C27" s="112">
        <f t="shared" si="3"/>
        <v>32453</v>
      </c>
      <c r="D27" s="112">
        <v>16246</v>
      </c>
      <c r="E27" s="112">
        <v>1256</v>
      </c>
      <c r="F27" s="112">
        <v>2</v>
      </c>
      <c r="G27" s="112">
        <v>14635</v>
      </c>
      <c r="H27" s="112">
        <v>308</v>
      </c>
      <c r="I27" s="112">
        <v>6</v>
      </c>
      <c r="J27" s="112">
        <v>1041</v>
      </c>
      <c r="K27" s="112">
        <v>102</v>
      </c>
      <c r="L27" s="112">
        <v>0</v>
      </c>
      <c r="M27" s="112">
        <v>1030</v>
      </c>
      <c r="N27" s="112">
        <v>36</v>
      </c>
      <c r="O27" s="112">
        <v>0</v>
      </c>
    </row>
    <row r="28" spans="1:15">
      <c r="A28" s="124">
        <v>44595</v>
      </c>
      <c r="B28" s="129" t="str">
        <f t="shared" si="1"/>
        <v>(木)</v>
      </c>
      <c r="C28" s="112">
        <f t="shared" si="3"/>
        <v>16018</v>
      </c>
      <c r="D28" s="112">
        <v>8398</v>
      </c>
      <c r="E28" s="112">
        <v>545</v>
      </c>
      <c r="F28" s="112">
        <v>2</v>
      </c>
      <c r="G28" s="112">
        <v>6882</v>
      </c>
      <c r="H28" s="112">
        <v>187</v>
      </c>
      <c r="I28" s="112">
        <v>4</v>
      </c>
      <c r="J28" s="112">
        <v>843</v>
      </c>
      <c r="K28" s="112">
        <v>63</v>
      </c>
      <c r="L28" s="112">
        <v>0</v>
      </c>
      <c r="M28" s="112">
        <v>640</v>
      </c>
      <c r="N28" s="112">
        <v>17</v>
      </c>
      <c r="O28" s="112">
        <v>0</v>
      </c>
    </row>
    <row r="29" spans="1:15">
      <c r="A29" s="124">
        <v>44594</v>
      </c>
      <c r="B29" s="129" t="str">
        <f t="shared" si="1"/>
        <v>(水)</v>
      </c>
      <c r="C29" s="112">
        <f t="shared" si="3"/>
        <v>13764</v>
      </c>
      <c r="D29" s="112">
        <v>5770</v>
      </c>
      <c r="E29" s="112">
        <v>890</v>
      </c>
      <c r="F29" s="112">
        <v>4</v>
      </c>
      <c r="G29" s="112">
        <v>6982</v>
      </c>
      <c r="H29" s="112">
        <v>116</v>
      </c>
      <c r="I29" s="112">
        <v>2</v>
      </c>
      <c r="J29" s="112">
        <v>583</v>
      </c>
      <c r="K29" s="112">
        <v>72</v>
      </c>
      <c r="L29" s="112">
        <v>1</v>
      </c>
      <c r="M29" s="112">
        <v>732</v>
      </c>
      <c r="N29" s="112">
        <v>22</v>
      </c>
      <c r="O29" s="112">
        <v>0</v>
      </c>
    </row>
    <row r="30" spans="1:15">
      <c r="A30" s="124">
        <v>44593</v>
      </c>
      <c r="B30" s="129" t="str">
        <f t="shared" si="1"/>
        <v>(火)</v>
      </c>
      <c r="C30" s="112">
        <f t="shared" si="3"/>
        <v>18562</v>
      </c>
      <c r="D30" s="112">
        <v>10576</v>
      </c>
      <c r="E30" s="112">
        <v>1043</v>
      </c>
      <c r="F30" s="112">
        <v>5</v>
      </c>
      <c r="G30" s="112">
        <v>6718</v>
      </c>
      <c r="H30" s="112">
        <v>199</v>
      </c>
      <c r="I30" s="112">
        <v>21</v>
      </c>
      <c r="J30" s="112">
        <v>1021</v>
      </c>
      <c r="K30" s="112">
        <v>110</v>
      </c>
      <c r="L30" s="112">
        <v>0</v>
      </c>
      <c r="M30" s="112">
        <v>637</v>
      </c>
      <c r="N30" s="112">
        <v>29</v>
      </c>
      <c r="O30" s="112">
        <v>2</v>
      </c>
    </row>
    <row r="31" spans="1:15">
      <c r="A31" s="124">
        <v>44592</v>
      </c>
      <c r="B31" s="129" t="str">
        <f t="shared" si="1"/>
        <v>(月)</v>
      </c>
      <c r="C31" s="112">
        <f t="shared" si="3"/>
        <v>12044</v>
      </c>
      <c r="D31" s="112">
        <v>8729</v>
      </c>
      <c r="E31" s="112">
        <v>529</v>
      </c>
      <c r="F31" s="112">
        <v>0</v>
      </c>
      <c r="G31" s="112">
        <v>2723</v>
      </c>
      <c r="H31" s="112">
        <v>62</v>
      </c>
      <c r="I31" s="112">
        <v>1</v>
      </c>
      <c r="J31" s="112">
        <v>684</v>
      </c>
      <c r="K31" s="112">
        <v>57</v>
      </c>
      <c r="L31" s="112">
        <v>0</v>
      </c>
      <c r="M31" s="112">
        <v>289</v>
      </c>
      <c r="N31" s="112">
        <v>13</v>
      </c>
      <c r="O31" s="112">
        <v>0</v>
      </c>
    </row>
    <row r="32" spans="1:15">
      <c r="A32" s="124">
        <v>44591</v>
      </c>
      <c r="B32" s="129" t="str">
        <f t="shared" si="1"/>
        <v>(日)</v>
      </c>
      <c r="C32" s="112">
        <f t="shared" si="3"/>
        <v>20354</v>
      </c>
      <c r="D32" s="112">
        <v>8436</v>
      </c>
      <c r="E32" s="112">
        <v>876</v>
      </c>
      <c r="F32" s="112">
        <v>1</v>
      </c>
      <c r="G32" s="112">
        <v>10962</v>
      </c>
      <c r="H32" s="112">
        <v>79</v>
      </c>
      <c r="I32" s="112">
        <v>0</v>
      </c>
      <c r="J32" s="112">
        <v>383</v>
      </c>
      <c r="K32" s="112">
        <v>133</v>
      </c>
      <c r="L32" s="112">
        <v>0</v>
      </c>
      <c r="M32" s="112">
        <v>648</v>
      </c>
      <c r="N32" s="112">
        <v>3</v>
      </c>
      <c r="O32" s="112">
        <v>0</v>
      </c>
    </row>
    <row r="33" spans="1:15">
      <c r="A33" s="124">
        <v>44590</v>
      </c>
      <c r="B33" s="129" t="str">
        <f t="shared" si="1"/>
        <v>(土)</v>
      </c>
      <c r="C33" s="112">
        <f t="shared" si="3"/>
        <v>52760</v>
      </c>
      <c r="D33" s="112">
        <v>24539</v>
      </c>
      <c r="E33" s="112">
        <v>1170</v>
      </c>
      <c r="F33" s="112">
        <v>5</v>
      </c>
      <c r="G33" s="112">
        <v>26815</v>
      </c>
      <c r="H33" s="112">
        <v>220</v>
      </c>
      <c r="I33" s="112">
        <v>11</v>
      </c>
      <c r="J33" s="112">
        <v>918</v>
      </c>
      <c r="K33" s="112">
        <v>46</v>
      </c>
      <c r="L33" s="112">
        <v>0</v>
      </c>
      <c r="M33" s="112">
        <v>1285</v>
      </c>
      <c r="N33" s="112">
        <v>13</v>
      </c>
      <c r="O33" s="112">
        <v>2</v>
      </c>
    </row>
    <row r="34" spans="1:15">
      <c r="A34" s="124">
        <v>44589</v>
      </c>
      <c r="B34" s="129" t="str">
        <f t="shared" si="1"/>
        <v>(金)</v>
      </c>
      <c r="C34" s="112">
        <f t="shared" si="3"/>
        <v>34583</v>
      </c>
      <c r="D34" s="112">
        <v>17673</v>
      </c>
      <c r="E34" s="112">
        <v>1115</v>
      </c>
      <c r="F34" s="112">
        <v>1</v>
      </c>
      <c r="G34" s="112">
        <v>15611</v>
      </c>
      <c r="H34" s="112">
        <v>182</v>
      </c>
      <c r="I34" s="112">
        <v>1</v>
      </c>
      <c r="J34" s="112">
        <v>1032</v>
      </c>
      <c r="K34" s="112">
        <v>43</v>
      </c>
      <c r="L34" s="112">
        <v>0</v>
      </c>
      <c r="M34" s="112">
        <v>1141</v>
      </c>
      <c r="N34" s="112">
        <v>7</v>
      </c>
      <c r="O34" s="112">
        <v>0</v>
      </c>
    </row>
    <row r="35" spans="1:15">
      <c r="A35" s="124">
        <v>44588</v>
      </c>
      <c r="B35" s="129" t="str">
        <f t="shared" si="1"/>
        <v>(木)</v>
      </c>
      <c r="C35" s="112">
        <f t="shared" si="3"/>
        <v>15915</v>
      </c>
      <c r="D35" s="112">
        <v>8755</v>
      </c>
      <c r="E35" s="112">
        <v>644</v>
      </c>
      <c r="F35" s="112">
        <v>4</v>
      </c>
      <c r="G35" s="112">
        <v>6340</v>
      </c>
      <c r="H35" s="112">
        <v>150</v>
      </c>
      <c r="I35" s="112">
        <v>22</v>
      </c>
      <c r="J35" s="112">
        <v>806</v>
      </c>
      <c r="K35" s="112">
        <v>30</v>
      </c>
      <c r="L35" s="112">
        <v>0</v>
      </c>
      <c r="M35" s="112">
        <v>677</v>
      </c>
      <c r="N35" s="112">
        <v>9</v>
      </c>
      <c r="O35" s="112">
        <v>1</v>
      </c>
    </row>
    <row r="36" spans="1:15">
      <c r="A36" s="124">
        <v>44587</v>
      </c>
      <c r="B36" s="129" t="str">
        <f t="shared" si="1"/>
        <v>(水)</v>
      </c>
      <c r="C36" s="112">
        <f t="shared" si="3"/>
        <v>15942</v>
      </c>
      <c r="D36" s="112">
        <v>9273</v>
      </c>
      <c r="E36" s="112">
        <v>844</v>
      </c>
      <c r="F36" s="112">
        <v>2</v>
      </c>
      <c r="G36" s="112">
        <v>5705</v>
      </c>
      <c r="H36" s="112">
        <v>114</v>
      </c>
      <c r="I36" s="112">
        <v>4</v>
      </c>
      <c r="J36" s="112">
        <v>724</v>
      </c>
      <c r="K36" s="112">
        <v>39</v>
      </c>
      <c r="L36" s="112">
        <v>0</v>
      </c>
      <c r="M36" s="112">
        <v>510</v>
      </c>
      <c r="N36" s="112">
        <v>5</v>
      </c>
      <c r="O36" s="112">
        <v>2</v>
      </c>
    </row>
    <row r="37" spans="1:15">
      <c r="A37" s="124">
        <v>44586</v>
      </c>
      <c r="B37" s="129" t="str">
        <f t="shared" si="1"/>
        <v>(火)</v>
      </c>
      <c r="C37" s="112">
        <f t="shared" si="3"/>
        <v>14844</v>
      </c>
      <c r="D37" s="112">
        <v>10222</v>
      </c>
      <c r="E37" s="112">
        <v>453</v>
      </c>
      <c r="F37" s="112">
        <v>18</v>
      </c>
      <c r="G37" s="112">
        <v>3867</v>
      </c>
      <c r="H37" s="112">
        <v>269</v>
      </c>
      <c r="I37" s="112">
        <v>15</v>
      </c>
      <c r="J37" s="112">
        <v>805</v>
      </c>
      <c r="K37" s="112">
        <v>17</v>
      </c>
      <c r="L37" s="112">
        <v>2</v>
      </c>
      <c r="M37" s="112">
        <v>373</v>
      </c>
      <c r="N37" s="112">
        <v>14</v>
      </c>
      <c r="O37" s="112">
        <v>3</v>
      </c>
    </row>
    <row r="38" spans="1:15">
      <c r="A38" s="124">
        <v>44585</v>
      </c>
      <c r="B38" s="129" t="str">
        <f t="shared" si="1"/>
        <v>(月)</v>
      </c>
      <c r="C38" s="112">
        <f t="shared" si="3"/>
        <v>13144</v>
      </c>
      <c r="D38" s="112">
        <v>10335</v>
      </c>
      <c r="E38" s="112">
        <v>372</v>
      </c>
      <c r="F38" s="112">
        <v>1</v>
      </c>
      <c r="G38" s="112">
        <v>2211</v>
      </c>
      <c r="H38" s="112">
        <v>225</v>
      </c>
      <c r="I38" s="112">
        <v>0</v>
      </c>
      <c r="J38" s="112">
        <v>806</v>
      </c>
      <c r="K38" s="112">
        <v>15</v>
      </c>
      <c r="L38" s="112">
        <v>0</v>
      </c>
      <c r="M38" s="112">
        <v>229</v>
      </c>
      <c r="N38" s="112">
        <v>11</v>
      </c>
      <c r="O38" s="112">
        <v>0</v>
      </c>
    </row>
    <row r="39" spans="1:15">
      <c r="A39" s="124">
        <v>44584</v>
      </c>
      <c r="B39" s="129" t="str">
        <f t="shared" si="1"/>
        <v>(日)</v>
      </c>
      <c r="C39" s="112">
        <f t="shared" si="3"/>
        <v>13119</v>
      </c>
      <c r="D39" s="112">
        <v>9617</v>
      </c>
      <c r="E39" s="112">
        <v>325</v>
      </c>
      <c r="F39" s="112">
        <v>0</v>
      </c>
      <c r="G39" s="112">
        <v>2952</v>
      </c>
      <c r="H39" s="112">
        <v>222</v>
      </c>
      <c r="I39" s="112">
        <v>3</v>
      </c>
      <c r="J39" s="112">
        <v>449</v>
      </c>
      <c r="K39" s="112">
        <v>10</v>
      </c>
      <c r="L39" s="112">
        <v>0</v>
      </c>
      <c r="M39" s="112">
        <v>139</v>
      </c>
      <c r="N39" s="112">
        <v>6</v>
      </c>
      <c r="O39" s="112">
        <v>0</v>
      </c>
    </row>
    <row r="40" spans="1:15">
      <c r="A40" s="124">
        <v>44583</v>
      </c>
      <c r="B40" s="129" t="str">
        <f t="shared" si="1"/>
        <v>(土)</v>
      </c>
      <c r="C40" s="112">
        <f t="shared" si="3"/>
        <v>34088</v>
      </c>
      <c r="D40" s="112">
        <v>26404</v>
      </c>
      <c r="E40" s="112">
        <v>887</v>
      </c>
      <c r="F40" s="112">
        <v>2</v>
      </c>
      <c r="G40" s="112">
        <v>6007</v>
      </c>
      <c r="H40" s="112">
        <v>754</v>
      </c>
      <c r="I40" s="112">
        <v>34</v>
      </c>
      <c r="J40" s="112">
        <v>1040</v>
      </c>
      <c r="K40" s="112">
        <v>28</v>
      </c>
      <c r="L40" s="112">
        <v>0</v>
      </c>
      <c r="M40" s="112">
        <v>286</v>
      </c>
      <c r="N40" s="112">
        <v>36</v>
      </c>
      <c r="O40" s="112">
        <v>9</v>
      </c>
    </row>
    <row r="41" spans="1:15">
      <c r="A41" s="124">
        <v>44582</v>
      </c>
      <c r="B41" s="129" t="str">
        <f t="shared" si="1"/>
        <v>(金)</v>
      </c>
      <c r="C41" s="112">
        <f t="shared" si="3"/>
        <v>18012</v>
      </c>
      <c r="D41" s="112">
        <v>11082</v>
      </c>
      <c r="E41" s="112">
        <v>884</v>
      </c>
      <c r="F41" s="112">
        <v>3</v>
      </c>
      <c r="G41" s="112">
        <v>5226</v>
      </c>
      <c r="H41" s="112">
        <v>813</v>
      </c>
      <c r="I41" s="112">
        <v>4</v>
      </c>
      <c r="J41" s="112">
        <v>668</v>
      </c>
      <c r="K41" s="112">
        <v>24</v>
      </c>
      <c r="L41" s="112">
        <v>1</v>
      </c>
      <c r="M41" s="112">
        <v>361</v>
      </c>
      <c r="N41" s="112">
        <v>31</v>
      </c>
      <c r="O41" s="112">
        <v>2</v>
      </c>
    </row>
    <row r="42" spans="1:15">
      <c r="A42" s="124">
        <v>44581</v>
      </c>
      <c r="B42" s="129" t="str">
        <f t="shared" si="1"/>
        <v>(木)</v>
      </c>
      <c r="C42" s="112">
        <f t="shared" si="3"/>
        <v>13728</v>
      </c>
      <c r="D42" s="112">
        <v>9573</v>
      </c>
      <c r="E42" s="112">
        <v>487</v>
      </c>
      <c r="F42" s="112">
        <v>6</v>
      </c>
      <c r="G42" s="112">
        <v>3112</v>
      </c>
      <c r="H42" s="112">
        <v>534</v>
      </c>
      <c r="I42" s="112">
        <v>16</v>
      </c>
      <c r="J42" s="112">
        <v>660</v>
      </c>
      <c r="K42" s="112">
        <v>23</v>
      </c>
      <c r="L42" s="112">
        <v>3</v>
      </c>
      <c r="M42" s="112">
        <v>315</v>
      </c>
      <c r="N42" s="112">
        <v>14</v>
      </c>
      <c r="O42" s="112">
        <v>2</v>
      </c>
    </row>
    <row r="43" spans="1:15">
      <c r="A43" s="124">
        <v>44580</v>
      </c>
      <c r="B43" s="129" t="str">
        <f t="shared" si="1"/>
        <v>(水)</v>
      </c>
      <c r="C43" s="112">
        <f t="shared" si="3"/>
        <v>15773</v>
      </c>
      <c r="D43" s="112">
        <v>10075</v>
      </c>
      <c r="E43" s="112">
        <v>488</v>
      </c>
      <c r="F43" s="112">
        <v>2</v>
      </c>
      <c r="G43" s="112">
        <v>4741</v>
      </c>
      <c r="H43" s="112">
        <v>462</v>
      </c>
      <c r="I43" s="112">
        <v>5</v>
      </c>
      <c r="J43" s="112">
        <v>737</v>
      </c>
      <c r="K43" s="112">
        <v>10</v>
      </c>
      <c r="L43" s="112">
        <v>0</v>
      </c>
      <c r="M43" s="112">
        <v>425</v>
      </c>
      <c r="N43" s="112">
        <v>11</v>
      </c>
      <c r="O43" s="112">
        <v>2</v>
      </c>
    </row>
    <row r="44" spans="1:15">
      <c r="A44" s="124">
        <v>44579</v>
      </c>
      <c r="B44" s="129" t="str">
        <f t="shared" si="1"/>
        <v>(火)</v>
      </c>
      <c r="C44" s="112">
        <f t="shared" si="3"/>
        <v>18632</v>
      </c>
      <c r="D44" s="112">
        <v>10871</v>
      </c>
      <c r="E44" s="112">
        <v>288</v>
      </c>
      <c r="F44" s="112">
        <v>3</v>
      </c>
      <c r="G44" s="112">
        <v>7222</v>
      </c>
      <c r="H44" s="112">
        <v>221</v>
      </c>
      <c r="I44" s="112">
        <v>27</v>
      </c>
      <c r="J44" s="112">
        <v>774</v>
      </c>
      <c r="K44" s="112">
        <v>13</v>
      </c>
      <c r="L44" s="112">
        <v>0</v>
      </c>
      <c r="M44" s="112">
        <v>548</v>
      </c>
      <c r="N44" s="112">
        <v>13</v>
      </c>
      <c r="O44" s="112">
        <v>0</v>
      </c>
    </row>
    <row r="45" spans="1:15">
      <c r="A45" s="124">
        <v>44578</v>
      </c>
      <c r="B45" s="129" t="str">
        <f t="shared" si="1"/>
        <v>(月)</v>
      </c>
      <c r="C45" s="112">
        <f t="shared" si="3"/>
        <v>20952</v>
      </c>
      <c r="D45" s="112">
        <v>10518</v>
      </c>
      <c r="E45" s="112">
        <v>306</v>
      </c>
      <c r="F45" s="112">
        <v>1</v>
      </c>
      <c r="G45" s="112">
        <v>9799</v>
      </c>
      <c r="H45" s="112">
        <v>320</v>
      </c>
      <c r="I45" s="112">
        <v>8</v>
      </c>
      <c r="J45" s="112">
        <v>705</v>
      </c>
      <c r="K45" s="112">
        <v>14</v>
      </c>
      <c r="L45" s="112">
        <v>0</v>
      </c>
      <c r="M45" s="112">
        <v>663</v>
      </c>
      <c r="N45" s="112">
        <v>6</v>
      </c>
      <c r="O45" s="112">
        <v>1</v>
      </c>
    </row>
    <row r="46" spans="1:15">
      <c r="A46" s="124">
        <v>44577</v>
      </c>
      <c r="B46" s="129" t="str">
        <f t="shared" si="1"/>
        <v>(日)</v>
      </c>
      <c r="C46" s="112">
        <f t="shared" si="3"/>
        <v>23670</v>
      </c>
      <c r="D46" s="112">
        <v>10012</v>
      </c>
      <c r="E46" s="112">
        <v>660</v>
      </c>
      <c r="F46" s="112">
        <v>1</v>
      </c>
      <c r="G46" s="112">
        <v>11776</v>
      </c>
      <c r="H46" s="112">
        <v>1220</v>
      </c>
      <c r="I46" s="112">
        <v>1</v>
      </c>
      <c r="J46" s="112">
        <v>489</v>
      </c>
      <c r="K46" s="112">
        <v>24</v>
      </c>
      <c r="L46" s="112">
        <v>0</v>
      </c>
      <c r="M46" s="112">
        <v>575</v>
      </c>
      <c r="N46" s="112">
        <v>57</v>
      </c>
      <c r="O46" s="112">
        <v>0</v>
      </c>
    </row>
    <row r="47" spans="1:15">
      <c r="A47" s="124">
        <v>44576</v>
      </c>
      <c r="B47" s="129" t="str">
        <f t="shared" si="1"/>
        <v>(土)</v>
      </c>
      <c r="C47" s="112">
        <f t="shared" si="3"/>
        <v>58489</v>
      </c>
      <c r="D47" s="112">
        <v>25782</v>
      </c>
      <c r="E47" s="112">
        <v>1008</v>
      </c>
      <c r="F47" s="112">
        <v>1</v>
      </c>
      <c r="G47" s="112">
        <v>30725</v>
      </c>
      <c r="H47" s="112">
        <v>962</v>
      </c>
      <c r="I47" s="112">
        <v>11</v>
      </c>
      <c r="J47" s="112">
        <v>1003</v>
      </c>
      <c r="K47" s="112">
        <v>54</v>
      </c>
      <c r="L47" s="112">
        <v>0</v>
      </c>
      <c r="M47" s="112">
        <v>1554</v>
      </c>
      <c r="N47" s="112">
        <v>26</v>
      </c>
      <c r="O47" s="112">
        <v>0</v>
      </c>
    </row>
    <row r="48" spans="1:15">
      <c r="A48" s="124">
        <v>44575</v>
      </c>
      <c r="B48" s="129" t="str">
        <f t="shared" si="1"/>
        <v>(金)</v>
      </c>
      <c r="C48" s="112">
        <f t="shared" si="3"/>
        <v>37362</v>
      </c>
      <c r="D48" s="112">
        <v>16525</v>
      </c>
      <c r="E48" s="112">
        <v>564</v>
      </c>
      <c r="F48" s="112">
        <v>5</v>
      </c>
      <c r="G48" s="112">
        <v>19146</v>
      </c>
      <c r="H48" s="112">
        <v>1108</v>
      </c>
      <c r="I48" s="112">
        <v>14</v>
      </c>
      <c r="J48" s="112">
        <v>971</v>
      </c>
      <c r="K48" s="112">
        <v>24</v>
      </c>
      <c r="L48" s="112">
        <v>0</v>
      </c>
      <c r="M48" s="112">
        <v>1356</v>
      </c>
      <c r="N48" s="112">
        <v>29</v>
      </c>
      <c r="O48" s="112">
        <v>3</v>
      </c>
    </row>
    <row r="49" spans="1:15">
      <c r="A49" s="124">
        <v>44574</v>
      </c>
      <c r="B49" s="129" t="str">
        <f t="shared" si="1"/>
        <v>(木)</v>
      </c>
      <c r="C49" s="112">
        <f t="shared" si="3"/>
        <v>19075</v>
      </c>
      <c r="D49" s="112">
        <v>7772</v>
      </c>
      <c r="E49" s="112">
        <v>327</v>
      </c>
      <c r="F49" s="112">
        <v>2</v>
      </c>
      <c r="G49" s="112">
        <v>10386</v>
      </c>
      <c r="H49" s="112">
        <v>547</v>
      </c>
      <c r="I49" s="112">
        <v>41</v>
      </c>
      <c r="J49" s="112">
        <v>526</v>
      </c>
      <c r="K49" s="112">
        <v>18</v>
      </c>
      <c r="L49" s="112">
        <v>2</v>
      </c>
      <c r="M49" s="112">
        <v>754</v>
      </c>
      <c r="N49" s="112">
        <v>17</v>
      </c>
      <c r="O49" s="112">
        <v>3</v>
      </c>
    </row>
    <row r="50" spans="1:15">
      <c r="A50" s="124">
        <v>44573</v>
      </c>
      <c r="B50" s="129" t="str">
        <f t="shared" si="1"/>
        <v>(水)</v>
      </c>
      <c r="C50" s="112">
        <f t="shared" si="3"/>
        <v>22714</v>
      </c>
      <c r="D50" s="112">
        <v>8557</v>
      </c>
      <c r="E50" s="112">
        <v>425</v>
      </c>
      <c r="F50" s="112">
        <v>0</v>
      </c>
      <c r="G50" s="112">
        <v>13119</v>
      </c>
      <c r="H50" s="112">
        <v>610</v>
      </c>
      <c r="I50" s="112">
        <v>3</v>
      </c>
      <c r="J50" s="112">
        <v>671</v>
      </c>
      <c r="K50" s="112">
        <v>22</v>
      </c>
      <c r="L50" s="112">
        <v>0</v>
      </c>
      <c r="M50" s="112">
        <v>985</v>
      </c>
      <c r="N50" s="112">
        <v>22</v>
      </c>
      <c r="O50" s="112">
        <v>1</v>
      </c>
    </row>
    <row r="51" spans="1:15">
      <c r="A51" s="124">
        <v>44572</v>
      </c>
      <c r="B51" s="129" t="str">
        <f t="shared" si="1"/>
        <v>(火)</v>
      </c>
      <c r="C51" s="112">
        <f t="shared" si="3"/>
        <v>23902</v>
      </c>
      <c r="D51" s="112">
        <v>8458</v>
      </c>
      <c r="E51" s="112">
        <v>397</v>
      </c>
      <c r="F51" s="112">
        <v>1</v>
      </c>
      <c r="G51" s="112">
        <v>14680</v>
      </c>
      <c r="H51" s="112">
        <v>346</v>
      </c>
      <c r="I51" s="112">
        <v>20</v>
      </c>
      <c r="J51" s="112">
        <v>558</v>
      </c>
      <c r="K51" s="112">
        <v>32</v>
      </c>
      <c r="L51" s="112">
        <v>0</v>
      </c>
      <c r="M51" s="112">
        <v>999</v>
      </c>
      <c r="N51" s="112">
        <v>9</v>
      </c>
      <c r="O51" s="112">
        <v>2</v>
      </c>
    </row>
    <row r="52" spans="1:15">
      <c r="A52" s="124">
        <v>44571</v>
      </c>
      <c r="B52" s="129" t="str">
        <f t="shared" si="1"/>
        <v>(月)</v>
      </c>
      <c r="C52" s="112">
        <f t="shared" si="3"/>
        <v>3600</v>
      </c>
      <c r="D52" s="112">
        <v>1217</v>
      </c>
      <c r="E52" s="112">
        <v>90</v>
      </c>
      <c r="F52" s="112">
        <v>0</v>
      </c>
      <c r="G52" s="112">
        <v>2170</v>
      </c>
      <c r="H52" s="112">
        <v>123</v>
      </c>
      <c r="I52" s="112">
        <v>0</v>
      </c>
      <c r="J52" s="112">
        <v>59</v>
      </c>
      <c r="K52" s="112">
        <v>1</v>
      </c>
      <c r="L52" s="112">
        <v>0</v>
      </c>
      <c r="M52" s="112">
        <v>127</v>
      </c>
      <c r="N52" s="112">
        <v>8</v>
      </c>
      <c r="O52" s="112">
        <v>0</v>
      </c>
    </row>
    <row r="53" spans="1:15">
      <c r="A53" s="124">
        <v>44570</v>
      </c>
      <c r="B53" s="129" t="str">
        <f t="shared" si="1"/>
        <v>(日)</v>
      </c>
      <c r="C53" s="112">
        <f t="shared" si="3"/>
        <v>24524</v>
      </c>
      <c r="D53" s="112">
        <v>10211</v>
      </c>
      <c r="E53" s="112">
        <v>165</v>
      </c>
      <c r="F53" s="112">
        <v>1</v>
      </c>
      <c r="G53" s="112">
        <v>13859</v>
      </c>
      <c r="H53" s="112">
        <v>284</v>
      </c>
      <c r="I53" s="112">
        <v>4</v>
      </c>
      <c r="J53" s="112">
        <v>532</v>
      </c>
      <c r="K53" s="112">
        <v>6</v>
      </c>
      <c r="L53" s="112">
        <v>0</v>
      </c>
      <c r="M53" s="112">
        <v>671</v>
      </c>
      <c r="N53" s="112">
        <v>16</v>
      </c>
      <c r="O53" s="112">
        <v>2</v>
      </c>
    </row>
    <row r="54" spans="1:15">
      <c r="A54" s="124">
        <v>44569</v>
      </c>
      <c r="B54" s="129" t="str">
        <f t="shared" si="1"/>
        <v>(土)</v>
      </c>
      <c r="C54" s="112">
        <f t="shared" si="3"/>
        <v>66730</v>
      </c>
      <c r="D54" s="112">
        <v>26582</v>
      </c>
      <c r="E54" s="112">
        <v>346</v>
      </c>
      <c r="F54" s="112">
        <v>3</v>
      </c>
      <c r="G54" s="112">
        <v>39057</v>
      </c>
      <c r="H54" s="112">
        <v>731</v>
      </c>
      <c r="I54" s="112">
        <v>11</v>
      </c>
      <c r="J54" s="112">
        <v>1179</v>
      </c>
      <c r="K54" s="112">
        <v>9</v>
      </c>
      <c r="L54" s="112">
        <v>0</v>
      </c>
      <c r="M54" s="112">
        <v>1808</v>
      </c>
      <c r="N54" s="112">
        <v>30</v>
      </c>
      <c r="O54" s="112">
        <v>0</v>
      </c>
    </row>
    <row r="55" spans="1:15">
      <c r="A55" s="124">
        <v>44568</v>
      </c>
      <c r="B55" s="129" t="str">
        <f t="shared" si="1"/>
        <v>(金)</v>
      </c>
      <c r="C55" s="112">
        <f t="shared" si="3"/>
        <v>41208</v>
      </c>
      <c r="D55" s="112">
        <v>15837</v>
      </c>
      <c r="E55" s="112">
        <v>336</v>
      </c>
      <c r="F55" s="112">
        <v>4</v>
      </c>
      <c r="G55" s="112">
        <v>24197</v>
      </c>
      <c r="H55" s="112">
        <v>819</v>
      </c>
      <c r="I55" s="112">
        <v>15</v>
      </c>
      <c r="J55" s="112">
        <v>971</v>
      </c>
      <c r="K55" s="112">
        <v>18</v>
      </c>
      <c r="L55" s="112">
        <v>2</v>
      </c>
      <c r="M55" s="112">
        <v>1482</v>
      </c>
      <c r="N55" s="112">
        <v>31</v>
      </c>
      <c r="O55" s="112">
        <v>2</v>
      </c>
    </row>
    <row r="56" spans="1:15">
      <c r="A56" s="124">
        <v>44567</v>
      </c>
      <c r="B56" s="129" t="str">
        <f t="shared" si="1"/>
        <v>(木)</v>
      </c>
      <c r="C56" s="112">
        <f t="shared" si="3"/>
        <v>17180</v>
      </c>
      <c r="D56" s="112">
        <v>6380</v>
      </c>
      <c r="E56" s="112">
        <v>201</v>
      </c>
      <c r="F56" s="112">
        <v>4</v>
      </c>
      <c r="G56" s="112">
        <v>10119</v>
      </c>
      <c r="H56" s="112">
        <v>454</v>
      </c>
      <c r="I56" s="112">
        <v>22</v>
      </c>
      <c r="J56" s="112">
        <v>515</v>
      </c>
      <c r="K56" s="112">
        <v>6</v>
      </c>
      <c r="L56" s="112">
        <v>1</v>
      </c>
      <c r="M56" s="112">
        <v>681</v>
      </c>
      <c r="N56" s="112">
        <v>21</v>
      </c>
      <c r="O56" s="112">
        <v>0</v>
      </c>
    </row>
    <row r="57" spans="1:15">
      <c r="A57" s="124">
        <v>44566</v>
      </c>
      <c r="B57" s="129" t="str">
        <f t="shared" si="1"/>
        <v>(水)</v>
      </c>
      <c r="C57" s="112">
        <f t="shared" si="3"/>
        <v>16313</v>
      </c>
      <c r="D57" s="112">
        <v>5758</v>
      </c>
      <c r="E57" s="112">
        <v>161</v>
      </c>
      <c r="F57" s="112">
        <v>5</v>
      </c>
      <c r="G57" s="112">
        <v>9834</v>
      </c>
      <c r="H57" s="112">
        <v>520</v>
      </c>
      <c r="I57" s="112">
        <v>35</v>
      </c>
      <c r="J57" s="112">
        <v>391</v>
      </c>
      <c r="K57" s="112">
        <v>2</v>
      </c>
      <c r="L57" s="112">
        <v>2</v>
      </c>
      <c r="M57" s="112">
        <v>646</v>
      </c>
      <c r="N57" s="112">
        <v>29</v>
      </c>
      <c r="O57" s="112">
        <v>5</v>
      </c>
    </row>
    <row r="58" spans="1:15">
      <c r="A58" s="124">
        <v>44565</v>
      </c>
      <c r="B58" s="129" t="str">
        <f t="shared" si="1"/>
        <v>(火)</v>
      </c>
      <c r="C58" s="112">
        <f t="shared" si="3"/>
        <v>9633</v>
      </c>
      <c r="D58" s="112">
        <v>3195</v>
      </c>
      <c r="E58" s="112">
        <v>38</v>
      </c>
      <c r="F58" s="112">
        <v>1</v>
      </c>
      <c r="G58" s="112">
        <v>6291</v>
      </c>
      <c r="H58" s="112">
        <v>107</v>
      </c>
      <c r="I58" s="112">
        <v>1</v>
      </c>
      <c r="J58" s="112">
        <v>187</v>
      </c>
      <c r="K58" s="112">
        <v>1</v>
      </c>
      <c r="L58" s="112">
        <v>0</v>
      </c>
      <c r="M58" s="112">
        <v>396</v>
      </c>
      <c r="N58" s="112">
        <v>3</v>
      </c>
      <c r="O58" s="112">
        <v>0</v>
      </c>
    </row>
    <row r="59" spans="1:15">
      <c r="A59" s="124">
        <v>44564</v>
      </c>
      <c r="B59" s="129" t="str">
        <f t="shared" si="1"/>
        <v>(月)</v>
      </c>
      <c r="C59" s="112">
        <f t="shared" si="3"/>
        <v>355</v>
      </c>
      <c r="D59" s="112">
        <v>101</v>
      </c>
      <c r="E59" s="112">
        <v>12</v>
      </c>
      <c r="F59" s="112">
        <v>0</v>
      </c>
      <c r="G59" s="112">
        <v>153</v>
      </c>
      <c r="H59" s="112">
        <v>89</v>
      </c>
      <c r="I59" s="112">
        <v>0</v>
      </c>
      <c r="J59" s="112">
        <v>1</v>
      </c>
      <c r="K59" s="112">
        <v>3</v>
      </c>
      <c r="L59" s="112">
        <v>0</v>
      </c>
      <c r="M59" s="112">
        <v>10</v>
      </c>
      <c r="N59" s="112">
        <v>2</v>
      </c>
      <c r="O59" s="112">
        <v>0</v>
      </c>
    </row>
    <row r="60" spans="1:15">
      <c r="A60" s="124">
        <v>44563</v>
      </c>
      <c r="B60" s="129" t="str">
        <f t="shared" si="1"/>
        <v>(日)</v>
      </c>
      <c r="C60" s="112">
        <f t="shared" si="3"/>
        <v>310</v>
      </c>
      <c r="D60" s="112">
        <v>115</v>
      </c>
      <c r="E60" s="112">
        <v>9</v>
      </c>
      <c r="F60" s="112">
        <v>0</v>
      </c>
      <c r="G60" s="112">
        <v>59</v>
      </c>
      <c r="H60" s="112">
        <v>127</v>
      </c>
      <c r="I60" s="112">
        <v>0</v>
      </c>
      <c r="J60" s="112">
        <v>1</v>
      </c>
      <c r="K60" s="112">
        <v>0</v>
      </c>
      <c r="L60" s="112">
        <v>0</v>
      </c>
      <c r="M60" s="112">
        <v>0</v>
      </c>
      <c r="N60" s="112">
        <v>3</v>
      </c>
      <c r="O60" s="112">
        <v>0</v>
      </c>
    </row>
    <row r="61" spans="1:15">
      <c r="A61" s="124">
        <v>44562</v>
      </c>
      <c r="B61" s="129" t="str">
        <f t="shared" si="1"/>
        <v>(土)</v>
      </c>
      <c r="C61" s="112">
        <f t="shared" si="3"/>
        <v>40</v>
      </c>
      <c r="D61" s="112">
        <v>14</v>
      </c>
      <c r="E61" s="112">
        <v>0</v>
      </c>
      <c r="F61" s="112">
        <v>0</v>
      </c>
      <c r="G61" s="112">
        <v>26</v>
      </c>
      <c r="H61" s="112">
        <v>0</v>
      </c>
      <c r="I61" s="112">
        <v>0</v>
      </c>
      <c r="J61" s="112">
        <v>2</v>
      </c>
      <c r="K61" s="112">
        <v>0</v>
      </c>
      <c r="L61" s="112">
        <v>0</v>
      </c>
      <c r="M61" s="112">
        <v>2</v>
      </c>
      <c r="N61" s="112">
        <v>0</v>
      </c>
      <c r="O61" s="112">
        <v>0</v>
      </c>
    </row>
    <row r="62" spans="1:15">
      <c r="A62" s="124">
        <v>44561</v>
      </c>
      <c r="B62" s="129" t="str">
        <f t="shared" si="1"/>
        <v>(金)</v>
      </c>
      <c r="C62" s="112">
        <f t="shared" si="3"/>
        <v>392</v>
      </c>
      <c r="D62" s="112">
        <v>180</v>
      </c>
      <c r="E62" s="112">
        <v>18</v>
      </c>
      <c r="F62" s="112">
        <v>1</v>
      </c>
      <c r="G62" s="112">
        <v>129</v>
      </c>
      <c r="H62" s="112">
        <v>64</v>
      </c>
      <c r="I62" s="112">
        <v>0</v>
      </c>
      <c r="J62" s="112">
        <v>7</v>
      </c>
      <c r="K62" s="112">
        <v>1</v>
      </c>
      <c r="L62" s="112">
        <v>0</v>
      </c>
      <c r="M62" s="112">
        <v>10</v>
      </c>
      <c r="N62" s="112">
        <v>3</v>
      </c>
      <c r="O62" s="112">
        <v>0</v>
      </c>
    </row>
    <row r="63" spans="1:15">
      <c r="A63" s="124">
        <v>44560</v>
      </c>
      <c r="B63" s="129" t="str">
        <f t="shared" si="1"/>
        <v>(木)</v>
      </c>
      <c r="C63" s="112">
        <f t="shared" si="3"/>
        <v>2075</v>
      </c>
      <c r="D63" s="112">
        <v>892</v>
      </c>
      <c r="E63" s="112">
        <v>14</v>
      </c>
      <c r="F63" s="112">
        <v>0</v>
      </c>
      <c r="G63" s="112">
        <v>1104</v>
      </c>
      <c r="H63" s="112">
        <v>65</v>
      </c>
      <c r="I63" s="112">
        <v>0</v>
      </c>
      <c r="J63" s="112">
        <v>38</v>
      </c>
      <c r="K63" s="112">
        <v>0</v>
      </c>
      <c r="L63" s="112">
        <v>0</v>
      </c>
      <c r="M63" s="112">
        <v>71</v>
      </c>
      <c r="N63" s="112">
        <v>3</v>
      </c>
      <c r="O63" s="112">
        <v>0</v>
      </c>
    </row>
    <row r="64" spans="1:15">
      <c r="A64" s="124">
        <v>44559</v>
      </c>
      <c r="B64" s="129" t="str">
        <f t="shared" si="1"/>
        <v>(水)</v>
      </c>
      <c r="C64" s="112">
        <f t="shared" si="3"/>
        <v>7395</v>
      </c>
      <c r="D64" s="112">
        <v>2864</v>
      </c>
      <c r="E64" s="112">
        <v>17</v>
      </c>
      <c r="F64" s="112">
        <v>0</v>
      </c>
      <c r="G64" s="112">
        <v>4405</v>
      </c>
      <c r="H64" s="112">
        <v>101</v>
      </c>
      <c r="I64" s="112">
        <v>8</v>
      </c>
      <c r="J64" s="112">
        <v>165</v>
      </c>
      <c r="K64" s="112">
        <v>0</v>
      </c>
      <c r="L64" s="112">
        <v>0</v>
      </c>
      <c r="M64" s="112">
        <v>328</v>
      </c>
      <c r="N64" s="112">
        <v>0</v>
      </c>
      <c r="O64" s="112">
        <v>2</v>
      </c>
    </row>
    <row r="65" spans="1:15">
      <c r="A65" s="124">
        <v>44558</v>
      </c>
      <c r="B65" s="129" t="str">
        <f t="shared" si="1"/>
        <v>(火)</v>
      </c>
      <c r="C65" s="112">
        <f t="shared" si="3"/>
        <v>19795</v>
      </c>
      <c r="D65" s="112">
        <v>6806</v>
      </c>
      <c r="E65" s="112">
        <v>256</v>
      </c>
      <c r="F65" s="112">
        <v>3</v>
      </c>
      <c r="G65" s="112">
        <v>12174</v>
      </c>
      <c r="H65" s="112">
        <v>548</v>
      </c>
      <c r="I65" s="112">
        <v>8</v>
      </c>
      <c r="J65" s="112">
        <v>389</v>
      </c>
      <c r="K65" s="112">
        <v>8</v>
      </c>
      <c r="L65" s="112">
        <v>0</v>
      </c>
      <c r="M65" s="112">
        <v>704</v>
      </c>
      <c r="N65" s="112">
        <v>21</v>
      </c>
      <c r="O65" s="112">
        <v>0</v>
      </c>
    </row>
    <row r="66" spans="1:15">
      <c r="A66" s="124">
        <v>44557</v>
      </c>
      <c r="B66" s="129" t="str">
        <f t="shared" si="1"/>
        <v>(月)</v>
      </c>
      <c r="C66" s="112">
        <f t="shared" si="3"/>
        <v>24991</v>
      </c>
      <c r="D66" s="112">
        <v>8593</v>
      </c>
      <c r="E66" s="112">
        <v>234</v>
      </c>
      <c r="F66" s="112">
        <v>1</v>
      </c>
      <c r="G66" s="112">
        <v>15563</v>
      </c>
      <c r="H66" s="112">
        <v>597</v>
      </c>
      <c r="I66" s="112">
        <v>3</v>
      </c>
      <c r="J66" s="112">
        <v>439</v>
      </c>
      <c r="K66" s="112">
        <v>7</v>
      </c>
      <c r="L66" s="112">
        <v>0</v>
      </c>
      <c r="M66" s="112">
        <v>878</v>
      </c>
      <c r="N66" s="112">
        <v>23</v>
      </c>
      <c r="O66" s="112">
        <v>0</v>
      </c>
    </row>
    <row r="67" spans="1:15">
      <c r="A67" s="124">
        <v>44556</v>
      </c>
      <c r="B67" s="129" t="str">
        <f t="shared" si="1"/>
        <v>(日)</v>
      </c>
      <c r="C67" s="112">
        <f t="shared" si="3"/>
        <v>32719</v>
      </c>
      <c r="D67" s="112">
        <v>11169</v>
      </c>
      <c r="E67" s="112">
        <v>205</v>
      </c>
      <c r="F67" s="112">
        <v>3</v>
      </c>
      <c r="G67" s="112">
        <v>20656</v>
      </c>
      <c r="H67" s="112">
        <v>682</v>
      </c>
      <c r="I67" s="112">
        <v>4</v>
      </c>
      <c r="J67" s="112">
        <v>467</v>
      </c>
      <c r="K67" s="112">
        <v>3</v>
      </c>
      <c r="L67" s="112">
        <v>0</v>
      </c>
      <c r="M67" s="112">
        <v>1020</v>
      </c>
      <c r="N67" s="112">
        <v>25</v>
      </c>
      <c r="O67" s="112">
        <v>0</v>
      </c>
    </row>
    <row r="68" spans="1:15">
      <c r="A68" s="124">
        <v>44555</v>
      </c>
      <c r="B68" s="129" t="str">
        <f t="shared" si="1"/>
        <v>(土)</v>
      </c>
      <c r="C68" s="112">
        <f t="shared" si="3"/>
        <v>79018</v>
      </c>
      <c r="D68" s="112">
        <v>26953</v>
      </c>
      <c r="E68" s="112">
        <v>730</v>
      </c>
      <c r="F68" s="112">
        <v>43</v>
      </c>
      <c r="G68" s="112">
        <v>50043</v>
      </c>
      <c r="H68" s="112">
        <v>1205</v>
      </c>
      <c r="I68" s="112">
        <v>44</v>
      </c>
      <c r="J68" s="112">
        <v>1355</v>
      </c>
      <c r="K68" s="112">
        <v>39</v>
      </c>
      <c r="L68" s="112">
        <v>4</v>
      </c>
      <c r="M68" s="112">
        <v>2230</v>
      </c>
      <c r="N68" s="112">
        <v>62</v>
      </c>
      <c r="O68" s="112">
        <v>5</v>
      </c>
    </row>
    <row r="69" spans="1:15">
      <c r="A69" s="124">
        <v>44554</v>
      </c>
      <c r="B69" s="129" t="str">
        <f t="shared" si="1"/>
        <v>(金)</v>
      </c>
      <c r="C69" s="112">
        <f t="shared" si="3"/>
        <v>50625</v>
      </c>
      <c r="D69" s="112">
        <v>17610</v>
      </c>
      <c r="E69" s="112">
        <v>664</v>
      </c>
      <c r="F69" s="112">
        <v>4</v>
      </c>
      <c r="G69" s="112">
        <v>30363</v>
      </c>
      <c r="H69" s="112">
        <v>1967</v>
      </c>
      <c r="I69" s="112">
        <v>17</v>
      </c>
      <c r="J69" s="112">
        <v>1225</v>
      </c>
      <c r="K69" s="112">
        <v>32</v>
      </c>
      <c r="L69" s="112">
        <v>0</v>
      </c>
      <c r="M69" s="112">
        <v>1816</v>
      </c>
      <c r="N69" s="112">
        <v>116</v>
      </c>
      <c r="O69" s="112">
        <v>1</v>
      </c>
    </row>
    <row r="70" spans="1:15">
      <c r="A70" s="124">
        <v>44553</v>
      </c>
      <c r="B70" s="129" t="str">
        <f t="shared" si="1"/>
        <v>(木)</v>
      </c>
      <c r="C70" s="112">
        <f t="shared" si="3"/>
        <v>26784</v>
      </c>
      <c r="D70" s="112">
        <v>9888</v>
      </c>
      <c r="E70" s="112">
        <v>438</v>
      </c>
      <c r="F70" s="112">
        <v>4</v>
      </c>
      <c r="G70" s="112">
        <v>15700</v>
      </c>
      <c r="H70" s="112">
        <v>691</v>
      </c>
      <c r="I70" s="112">
        <v>63</v>
      </c>
      <c r="J70" s="112">
        <v>684</v>
      </c>
      <c r="K70" s="112">
        <v>18</v>
      </c>
      <c r="L70" s="112">
        <v>1</v>
      </c>
      <c r="M70" s="112">
        <v>1100</v>
      </c>
      <c r="N70" s="112">
        <v>31</v>
      </c>
      <c r="O70" s="112">
        <v>8</v>
      </c>
    </row>
    <row r="71" spans="1:15">
      <c r="A71" s="124">
        <v>44552</v>
      </c>
      <c r="B71" s="129" t="str">
        <f t="shared" ref="B71:B134" si="4">"(" &amp; TEXT(A71,"aaa") &amp; ")"</f>
        <v>(水)</v>
      </c>
      <c r="C71" s="112">
        <f t="shared" si="3"/>
        <v>31225</v>
      </c>
      <c r="D71" s="112">
        <v>12054</v>
      </c>
      <c r="E71" s="112">
        <v>549</v>
      </c>
      <c r="F71" s="112">
        <v>6</v>
      </c>
      <c r="G71" s="112">
        <v>17702</v>
      </c>
      <c r="H71" s="112">
        <v>854</v>
      </c>
      <c r="I71" s="112">
        <v>60</v>
      </c>
      <c r="J71" s="112">
        <v>822</v>
      </c>
      <c r="K71" s="112">
        <v>10</v>
      </c>
      <c r="L71" s="112">
        <v>1</v>
      </c>
      <c r="M71" s="112">
        <v>1156</v>
      </c>
      <c r="N71" s="112">
        <v>36</v>
      </c>
      <c r="O71" s="112">
        <v>9</v>
      </c>
    </row>
    <row r="72" spans="1:15">
      <c r="A72" s="124">
        <v>44551</v>
      </c>
      <c r="B72" s="129" t="str">
        <f t="shared" si="4"/>
        <v>(火)</v>
      </c>
      <c r="C72" s="112">
        <f t="shared" si="3"/>
        <v>31004</v>
      </c>
      <c r="D72" s="112">
        <v>12168</v>
      </c>
      <c r="E72" s="112">
        <v>164</v>
      </c>
      <c r="F72" s="112">
        <v>15</v>
      </c>
      <c r="G72" s="112">
        <v>18257</v>
      </c>
      <c r="H72" s="112">
        <v>344</v>
      </c>
      <c r="I72" s="112">
        <v>56</v>
      </c>
      <c r="J72" s="112">
        <v>729</v>
      </c>
      <c r="K72" s="112">
        <v>4</v>
      </c>
      <c r="L72" s="112">
        <v>1</v>
      </c>
      <c r="M72" s="112">
        <v>1072</v>
      </c>
      <c r="N72" s="112">
        <v>5</v>
      </c>
      <c r="O72" s="112">
        <v>4</v>
      </c>
    </row>
    <row r="73" spans="1:15">
      <c r="A73" s="124">
        <v>44550</v>
      </c>
      <c r="B73" s="129" t="str">
        <f t="shared" si="4"/>
        <v>(月)</v>
      </c>
      <c r="C73" s="112">
        <f t="shared" si="3"/>
        <v>25304</v>
      </c>
      <c r="D73" s="112">
        <v>6002</v>
      </c>
      <c r="E73" s="112">
        <v>379</v>
      </c>
      <c r="F73" s="112">
        <v>2</v>
      </c>
      <c r="G73" s="112">
        <v>18288</v>
      </c>
      <c r="H73" s="112">
        <v>610</v>
      </c>
      <c r="I73" s="112">
        <v>23</v>
      </c>
      <c r="J73" s="112">
        <v>420</v>
      </c>
      <c r="K73" s="112">
        <v>4</v>
      </c>
      <c r="L73" s="112">
        <v>0</v>
      </c>
      <c r="M73" s="112">
        <v>943</v>
      </c>
      <c r="N73" s="112">
        <v>19</v>
      </c>
      <c r="O73" s="112">
        <v>2</v>
      </c>
    </row>
    <row r="74" spans="1:15">
      <c r="A74" s="124">
        <v>44549</v>
      </c>
      <c r="B74" s="129" t="str">
        <f t="shared" si="4"/>
        <v>(日)</v>
      </c>
      <c r="C74" s="112">
        <f t="shared" si="3"/>
        <v>36376</v>
      </c>
      <c r="D74" s="112">
        <v>13121</v>
      </c>
      <c r="E74" s="112">
        <v>1243</v>
      </c>
      <c r="F74" s="112">
        <v>9</v>
      </c>
      <c r="G74" s="112">
        <v>20903</v>
      </c>
      <c r="H74" s="112">
        <v>1091</v>
      </c>
      <c r="I74" s="112">
        <v>9</v>
      </c>
      <c r="J74" s="112">
        <v>604</v>
      </c>
      <c r="K74" s="112">
        <v>60</v>
      </c>
      <c r="L74" s="112">
        <v>2</v>
      </c>
      <c r="M74" s="112">
        <v>956</v>
      </c>
      <c r="N74" s="112">
        <v>69</v>
      </c>
      <c r="O74" s="112">
        <v>1</v>
      </c>
    </row>
    <row r="75" spans="1:15">
      <c r="A75" s="124">
        <v>44548</v>
      </c>
      <c r="B75" s="129" t="str">
        <f t="shared" si="4"/>
        <v>(土)</v>
      </c>
      <c r="C75" s="112">
        <f t="shared" si="3"/>
        <v>93511</v>
      </c>
      <c r="D75" s="112">
        <v>34415</v>
      </c>
      <c r="E75" s="112">
        <v>673</v>
      </c>
      <c r="F75" s="112">
        <v>3</v>
      </c>
      <c r="G75" s="112">
        <v>56857</v>
      </c>
      <c r="H75" s="112">
        <v>1492</v>
      </c>
      <c r="I75" s="112">
        <v>71</v>
      </c>
      <c r="J75" s="112">
        <v>1563</v>
      </c>
      <c r="K75" s="112">
        <v>16</v>
      </c>
      <c r="L75" s="112">
        <v>0</v>
      </c>
      <c r="M75" s="112">
        <v>2243</v>
      </c>
      <c r="N75" s="112">
        <v>116</v>
      </c>
      <c r="O75" s="112">
        <v>6</v>
      </c>
    </row>
    <row r="76" spans="1:15">
      <c r="A76" s="124">
        <v>44547</v>
      </c>
      <c r="B76" s="129" t="str">
        <f t="shared" si="4"/>
        <v>(金)</v>
      </c>
      <c r="C76" s="112">
        <f t="shared" si="3"/>
        <v>63759</v>
      </c>
      <c r="D76" s="112">
        <v>21718</v>
      </c>
      <c r="E76" s="112">
        <v>1011</v>
      </c>
      <c r="F76" s="112">
        <v>2</v>
      </c>
      <c r="G76" s="112">
        <v>38925</v>
      </c>
      <c r="H76" s="112">
        <v>2078</v>
      </c>
      <c r="I76" s="112">
        <v>25</v>
      </c>
      <c r="J76" s="112">
        <v>1255</v>
      </c>
      <c r="K76" s="112">
        <v>32</v>
      </c>
      <c r="L76" s="112">
        <v>0</v>
      </c>
      <c r="M76" s="112">
        <v>1904</v>
      </c>
      <c r="N76" s="112">
        <v>122</v>
      </c>
      <c r="O76" s="112">
        <v>1</v>
      </c>
    </row>
    <row r="77" spans="1:15">
      <c r="A77" s="124">
        <v>44546</v>
      </c>
      <c r="B77" s="129" t="str">
        <f t="shared" si="4"/>
        <v>(木)</v>
      </c>
      <c r="C77" s="112">
        <f t="shared" si="3"/>
        <v>30155</v>
      </c>
      <c r="D77" s="112">
        <v>9396</v>
      </c>
      <c r="E77" s="112">
        <v>664</v>
      </c>
      <c r="F77" s="112">
        <v>6</v>
      </c>
      <c r="G77" s="112">
        <v>19270</v>
      </c>
      <c r="H77" s="112">
        <v>721</v>
      </c>
      <c r="I77" s="112">
        <v>98</v>
      </c>
      <c r="J77" s="112">
        <v>599</v>
      </c>
      <c r="K77" s="112">
        <v>19</v>
      </c>
      <c r="L77" s="112">
        <v>0</v>
      </c>
      <c r="M77" s="112">
        <v>1188</v>
      </c>
      <c r="N77" s="112">
        <v>33</v>
      </c>
      <c r="O77" s="112">
        <v>8</v>
      </c>
    </row>
    <row r="78" spans="1:15">
      <c r="A78" s="124">
        <v>44545</v>
      </c>
      <c r="B78" s="129" t="str">
        <f t="shared" si="4"/>
        <v>(水)</v>
      </c>
      <c r="C78" s="112">
        <f t="shared" si="3"/>
        <v>31549</v>
      </c>
      <c r="D78" s="112">
        <v>8926</v>
      </c>
      <c r="E78" s="112">
        <v>602</v>
      </c>
      <c r="F78" s="112">
        <v>18</v>
      </c>
      <c r="G78" s="112">
        <v>21197</v>
      </c>
      <c r="H78" s="112">
        <v>777</v>
      </c>
      <c r="I78" s="112">
        <v>29</v>
      </c>
      <c r="J78" s="112">
        <v>544</v>
      </c>
      <c r="K78" s="112">
        <v>17</v>
      </c>
      <c r="L78" s="112">
        <v>1</v>
      </c>
      <c r="M78" s="112">
        <v>1228</v>
      </c>
      <c r="N78" s="112">
        <v>18</v>
      </c>
      <c r="O78" s="112">
        <v>2</v>
      </c>
    </row>
    <row r="79" spans="1:15">
      <c r="A79" s="124">
        <v>44544</v>
      </c>
      <c r="B79" s="129" t="str">
        <f t="shared" si="4"/>
        <v>(火)</v>
      </c>
      <c r="C79" s="112">
        <f t="shared" ref="C79:C139" si="5">SUM(D79:I79)</f>
        <v>14983</v>
      </c>
      <c r="D79" s="112">
        <v>6976</v>
      </c>
      <c r="E79" s="112">
        <v>259</v>
      </c>
      <c r="F79" s="112">
        <v>15</v>
      </c>
      <c r="G79" s="112">
        <v>7026</v>
      </c>
      <c r="H79" s="112">
        <v>452</v>
      </c>
      <c r="I79" s="112">
        <v>255</v>
      </c>
      <c r="J79" s="112">
        <v>457</v>
      </c>
      <c r="K79" s="112">
        <v>10</v>
      </c>
      <c r="L79" s="112">
        <v>0</v>
      </c>
      <c r="M79" s="112">
        <v>390</v>
      </c>
      <c r="N79" s="112">
        <v>15</v>
      </c>
      <c r="O79" s="112">
        <v>25</v>
      </c>
    </row>
    <row r="80" spans="1:15">
      <c r="A80" s="124">
        <v>44543</v>
      </c>
      <c r="B80" s="129" t="str">
        <f t="shared" si="4"/>
        <v>(月)</v>
      </c>
      <c r="C80" s="112">
        <f t="shared" si="5"/>
        <v>26313</v>
      </c>
      <c r="D80" s="112">
        <v>4427</v>
      </c>
      <c r="E80" s="112">
        <v>194</v>
      </c>
      <c r="F80" s="112">
        <v>0</v>
      </c>
      <c r="G80" s="112">
        <v>20921</v>
      </c>
      <c r="H80" s="112">
        <v>747</v>
      </c>
      <c r="I80" s="112">
        <v>24</v>
      </c>
      <c r="J80" s="112">
        <v>330</v>
      </c>
      <c r="K80" s="112">
        <v>8</v>
      </c>
      <c r="L80" s="112">
        <v>0</v>
      </c>
      <c r="M80" s="112">
        <v>1114</v>
      </c>
      <c r="N80" s="112">
        <v>21</v>
      </c>
      <c r="O80" s="112">
        <v>3</v>
      </c>
    </row>
    <row r="81" spans="1:15">
      <c r="A81" s="124">
        <v>44542</v>
      </c>
      <c r="B81" s="129" t="str">
        <f t="shared" si="4"/>
        <v>(日)</v>
      </c>
      <c r="C81" s="112">
        <f t="shared" si="5"/>
        <v>29151</v>
      </c>
      <c r="D81" s="112">
        <v>4143</v>
      </c>
      <c r="E81" s="112">
        <v>264</v>
      </c>
      <c r="F81" s="112">
        <v>0</v>
      </c>
      <c r="G81" s="112">
        <v>23615</v>
      </c>
      <c r="H81" s="112">
        <v>1121</v>
      </c>
      <c r="I81" s="112">
        <v>8</v>
      </c>
      <c r="J81" s="112">
        <v>198</v>
      </c>
      <c r="K81" s="112">
        <v>14</v>
      </c>
      <c r="L81" s="112">
        <v>0</v>
      </c>
      <c r="M81" s="112">
        <v>1011</v>
      </c>
      <c r="N81" s="112">
        <v>64</v>
      </c>
      <c r="O81" s="112">
        <v>0</v>
      </c>
    </row>
    <row r="82" spans="1:15">
      <c r="A82" s="124">
        <v>44541</v>
      </c>
      <c r="B82" s="129" t="str">
        <f t="shared" si="4"/>
        <v>(土)</v>
      </c>
      <c r="C82" s="112">
        <f t="shared" si="5"/>
        <v>72461</v>
      </c>
      <c r="D82" s="112">
        <v>10345</v>
      </c>
      <c r="E82" s="112">
        <v>591</v>
      </c>
      <c r="F82" s="112">
        <v>4</v>
      </c>
      <c r="G82" s="112">
        <v>59573</v>
      </c>
      <c r="H82" s="112">
        <v>1919</v>
      </c>
      <c r="I82" s="112">
        <v>29</v>
      </c>
      <c r="J82" s="112">
        <v>393</v>
      </c>
      <c r="K82" s="112">
        <v>33</v>
      </c>
      <c r="L82" s="112">
        <v>1</v>
      </c>
      <c r="M82" s="112">
        <v>2266</v>
      </c>
      <c r="N82" s="112">
        <v>95</v>
      </c>
      <c r="O82" s="112">
        <v>1</v>
      </c>
    </row>
    <row r="83" spans="1:15">
      <c r="A83" s="124">
        <v>44540</v>
      </c>
      <c r="B83" s="129" t="str">
        <f t="shared" si="4"/>
        <v>(金)</v>
      </c>
      <c r="C83" s="112">
        <f t="shared" si="5"/>
        <v>51558</v>
      </c>
      <c r="D83" s="112">
        <v>7118</v>
      </c>
      <c r="E83" s="112">
        <v>734</v>
      </c>
      <c r="F83" s="112">
        <v>3</v>
      </c>
      <c r="G83" s="112">
        <v>42218</v>
      </c>
      <c r="H83" s="112">
        <v>1439</v>
      </c>
      <c r="I83" s="112">
        <v>46</v>
      </c>
      <c r="J83" s="112">
        <v>414</v>
      </c>
      <c r="K83" s="112">
        <v>29</v>
      </c>
      <c r="L83" s="112">
        <v>0</v>
      </c>
      <c r="M83" s="112">
        <v>1945</v>
      </c>
      <c r="N83" s="112">
        <v>51</v>
      </c>
      <c r="O83" s="112">
        <v>6</v>
      </c>
    </row>
    <row r="84" spans="1:15">
      <c r="A84" s="124">
        <v>44539</v>
      </c>
      <c r="B84" s="129" t="str">
        <f t="shared" si="4"/>
        <v>(木)</v>
      </c>
      <c r="C84" s="112">
        <f t="shared" si="5"/>
        <v>26594</v>
      </c>
      <c r="D84" s="112">
        <v>4352</v>
      </c>
      <c r="E84" s="112">
        <v>419</v>
      </c>
      <c r="F84" s="112">
        <v>9</v>
      </c>
      <c r="G84" s="112">
        <v>20704</v>
      </c>
      <c r="H84" s="112">
        <v>748</v>
      </c>
      <c r="I84" s="112">
        <v>362</v>
      </c>
      <c r="J84" s="112">
        <v>298</v>
      </c>
      <c r="K84" s="112">
        <v>16</v>
      </c>
      <c r="L84" s="112">
        <v>1</v>
      </c>
      <c r="M84" s="112">
        <v>1198</v>
      </c>
      <c r="N84" s="112">
        <v>28</v>
      </c>
      <c r="O84" s="112">
        <v>23</v>
      </c>
    </row>
    <row r="85" spans="1:15">
      <c r="A85" s="124">
        <v>44538</v>
      </c>
      <c r="B85" s="129" t="str">
        <f t="shared" si="4"/>
        <v>(水)</v>
      </c>
      <c r="C85" s="112">
        <f t="shared" si="5"/>
        <v>30440</v>
      </c>
      <c r="D85" s="112">
        <v>6238</v>
      </c>
      <c r="E85" s="112">
        <v>490</v>
      </c>
      <c r="F85" s="112">
        <v>5</v>
      </c>
      <c r="G85" s="112">
        <v>22736</v>
      </c>
      <c r="H85" s="112">
        <v>938</v>
      </c>
      <c r="I85" s="112">
        <v>33</v>
      </c>
      <c r="J85" s="112">
        <v>516</v>
      </c>
      <c r="K85" s="112">
        <v>23</v>
      </c>
      <c r="L85" s="112">
        <v>2</v>
      </c>
      <c r="M85" s="112">
        <v>1300</v>
      </c>
      <c r="N85" s="112">
        <v>21</v>
      </c>
      <c r="O85" s="112">
        <v>9</v>
      </c>
    </row>
    <row r="86" spans="1:15">
      <c r="A86" s="124">
        <v>44537</v>
      </c>
      <c r="B86" s="129" t="str">
        <f t="shared" si="4"/>
        <v>(火)</v>
      </c>
      <c r="C86" s="112">
        <f t="shared" si="5"/>
        <v>35559</v>
      </c>
      <c r="D86" s="112">
        <v>11443</v>
      </c>
      <c r="E86" s="112">
        <v>161</v>
      </c>
      <c r="F86" s="112">
        <v>2</v>
      </c>
      <c r="G86" s="112">
        <v>23257</v>
      </c>
      <c r="H86" s="112">
        <v>650</v>
      </c>
      <c r="I86" s="112">
        <v>46</v>
      </c>
      <c r="J86" s="112">
        <v>652</v>
      </c>
      <c r="K86" s="112">
        <v>4</v>
      </c>
      <c r="L86" s="112">
        <v>1</v>
      </c>
      <c r="M86" s="112">
        <v>1252</v>
      </c>
      <c r="N86" s="112">
        <v>13</v>
      </c>
      <c r="O86" s="112">
        <v>4</v>
      </c>
    </row>
    <row r="87" spans="1:15">
      <c r="A87" s="124">
        <v>44536</v>
      </c>
      <c r="B87" s="129" t="str">
        <f t="shared" si="4"/>
        <v>(月)</v>
      </c>
      <c r="C87" s="112">
        <f t="shared" si="5"/>
        <v>39434</v>
      </c>
      <c r="D87" s="112">
        <v>13691</v>
      </c>
      <c r="E87" s="112">
        <v>173</v>
      </c>
      <c r="F87" s="112">
        <v>3</v>
      </c>
      <c r="G87" s="112">
        <v>24365</v>
      </c>
      <c r="H87" s="112">
        <v>1155</v>
      </c>
      <c r="I87" s="112">
        <v>47</v>
      </c>
      <c r="J87" s="112">
        <v>778</v>
      </c>
      <c r="K87" s="112">
        <v>4</v>
      </c>
      <c r="L87" s="112">
        <v>0</v>
      </c>
      <c r="M87" s="112">
        <v>1269</v>
      </c>
      <c r="N87" s="112">
        <v>30</v>
      </c>
      <c r="O87" s="112">
        <v>6</v>
      </c>
    </row>
    <row r="88" spans="1:15">
      <c r="A88" s="124">
        <v>44535</v>
      </c>
      <c r="B88" s="129" t="str">
        <f t="shared" si="4"/>
        <v>(日)</v>
      </c>
      <c r="C88" s="112">
        <f t="shared" si="5"/>
        <v>49369</v>
      </c>
      <c r="D88" s="112">
        <v>16024</v>
      </c>
      <c r="E88" s="112">
        <v>197</v>
      </c>
      <c r="F88" s="112">
        <v>1</v>
      </c>
      <c r="G88" s="112">
        <v>30971</v>
      </c>
      <c r="H88" s="112">
        <v>2077</v>
      </c>
      <c r="I88" s="112">
        <v>99</v>
      </c>
      <c r="J88" s="112">
        <v>906</v>
      </c>
      <c r="K88" s="112">
        <v>4</v>
      </c>
      <c r="L88" s="112">
        <v>0</v>
      </c>
      <c r="M88" s="112">
        <v>1238</v>
      </c>
      <c r="N88" s="112">
        <v>98</v>
      </c>
      <c r="O88" s="112">
        <v>6</v>
      </c>
    </row>
    <row r="89" spans="1:15">
      <c r="A89" s="124">
        <v>44534</v>
      </c>
      <c r="B89" s="129" t="str">
        <f t="shared" si="4"/>
        <v>(土)</v>
      </c>
      <c r="C89" s="112">
        <f t="shared" si="5"/>
        <v>121023</v>
      </c>
      <c r="D89" s="112">
        <v>44145</v>
      </c>
      <c r="E89" s="112">
        <v>206</v>
      </c>
      <c r="F89" s="112">
        <v>3</v>
      </c>
      <c r="G89" s="112">
        <v>72874</v>
      </c>
      <c r="H89" s="112">
        <v>3628</v>
      </c>
      <c r="I89" s="112">
        <v>167</v>
      </c>
      <c r="J89" s="112">
        <v>1808</v>
      </c>
      <c r="K89" s="112">
        <v>6</v>
      </c>
      <c r="L89" s="112">
        <v>0</v>
      </c>
      <c r="M89" s="112">
        <v>2743</v>
      </c>
      <c r="N89" s="112">
        <v>127</v>
      </c>
      <c r="O89" s="112">
        <v>7</v>
      </c>
    </row>
    <row r="90" spans="1:15">
      <c r="A90" s="124">
        <v>44533</v>
      </c>
      <c r="B90" s="129" t="str">
        <f t="shared" si="4"/>
        <v>(金)</v>
      </c>
      <c r="C90" s="112">
        <f t="shared" si="5"/>
        <v>81958</v>
      </c>
      <c r="D90" s="112">
        <v>28678</v>
      </c>
      <c r="E90" s="112">
        <v>252</v>
      </c>
      <c r="F90" s="112">
        <v>3</v>
      </c>
      <c r="G90" s="112">
        <v>51091</v>
      </c>
      <c r="H90" s="112">
        <v>1634</v>
      </c>
      <c r="I90" s="112">
        <v>300</v>
      </c>
      <c r="J90" s="112">
        <v>1588</v>
      </c>
      <c r="K90" s="112">
        <v>7</v>
      </c>
      <c r="L90" s="112">
        <v>1</v>
      </c>
      <c r="M90" s="112">
        <v>2214</v>
      </c>
      <c r="N90" s="112">
        <v>45</v>
      </c>
      <c r="O90" s="112">
        <v>45</v>
      </c>
    </row>
    <row r="91" spans="1:15">
      <c r="A91" s="124">
        <v>44532</v>
      </c>
      <c r="B91" s="129" t="str">
        <f t="shared" si="4"/>
        <v>(木)</v>
      </c>
      <c r="C91" s="112">
        <f t="shared" si="5"/>
        <v>44738</v>
      </c>
      <c r="D91" s="112">
        <v>14894</v>
      </c>
      <c r="E91" s="112">
        <v>261</v>
      </c>
      <c r="F91" s="112">
        <v>1</v>
      </c>
      <c r="G91" s="112">
        <v>28116</v>
      </c>
      <c r="H91" s="112">
        <v>1299</v>
      </c>
      <c r="I91" s="112">
        <v>167</v>
      </c>
      <c r="J91" s="112">
        <v>971</v>
      </c>
      <c r="K91" s="112">
        <v>13</v>
      </c>
      <c r="L91" s="112">
        <v>0</v>
      </c>
      <c r="M91" s="112">
        <v>1538</v>
      </c>
      <c r="N91" s="112">
        <v>24</v>
      </c>
      <c r="O91" s="112">
        <v>27</v>
      </c>
    </row>
    <row r="92" spans="1:15">
      <c r="A92" s="124">
        <v>44531</v>
      </c>
      <c r="B92" s="129" t="str">
        <f t="shared" si="4"/>
        <v>(水)</v>
      </c>
      <c r="C92" s="112">
        <f t="shared" si="5"/>
        <v>48644</v>
      </c>
      <c r="D92" s="112">
        <v>15687</v>
      </c>
      <c r="E92" s="112">
        <v>304</v>
      </c>
      <c r="F92" s="112">
        <v>6</v>
      </c>
      <c r="G92" s="112">
        <v>31177</v>
      </c>
      <c r="H92" s="112">
        <v>1349</v>
      </c>
      <c r="I92" s="112">
        <v>121</v>
      </c>
      <c r="J92" s="112">
        <v>1048</v>
      </c>
      <c r="K92" s="112">
        <v>6</v>
      </c>
      <c r="L92" s="112">
        <v>1</v>
      </c>
      <c r="M92" s="112">
        <v>1711</v>
      </c>
      <c r="N92" s="112">
        <v>44</v>
      </c>
      <c r="O92" s="112">
        <v>8</v>
      </c>
    </row>
    <row r="93" spans="1:15">
      <c r="A93" s="124">
        <v>44530</v>
      </c>
      <c r="B93" s="129" t="str">
        <f t="shared" si="4"/>
        <v>(火)</v>
      </c>
      <c r="C93" s="112">
        <f t="shared" si="5"/>
        <v>79898</v>
      </c>
      <c r="D93" s="112">
        <v>17520</v>
      </c>
      <c r="E93" s="112">
        <v>414</v>
      </c>
      <c r="F93" s="112">
        <v>26</v>
      </c>
      <c r="G93" s="112">
        <v>58687</v>
      </c>
      <c r="H93" s="112">
        <v>2800</v>
      </c>
      <c r="I93" s="112">
        <v>451</v>
      </c>
      <c r="J93" s="112">
        <v>1052</v>
      </c>
      <c r="K93" s="112">
        <v>17</v>
      </c>
      <c r="L93" s="112">
        <v>3</v>
      </c>
      <c r="M93" s="112">
        <v>2872</v>
      </c>
      <c r="N93" s="112">
        <v>101</v>
      </c>
      <c r="O93" s="112">
        <v>40</v>
      </c>
    </row>
    <row r="94" spans="1:15">
      <c r="A94" s="124">
        <v>44529</v>
      </c>
      <c r="B94" s="129" t="str">
        <f t="shared" si="4"/>
        <v>(月)</v>
      </c>
      <c r="C94" s="112">
        <f t="shared" si="5"/>
        <v>75542</v>
      </c>
      <c r="D94" s="112">
        <v>17710</v>
      </c>
      <c r="E94" s="112">
        <v>540</v>
      </c>
      <c r="F94" s="112">
        <v>3</v>
      </c>
      <c r="G94" s="112">
        <v>54193</v>
      </c>
      <c r="H94" s="112">
        <v>2903</v>
      </c>
      <c r="I94" s="112">
        <v>193</v>
      </c>
      <c r="J94" s="112">
        <v>942</v>
      </c>
      <c r="K94" s="112">
        <v>22</v>
      </c>
      <c r="L94" s="112">
        <v>0</v>
      </c>
      <c r="M94" s="112">
        <v>2503</v>
      </c>
      <c r="N94" s="112">
        <v>94</v>
      </c>
      <c r="O94" s="112">
        <v>13</v>
      </c>
    </row>
    <row r="95" spans="1:15">
      <c r="A95" s="124">
        <v>44528</v>
      </c>
      <c r="B95" s="129" t="str">
        <f t="shared" si="4"/>
        <v>(日)</v>
      </c>
      <c r="C95" s="112">
        <f t="shared" si="5"/>
        <v>113256</v>
      </c>
      <c r="D95" s="112">
        <v>19244</v>
      </c>
      <c r="E95" s="112">
        <v>608</v>
      </c>
      <c r="F95" s="112">
        <v>0</v>
      </c>
      <c r="G95" s="112">
        <v>83588</v>
      </c>
      <c r="H95" s="112">
        <v>9778</v>
      </c>
      <c r="I95" s="112">
        <v>38</v>
      </c>
      <c r="J95" s="112">
        <v>814</v>
      </c>
      <c r="K95" s="112">
        <v>21</v>
      </c>
      <c r="L95" s="112">
        <v>0</v>
      </c>
      <c r="M95" s="112">
        <v>2879</v>
      </c>
      <c r="N95" s="112">
        <v>284</v>
      </c>
      <c r="O95" s="112">
        <v>4</v>
      </c>
    </row>
    <row r="96" spans="1:15">
      <c r="A96" s="124">
        <v>44527</v>
      </c>
      <c r="B96" s="129" t="str">
        <f t="shared" si="4"/>
        <v>(土)</v>
      </c>
      <c r="C96" s="112">
        <f t="shared" si="5"/>
        <v>207411</v>
      </c>
      <c r="D96" s="112">
        <v>50490</v>
      </c>
      <c r="E96" s="112">
        <v>912</v>
      </c>
      <c r="F96" s="112">
        <v>33</v>
      </c>
      <c r="G96" s="112">
        <v>140694</v>
      </c>
      <c r="H96" s="112">
        <v>14525</v>
      </c>
      <c r="I96" s="112">
        <v>757</v>
      </c>
      <c r="J96" s="112">
        <v>1966</v>
      </c>
      <c r="K96" s="112">
        <v>40</v>
      </c>
      <c r="L96" s="112">
        <v>9</v>
      </c>
      <c r="M96" s="112">
        <v>4472</v>
      </c>
      <c r="N96" s="112">
        <v>366</v>
      </c>
      <c r="O96" s="112">
        <v>71</v>
      </c>
    </row>
    <row r="97" spans="1:15">
      <c r="A97" s="124">
        <v>44526</v>
      </c>
      <c r="B97" s="129" t="str">
        <f t="shared" si="4"/>
        <v>(金)</v>
      </c>
      <c r="C97" s="112">
        <f t="shared" si="5"/>
        <v>148760</v>
      </c>
      <c r="D97" s="112">
        <v>36523</v>
      </c>
      <c r="E97" s="112">
        <v>1705</v>
      </c>
      <c r="F97" s="112">
        <v>5</v>
      </c>
      <c r="G97" s="112">
        <v>101838</v>
      </c>
      <c r="H97" s="112">
        <v>8559</v>
      </c>
      <c r="I97" s="112">
        <v>130</v>
      </c>
      <c r="J97" s="112">
        <v>1752</v>
      </c>
      <c r="K97" s="112">
        <v>103</v>
      </c>
      <c r="L97" s="112">
        <v>0</v>
      </c>
      <c r="M97" s="112">
        <v>3984</v>
      </c>
      <c r="N97" s="112">
        <v>237</v>
      </c>
      <c r="O97" s="112">
        <v>9</v>
      </c>
    </row>
    <row r="98" spans="1:15">
      <c r="A98" s="124">
        <v>44525</v>
      </c>
      <c r="B98" s="129" t="str">
        <f t="shared" si="4"/>
        <v>(木)</v>
      </c>
      <c r="C98" s="112">
        <f t="shared" si="5"/>
        <v>86135</v>
      </c>
      <c r="D98" s="112">
        <v>19417</v>
      </c>
      <c r="E98" s="112">
        <v>691</v>
      </c>
      <c r="F98" s="112">
        <v>37</v>
      </c>
      <c r="G98" s="112">
        <v>59180</v>
      </c>
      <c r="H98" s="112">
        <v>6267</v>
      </c>
      <c r="I98" s="112">
        <v>543</v>
      </c>
      <c r="J98" s="112">
        <v>1207</v>
      </c>
      <c r="K98" s="112">
        <v>31</v>
      </c>
      <c r="L98" s="112">
        <v>5</v>
      </c>
      <c r="M98" s="112">
        <v>2930</v>
      </c>
      <c r="N98" s="112">
        <v>173</v>
      </c>
      <c r="O98" s="112">
        <v>29</v>
      </c>
    </row>
    <row r="99" spans="1:15">
      <c r="A99" s="124">
        <v>44524</v>
      </c>
      <c r="B99" s="129" t="str">
        <f t="shared" si="4"/>
        <v>(水)</v>
      </c>
      <c r="C99" s="112">
        <f t="shared" si="5"/>
        <v>71061</v>
      </c>
      <c r="D99" s="112">
        <v>21632</v>
      </c>
      <c r="E99" s="112">
        <v>763</v>
      </c>
      <c r="F99" s="112">
        <v>13</v>
      </c>
      <c r="G99" s="112">
        <v>40758</v>
      </c>
      <c r="H99" s="112">
        <v>7609</v>
      </c>
      <c r="I99" s="112">
        <v>286</v>
      </c>
      <c r="J99" s="112">
        <v>1217</v>
      </c>
      <c r="K99" s="112">
        <v>42</v>
      </c>
      <c r="L99" s="112">
        <v>3</v>
      </c>
      <c r="M99" s="112">
        <v>1864</v>
      </c>
      <c r="N99" s="112">
        <v>227</v>
      </c>
      <c r="O99" s="112">
        <v>35</v>
      </c>
    </row>
    <row r="100" spans="1:15">
      <c r="A100" s="124">
        <v>44523</v>
      </c>
      <c r="B100" s="129" t="str">
        <f t="shared" si="4"/>
        <v>(火)</v>
      </c>
      <c r="C100" s="112">
        <f t="shared" si="5"/>
        <v>25727</v>
      </c>
      <c r="D100" s="112">
        <v>4720</v>
      </c>
      <c r="E100" s="112">
        <v>237</v>
      </c>
      <c r="F100" s="112">
        <v>5</v>
      </c>
      <c r="G100" s="112">
        <v>16130</v>
      </c>
      <c r="H100" s="112">
        <v>4515</v>
      </c>
      <c r="I100" s="112">
        <v>120</v>
      </c>
      <c r="J100" s="112">
        <v>232</v>
      </c>
      <c r="K100" s="112">
        <v>2</v>
      </c>
      <c r="L100" s="112">
        <v>0</v>
      </c>
      <c r="M100" s="112">
        <v>609</v>
      </c>
      <c r="N100" s="112">
        <v>155</v>
      </c>
      <c r="O100" s="112">
        <v>9</v>
      </c>
    </row>
    <row r="101" spans="1:15">
      <c r="A101" s="124">
        <v>44522</v>
      </c>
      <c r="B101" s="129" t="str">
        <f t="shared" si="4"/>
        <v>(月)</v>
      </c>
      <c r="C101" s="112">
        <f t="shared" si="5"/>
        <v>92747</v>
      </c>
      <c r="D101" s="112">
        <v>21844</v>
      </c>
      <c r="E101" s="112">
        <v>651</v>
      </c>
      <c r="F101" s="112">
        <v>13</v>
      </c>
      <c r="G101" s="112">
        <v>63170</v>
      </c>
      <c r="H101" s="112">
        <v>6350</v>
      </c>
      <c r="I101" s="112">
        <v>719</v>
      </c>
      <c r="J101" s="112">
        <v>1141</v>
      </c>
      <c r="K101" s="112">
        <v>20</v>
      </c>
      <c r="L101" s="112">
        <v>1</v>
      </c>
      <c r="M101" s="112">
        <v>2707</v>
      </c>
      <c r="N101" s="112">
        <v>158</v>
      </c>
      <c r="O101" s="112">
        <v>61</v>
      </c>
    </row>
    <row r="102" spans="1:15">
      <c r="A102" s="124">
        <v>44521</v>
      </c>
      <c r="B102" s="129" t="str">
        <f t="shared" si="4"/>
        <v>(日)</v>
      </c>
      <c r="C102" s="112">
        <f t="shared" si="5"/>
        <v>158514</v>
      </c>
      <c r="D102" s="112">
        <v>23905</v>
      </c>
      <c r="E102" s="112">
        <v>997</v>
      </c>
      <c r="F102" s="112">
        <v>13</v>
      </c>
      <c r="G102" s="112">
        <v>115512</v>
      </c>
      <c r="H102" s="112">
        <v>17292</v>
      </c>
      <c r="I102" s="112">
        <v>795</v>
      </c>
      <c r="J102" s="112">
        <v>1007</v>
      </c>
      <c r="K102" s="112">
        <v>70</v>
      </c>
      <c r="L102" s="112">
        <v>3</v>
      </c>
      <c r="M102" s="112">
        <v>3385</v>
      </c>
      <c r="N102" s="112">
        <v>536</v>
      </c>
      <c r="O102" s="112">
        <v>58</v>
      </c>
    </row>
    <row r="103" spans="1:15">
      <c r="A103" s="124">
        <v>44520</v>
      </c>
      <c r="B103" s="129" t="str">
        <f t="shared" si="4"/>
        <v>(土)</v>
      </c>
      <c r="C103" s="112">
        <f t="shared" si="5"/>
        <v>279263</v>
      </c>
      <c r="D103" s="112">
        <v>54830</v>
      </c>
      <c r="E103" s="112">
        <v>997</v>
      </c>
      <c r="F103" s="112">
        <v>12</v>
      </c>
      <c r="G103" s="112">
        <v>194472</v>
      </c>
      <c r="H103" s="112">
        <v>27304</v>
      </c>
      <c r="I103" s="112">
        <v>1648</v>
      </c>
      <c r="J103" s="112">
        <v>2067</v>
      </c>
      <c r="K103" s="112">
        <v>93</v>
      </c>
      <c r="L103" s="112">
        <v>1</v>
      </c>
      <c r="M103" s="112">
        <v>5396</v>
      </c>
      <c r="N103" s="112">
        <v>688</v>
      </c>
      <c r="O103" s="112">
        <v>102</v>
      </c>
    </row>
    <row r="104" spans="1:15">
      <c r="A104" s="124">
        <v>44519</v>
      </c>
      <c r="B104" s="129" t="str">
        <f t="shared" si="4"/>
        <v>(金)</v>
      </c>
      <c r="C104" s="112">
        <f t="shared" si="5"/>
        <v>199234</v>
      </c>
      <c r="D104" s="112">
        <v>40340</v>
      </c>
      <c r="E104" s="112">
        <v>1716</v>
      </c>
      <c r="F104" s="112">
        <v>20</v>
      </c>
      <c r="G104" s="112">
        <v>141821</v>
      </c>
      <c r="H104" s="112">
        <v>14346</v>
      </c>
      <c r="I104" s="112">
        <v>991</v>
      </c>
      <c r="J104" s="112">
        <v>1892</v>
      </c>
      <c r="K104" s="112">
        <v>112</v>
      </c>
      <c r="L104" s="112">
        <v>2</v>
      </c>
      <c r="M104" s="112">
        <v>4967</v>
      </c>
      <c r="N104" s="112">
        <v>300</v>
      </c>
      <c r="O104" s="112">
        <v>71</v>
      </c>
    </row>
    <row r="105" spans="1:15">
      <c r="A105" s="124">
        <v>44518</v>
      </c>
      <c r="B105" s="129" t="str">
        <f t="shared" si="4"/>
        <v>(木)</v>
      </c>
      <c r="C105" s="112">
        <f t="shared" si="5"/>
        <v>129704</v>
      </c>
      <c r="D105" s="112">
        <v>22554</v>
      </c>
      <c r="E105" s="112">
        <v>704</v>
      </c>
      <c r="F105" s="112">
        <v>4</v>
      </c>
      <c r="G105" s="112">
        <v>97198</v>
      </c>
      <c r="H105" s="112">
        <v>8885</v>
      </c>
      <c r="I105" s="112">
        <v>359</v>
      </c>
      <c r="J105" s="112">
        <v>1221</v>
      </c>
      <c r="K105" s="112">
        <v>28</v>
      </c>
      <c r="L105" s="112">
        <v>0</v>
      </c>
      <c r="M105" s="112">
        <v>4232</v>
      </c>
      <c r="N105" s="112">
        <v>266</v>
      </c>
      <c r="O105" s="112">
        <v>26</v>
      </c>
    </row>
    <row r="106" spans="1:15">
      <c r="A106" s="124">
        <v>44517</v>
      </c>
      <c r="B106" s="129" t="str">
        <f t="shared" si="4"/>
        <v>(水)</v>
      </c>
      <c r="C106" s="112">
        <f t="shared" si="5"/>
        <v>140044</v>
      </c>
      <c r="D106" s="112">
        <v>23967</v>
      </c>
      <c r="E106" s="112">
        <v>888</v>
      </c>
      <c r="F106" s="112">
        <v>4</v>
      </c>
      <c r="G106" s="112">
        <v>102737</v>
      </c>
      <c r="H106" s="112">
        <v>11772</v>
      </c>
      <c r="I106" s="112">
        <v>676</v>
      </c>
      <c r="J106" s="112">
        <v>1400</v>
      </c>
      <c r="K106" s="112">
        <v>25</v>
      </c>
      <c r="L106" s="112">
        <v>0</v>
      </c>
      <c r="M106" s="112">
        <v>4522</v>
      </c>
      <c r="N106" s="112">
        <v>437</v>
      </c>
      <c r="O106" s="112">
        <v>56</v>
      </c>
    </row>
    <row r="107" spans="1:15">
      <c r="A107" s="124">
        <v>44516</v>
      </c>
      <c r="B107" s="129" t="str">
        <f t="shared" si="4"/>
        <v>(火)</v>
      </c>
      <c r="C107" s="112">
        <f t="shared" si="5"/>
        <v>145846</v>
      </c>
      <c r="D107" s="112">
        <v>24562</v>
      </c>
      <c r="E107" s="112">
        <v>662</v>
      </c>
      <c r="F107" s="112">
        <v>28</v>
      </c>
      <c r="G107" s="112">
        <v>111447</v>
      </c>
      <c r="H107" s="112">
        <v>8358</v>
      </c>
      <c r="I107" s="112">
        <v>789</v>
      </c>
      <c r="J107" s="112">
        <v>1370</v>
      </c>
      <c r="K107" s="112">
        <v>25</v>
      </c>
      <c r="L107" s="112">
        <v>2</v>
      </c>
      <c r="M107" s="112">
        <v>4928</v>
      </c>
      <c r="N107" s="112">
        <v>248</v>
      </c>
      <c r="O107" s="112">
        <v>82</v>
      </c>
    </row>
    <row r="108" spans="1:15">
      <c r="A108" s="124">
        <v>44515</v>
      </c>
      <c r="B108" s="129" t="str">
        <f t="shared" si="4"/>
        <v>(月)</v>
      </c>
      <c r="C108" s="112">
        <f t="shared" si="5"/>
        <v>145679</v>
      </c>
      <c r="D108" s="112">
        <v>25125</v>
      </c>
      <c r="E108" s="112">
        <v>718</v>
      </c>
      <c r="F108" s="112">
        <v>1</v>
      </c>
      <c r="G108" s="112">
        <v>109258</v>
      </c>
      <c r="H108" s="112">
        <v>10213</v>
      </c>
      <c r="I108" s="112">
        <v>364</v>
      </c>
      <c r="J108" s="112">
        <v>1272</v>
      </c>
      <c r="K108" s="112">
        <v>29</v>
      </c>
      <c r="L108" s="112">
        <v>0</v>
      </c>
      <c r="M108" s="112">
        <v>4425</v>
      </c>
      <c r="N108" s="112">
        <v>252</v>
      </c>
      <c r="O108" s="112">
        <v>14</v>
      </c>
    </row>
    <row r="109" spans="1:15">
      <c r="A109" s="124">
        <v>44514</v>
      </c>
      <c r="B109" s="129" t="str">
        <f t="shared" si="4"/>
        <v>(日)</v>
      </c>
      <c r="C109" s="112">
        <f t="shared" si="5"/>
        <v>206811</v>
      </c>
      <c r="D109" s="112">
        <v>29975</v>
      </c>
      <c r="E109" s="112">
        <v>902</v>
      </c>
      <c r="F109" s="112">
        <v>2</v>
      </c>
      <c r="G109" s="112">
        <v>151291</v>
      </c>
      <c r="H109" s="112">
        <v>23286</v>
      </c>
      <c r="I109" s="112">
        <v>1355</v>
      </c>
      <c r="J109" s="112">
        <v>1167</v>
      </c>
      <c r="K109" s="112">
        <v>49</v>
      </c>
      <c r="L109" s="112">
        <v>2</v>
      </c>
      <c r="M109" s="112">
        <v>4493</v>
      </c>
      <c r="N109" s="112">
        <v>610</v>
      </c>
      <c r="O109" s="112">
        <v>65</v>
      </c>
    </row>
    <row r="110" spans="1:15">
      <c r="A110" s="124">
        <v>44513</v>
      </c>
      <c r="B110" s="129" t="str">
        <f t="shared" si="4"/>
        <v>(土)</v>
      </c>
      <c r="C110" s="112">
        <f t="shared" si="5"/>
        <v>358018</v>
      </c>
      <c r="D110" s="112">
        <v>66261</v>
      </c>
      <c r="E110" s="112">
        <v>1271</v>
      </c>
      <c r="F110" s="112">
        <v>14</v>
      </c>
      <c r="G110" s="112">
        <v>260010</v>
      </c>
      <c r="H110" s="112">
        <v>28402</v>
      </c>
      <c r="I110" s="112">
        <v>2060</v>
      </c>
      <c r="J110" s="112">
        <v>2446</v>
      </c>
      <c r="K110" s="112">
        <v>69</v>
      </c>
      <c r="L110" s="112">
        <v>0</v>
      </c>
      <c r="M110" s="112">
        <v>6678</v>
      </c>
      <c r="N110" s="112">
        <v>589</v>
      </c>
      <c r="O110" s="112">
        <v>67</v>
      </c>
    </row>
    <row r="111" spans="1:15">
      <c r="A111" s="124">
        <v>44512</v>
      </c>
      <c r="B111" s="129" t="str">
        <f t="shared" si="4"/>
        <v>(金)</v>
      </c>
      <c r="C111" s="112">
        <f t="shared" si="5"/>
        <v>272058</v>
      </c>
      <c r="D111" s="112">
        <v>49703</v>
      </c>
      <c r="E111" s="112">
        <v>991</v>
      </c>
      <c r="F111" s="112">
        <v>3</v>
      </c>
      <c r="G111" s="112">
        <v>195964</v>
      </c>
      <c r="H111" s="112">
        <v>23957</v>
      </c>
      <c r="I111" s="112">
        <v>1440</v>
      </c>
      <c r="J111" s="112">
        <v>2169</v>
      </c>
      <c r="K111" s="112">
        <v>26</v>
      </c>
      <c r="L111" s="112">
        <v>0</v>
      </c>
      <c r="M111" s="112">
        <v>5736</v>
      </c>
      <c r="N111" s="112">
        <v>420</v>
      </c>
      <c r="O111" s="112">
        <v>78</v>
      </c>
    </row>
    <row r="112" spans="1:15">
      <c r="A112" s="124">
        <v>44511</v>
      </c>
      <c r="B112" s="129" t="str">
        <f t="shared" si="4"/>
        <v>(木)</v>
      </c>
      <c r="C112" s="112">
        <f t="shared" si="5"/>
        <v>183390</v>
      </c>
      <c r="D112" s="112">
        <v>29764</v>
      </c>
      <c r="E112" s="112">
        <v>763</v>
      </c>
      <c r="F112" s="112">
        <v>39</v>
      </c>
      <c r="G112" s="112">
        <v>135075</v>
      </c>
      <c r="H112" s="112">
        <v>16616</v>
      </c>
      <c r="I112" s="112">
        <v>1133</v>
      </c>
      <c r="J112" s="112">
        <v>1608</v>
      </c>
      <c r="K112" s="112">
        <v>32</v>
      </c>
      <c r="L112" s="112">
        <v>1</v>
      </c>
      <c r="M112" s="112">
        <v>5102</v>
      </c>
      <c r="N112" s="112">
        <v>435</v>
      </c>
      <c r="O112" s="112">
        <v>79</v>
      </c>
    </row>
    <row r="113" spans="1:15">
      <c r="A113" s="124">
        <v>44510</v>
      </c>
      <c r="B113" s="129" t="str">
        <f t="shared" si="4"/>
        <v>(水)</v>
      </c>
      <c r="C113" s="112">
        <f t="shared" si="5"/>
        <v>207312</v>
      </c>
      <c r="D113" s="112">
        <v>32864</v>
      </c>
      <c r="E113" s="112">
        <v>998</v>
      </c>
      <c r="F113" s="112">
        <v>14</v>
      </c>
      <c r="G113" s="112">
        <v>154215</v>
      </c>
      <c r="H113" s="112">
        <v>17671</v>
      </c>
      <c r="I113" s="112">
        <v>1550</v>
      </c>
      <c r="J113" s="112">
        <v>1809</v>
      </c>
      <c r="K113" s="112">
        <v>22</v>
      </c>
      <c r="L113" s="112">
        <v>1</v>
      </c>
      <c r="M113" s="112">
        <v>6296</v>
      </c>
      <c r="N113" s="112">
        <v>425</v>
      </c>
      <c r="O113" s="112">
        <v>93</v>
      </c>
    </row>
    <row r="114" spans="1:15">
      <c r="A114" s="124">
        <v>44509</v>
      </c>
      <c r="B114" s="129" t="str">
        <f t="shared" si="4"/>
        <v>(火)</v>
      </c>
      <c r="C114" s="112">
        <f t="shared" si="5"/>
        <v>227362</v>
      </c>
      <c r="D114" s="112">
        <v>49655</v>
      </c>
      <c r="E114" s="112">
        <v>510</v>
      </c>
      <c r="F114" s="112">
        <v>18</v>
      </c>
      <c r="G114" s="112">
        <v>159737</v>
      </c>
      <c r="H114" s="112">
        <v>15789</v>
      </c>
      <c r="I114" s="112">
        <v>1653</v>
      </c>
      <c r="J114" s="112">
        <v>2400</v>
      </c>
      <c r="K114" s="112">
        <v>8</v>
      </c>
      <c r="L114" s="112">
        <v>1</v>
      </c>
      <c r="M114" s="112">
        <v>6149</v>
      </c>
      <c r="N114" s="112">
        <v>424</v>
      </c>
      <c r="O114" s="112">
        <v>125</v>
      </c>
    </row>
    <row r="115" spans="1:15">
      <c r="A115" s="124">
        <v>44508</v>
      </c>
      <c r="B115" s="129" t="str">
        <f t="shared" si="4"/>
        <v>(月)</v>
      </c>
      <c r="C115" s="112">
        <f t="shared" si="5"/>
        <v>230491</v>
      </c>
      <c r="D115" s="112">
        <v>47266</v>
      </c>
      <c r="E115" s="112">
        <v>818</v>
      </c>
      <c r="F115" s="112">
        <v>13</v>
      </c>
      <c r="G115" s="112">
        <v>162393</v>
      </c>
      <c r="H115" s="112">
        <v>18102</v>
      </c>
      <c r="I115" s="112">
        <v>1899</v>
      </c>
      <c r="J115" s="112">
        <v>2258</v>
      </c>
      <c r="K115" s="112">
        <v>15</v>
      </c>
      <c r="L115" s="112">
        <v>1</v>
      </c>
      <c r="M115" s="112">
        <v>5928</v>
      </c>
      <c r="N115" s="112">
        <v>372</v>
      </c>
      <c r="O115" s="112">
        <v>153</v>
      </c>
    </row>
    <row r="116" spans="1:15">
      <c r="A116" s="124">
        <v>44507</v>
      </c>
      <c r="B116" s="129" t="str">
        <f t="shared" si="4"/>
        <v>(日)</v>
      </c>
      <c r="C116" s="112">
        <f t="shared" si="5"/>
        <v>351043</v>
      </c>
      <c r="D116" s="112">
        <v>71288</v>
      </c>
      <c r="E116" s="112">
        <v>2170</v>
      </c>
      <c r="F116" s="112">
        <v>9</v>
      </c>
      <c r="G116" s="112">
        <v>234597</v>
      </c>
      <c r="H116" s="112">
        <v>41419</v>
      </c>
      <c r="I116" s="112">
        <v>1560</v>
      </c>
      <c r="J116" s="112">
        <v>2581</v>
      </c>
      <c r="K116" s="112">
        <v>98</v>
      </c>
      <c r="L116" s="112">
        <v>2</v>
      </c>
      <c r="M116" s="112">
        <v>5909</v>
      </c>
      <c r="N116" s="112">
        <v>829</v>
      </c>
      <c r="O116" s="112">
        <v>55</v>
      </c>
    </row>
    <row r="117" spans="1:15">
      <c r="A117" s="124">
        <v>44506</v>
      </c>
      <c r="B117" s="129" t="str">
        <f t="shared" si="4"/>
        <v>(土)</v>
      </c>
      <c r="C117" s="112">
        <f t="shared" si="5"/>
        <v>554760</v>
      </c>
      <c r="D117" s="112">
        <v>113150</v>
      </c>
      <c r="E117" s="112">
        <v>2973</v>
      </c>
      <c r="F117" s="112">
        <v>12</v>
      </c>
      <c r="G117" s="112">
        <v>388630</v>
      </c>
      <c r="H117" s="112">
        <v>48534</v>
      </c>
      <c r="I117" s="112">
        <v>1461</v>
      </c>
      <c r="J117" s="112">
        <v>3653</v>
      </c>
      <c r="K117" s="112">
        <v>103</v>
      </c>
      <c r="L117" s="112">
        <v>2</v>
      </c>
      <c r="M117" s="112">
        <v>8690</v>
      </c>
      <c r="N117" s="112">
        <v>804</v>
      </c>
      <c r="O117" s="112">
        <v>56</v>
      </c>
    </row>
    <row r="118" spans="1:15">
      <c r="A118" s="124">
        <v>44505</v>
      </c>
      <c r="B118" s="129" t="str">
        <f t="shared" si="4"/>
        <v>(金)</v>
      </c>
      <c r="C118" s="112">
        <f t="shared" si="5"/>
        <v>411963</v>
      </c>
      <c r="D118" s="112">
        <v>83123</v>
      </c>
      <c r="E118" s="112">
        <v>1299</v>
      </c>
      <c r="F118" s="112">
        <v>12</v>
      </c>
      <c r="G118" s="112">
        <v>294614</v>
      </c>
      <c r="H118" s="112">
        <v>31372</v>
      </c>
      <c r="I118" s="112">
        <v>1543</v>
      </c>
      <c r="J118" s="112">
        <v>3422</v>
      </c>
      <c r="K118" s="112">
        <v>38</v>
      </c>
      <c r="L118" s="112">
        <v>1</v>
      </c>
      <c r="M118" s="112">
        <v>8744</v>
      </c>
      <c r="N118" s="112">
        <v>499</v>
      </c>
      <c r="O118" s="112">
        <v>85</v>
      </c>
    </row>
    <row r="119" spans="1:15">
      <c r="A119" s="124">
        <v>44504</v>
      </c>
      <c r="B119" s="129" t="str">
        <f t="shared" si="4"/>
        <v>(木)</v>
      </c>
      <c r="C119" s="112">
        <f t="shared" si="5"/>
        <v>327795</v>
      </c>
      <c r="D119" s="112">
        <v>53394</v>
      </c>
      <c r="E119" s="112">
        <v>1383</v>
      </c>
      <c r="F119" s="112">
        <v>9</v>
      </c>
      <c r="G119" s="112">
        <v>245527</v>
      </c>
      <c r="H119" s="112">
        <v>25996</v>
      </c>
      <c r="I119" s="112">
        <v>1486</v>
      </c>
      <c r="J119" s="112">
        <v>2559</v>
      </c>
      <c r="K119" s="112">
        <v>28</v>
      </c>
      <c r="L119" s="112">
        <v>0</v>
      </c>
      <c r="M119" s="112">
        <v>9373</v>
      </c>
      <c r="N119" s="112">
        <v>624</v>
      </c>
      <c r="O119" s="112">
        <v>84</v>
      </c>
    </row>
    <row r="120" spans="1:15">
      <c r="A120" s="124">
        <v>44503</v>
      </c>
      <c r="B120" s="129" t="str">
        <f t="shared" si="4"/>
        <v>(水)</v>
      </c>
      <c r="C120" s="112">
        <f t="shared" si="5"/>
        <v>99109</v>
      </c>
      <c r="D120" s="112">
        <v>20736</v>
      </c>
      <c r="E120" s="112">
        <v>956</v>
      </c>
      <c r="F120" s="112">
        <v>2</v>
      </c>
      <c r="G120" s="112">
        <v>55402</v>
      </c>
      <c r="H120" s="112">
        <v>20990</v>
      </c>
      <c r="I120" s="112">
        <v>1023</v>
      </c>
      <c r="J120" s="112">
        <v>843</v>
      </c>
      <c r="K120" s="112">
        <v>24</v>
      </c>
      <c r="L120" s="112">
        <v>1</v>
      </c>
      <c r="M120" s="112">
        <v>1612</v>
      </c>
      <c r="N120" s="112">
        <v>535</v>
      </c>
      <c r="O120" s="112">
        <v>49</v>
      </c>
    </row>
    <row r="121" spans="1:15">
      <c r="A121" s="124">
        <v>44502</v>
      </c>
      <c r="B121" s="129" t="str">
        <f t="shared" si="4"/>
        <v>(火)</v>
      </c>
      <c r="C121" s="112">
        <f t="shared" si="5"/>
        <v>313148</v>
      </c>
      <c r="D121" s="112">
        <v>36377</v>
      </c>
      <c r="E121" s="112">
        <v>2171</v>
      </c>
      <c r="F121" s="112">
        <v>51</v>
      </c>
      <c r="G121" s="112">
        <v>246132</v>
      </c>
      <c r="H121" s="112">
        <v>26314</v>
      </c>
      <c r="I121" s="112">
        <v>2103</v>
      </c>
      <c r="J121" s="112">
        <v>1713</v>
      </c>
      <c r="K121" s="112">
        <v>81</v>
      </c>
      <c r="L121" s="112">
        <v>3</v>
      </c>
      <c r="M121" s="112">
        <v>9302</v>
      </c>
      <c r="N121" s="112">
        <v>579</v>
      </c>
      <c r="O121" s="112">
        <v>101</v>
      </c>
    </row>
    <row r="122" spans="1:15">
      <c r="A122" s="124">
        <v>44501</v>
      </c>
      <c r="B122" s="129" t="str">
        <f t="shared" si="4"/>
        <v>(月)</v>
      </c>
      <c r="C122" s="112">
        <f t="shared" si="5"/>
        <v>333784</v>
      </c>
      <c r="D122" s="112">
        <v>54548</v>
      </c>
      <c r="E122" s="112">
        <v>2502</v>
      </c>
      <c r="F122" s="112">
        <v>6</v>
      </c>
      <c r="G122" s="112">
        <v>250863</v>
      </c>
      <c r="H122" s="112">
        <v>23911</v>
      </c>
      <c r="I122" s="112">
        <v>1954</v>
      </c>
      <c r="J122" s="112">
        <v>2482</v>
      </c>
      <c r="K122" s="112">
        <v>99</v>
      </c>
      <c r="L122" s="112">
        <v>0</v>
      </c>
      <c r="M122" s="112">
        <v>9685</v>
      </c>
      <c r="N122" s="112">
        <v>555</v>
      </c>
      <c r="O122" s="112">
        <v>102</v>
      </c>
    </row>
    <row r="123" spans="1:15">
      <c r="A123" s="124">
        <v>44500</v>
      </c>
      <c r="B123" s="129" t="str">
        <f t="shared" si="4"/>
        <v>(日)</v>
      </c>
      <c r="C123" s="112">
        <f t="shared" si="5"/>
        <v>526818</v>
      </c>
      <c r="D123" s="112">
        <v>109768</v>
      </c>
      <c r="E123" s="112">
        <v>9837</v>
      </c>
      <c r="F123" s="112">
        <v>5</v>
      </c>
      <c r="G123" s="112">
        <v>345713</v>
      </c>
      <c r="H123" s="112">
        <v>60324</v>
      </c>
      <c r="I123" s="112">
        <v>1171</v>
      </c>
      <c r="J123" s="112">
        <v>3230</v>
      </c>
      <c r="K123" s="112">
        <v>289</v>
      </c>
      <c r="L123" s="112">
        <v>0</v>
      </c>
      <c r="M123" s="112">
        <v>8062</v>
      </c>
      <c r="N123" s="112">
        <v>1120</v>
      </c>
      <c r="O123" s="112">
        <v>51</v>
      </c>
    </row>
    <row r="124" spans="1:15">
      <c r="A124" s="124">
        <v>44499</v>
      </c>
      <c r="B124" s="129" t="str">
        <f t="shared" si="4"/>
        <v>(土)</v>
      </c>
      <c r="C124" s="112">
        <f t="shared" si="5"/>
        <v>750766</v>
      </c>
      <c r="D124" s="112">
        <v>169070</v>
      </c>
      <c r="E124" s="112">
        <v>12947</v>
      </c>
      <c r="F124" s="112">
        <v>18</v>
      </c>
      <c r="G124" s="112">
        <v>495303</v>
      </c>
      <c r="H124" s="112">
        <v>71845</v>
      </c>
      <c r="I124" s="112">
        <v>1583</v>
      </c>
      <c r="J124" s="112">
        <v>4624</v>
      </c>
      <c r="K124" s="112">
        <v>357</v>
      </c>
      <c r="L124" s="112">
        <v>2</v>
      </c>
      <c r="M124" s="112">
        <v>10549</v>
      </c>
      <c r="N124" s="112">
        <v>900</v>
      </c>
      <c r="O124" s="112">
        <v>54</v>
      </c>
    </row>
    <row r="125" spans="1:15">
      <c r="A125" s="124">
        <v>44498</v>
      </c>
      <c r="B125" s="129" t="str">
        <f t="shared" si="4"/>
        <v>(金)</v>
      </c>
      <c r="C125" s="112">
        <f t="shared" si="5"/>
        <v>557203</v>
      </c>
      <c r="D125" s="112">
        <v>123795</v>
      </c>
      <c r="E125" s="112">
        <v>7378</v>
      </c>
      <c r="F125" s="112">
        <v>36</v>
      </c>
      <c r="G125" s="112">
        <v>372039</v>
      </c>
      <c r="H125" s="112">
        <v>51690</v>
      </c>
      <c r="I125" s="112">
        <v>2265</v>
      </c>
      <c r="J125" s="112">
        <v>4354</v>
      </c>
      <c r="K125" s="112">
        <v>210</v>
      </c>
      <c r="L125" s="112">
        <v>4</v>
      </c>
      <c r="M125" s="112">
        <v>10554</v>
      </c>
      <c r="N125" s="112">
        <v>547</v>
      </c>
      <c r="O125" s="112">
        <v>101</v>
      </c>
    </row>
    <row r="126" spans="1:15">
      <c r="A126" s="124">
        <v>44497</v>
      </c>
      <c r="B126" s="129" t="str">
        <f t="shared" si="4"/>
        <v>(木)</v>
      </c>
      <c r="C126" s="112">
        <f t="shared" si="5"/>
        <v>436210</v>
      </c>
      <c r="D126" s="112">
        <v>96011</v>
      </c>
      <c r="E126" s="112">
        <v>6584</v>
      </c>
      <c r="F126" s="112">
        <v>62</v>
      </c>
      <c r="G126" s="112">
        <v>290301</v>
      </c>
      <c r="H126" s="112">
        <v>41875</v>
      </c>
      <c r="I126" s="112">
        <v>1377</v>
      </c>
      <c r="J126" s="112">
        <v>4150</v>
      </c>
      <c r="K126" s="112">
        <v>178</v>
      </c>
      <c r="L126" s="112">
        <v>9</v>
      </c>
      <c r="M126" s="112">
        <v>10785</v>
      </c>
      <c r="N126" s="112">
        <v>571</v>
      </c>
      <c r="O126" s="112">
        <v>82</v>
      </c>
    </row>
    <row r="127" spans="1:15">
      <c r="A127" s="124">
        <v>44496</v>
      </c>
      <c r="B127" s="129" t="str">
        <f t="shared" si="4"/>
        <v>(水)</v>
      </c>
      <c r="C127" s="112">
        <f t="shared" si="5"/>
        <v>451279</v>
      </c>
      <c r="D127" s="112">
        <v>98279</v>
      </c>
      <c r="E127" s="112">
        <v>7493</v>
      </c>
      <c r="F127" s="112">
        <v>54</v>
      </c>
      <c r="G127" s="112">
        <v>302138</v>
      </c>
      <c r="H127" s="112">
        <v>41380</v>
      </c>
      <c r="I127" s="112">
        <v>1935</v>
      </c>
      <c r="J127" s="112">
        <v>4330</v>
      </c>
      <c r="K127" s="112">
        <v>217</v>
      </c>
      <c r="L127" s="112">
        <v>7</v>
      </c>
      <c r="M127" s="112">
        <v>11660</v>
      </c>
      <c r="N127" s="112">
        <v>528</v>
      </c>
      <c r="O127" s="112">
        <v>107</v>
      </c>
    </row>
    <row r="128" spans="1:15">
      <c r="A128" s="124">
        <v>44495</v>
      </c>
      <c r="B128" s="129" t="str">
        <f t="shared" si="4"/>
        <v>(火)</v>
      </c>
      <c r="C128" s="112">
        <f t="shared" si="5"/>
        <v>473861</v>
      </c>
      <c r="D128" s="112">
        <v>108457</v>
      </c>
      <c r="E128" s="112">
        <v>4965</v>
      </c>
      <c r="F128" s="112">
        <v>65</v>
      </c>
      <c r="G128" s="112">
        <v>317920</v>
      </c>
      <c r="H128" s="112">
        <v>41129</v>
      </c>
      <c r="I128" s="112">
        <v>1325</v>
      </c>
      <c r="J128" s="112">
        <v>4951</v>
      </c>
      <c r="K128" s="112">
        <v>153</v>
      </c>
      <c r="L128" s="112">
        <v>4</v>
      </c>
      <c r="M128" s="112">
        <v>12887</v>
      </c>
      <c r="N128" s="112">
        <v>685</v>
      </c>
      <c r="O128" s="112">
        <v>63</v>
      </c>
    </row>
    <row r="129" spans="1:15">
      <c r="A129" s="124">
        <v>44494</v>
      </c>
      <c r="B129" s="129" t="str">
        <f t="shared" si="4"/>
        <v>(月)</v>
      </c>
      <c r="C129" s="112">
        <f t="shared" si="5"/>
        <v>464605</v>
      </c>
      <c r="D129" s="112">
        <v>104135</v>
      </c>
      <c r="E129" s="112">
        <v>5835</v>
      </c>
      <c r="F129" s="112">
        <v>29</v>
      </c>
      <c r="G129" s="112">
        <v>309275</v>
      </c>
      <c r="H129" s="112">
        <v>44134</v>
      </c>
      <c r="I129" s="112">
        <v>1197</v>
      </c>
      <c r="J129" s="112">
        <v>4329</v>
      </c>
      <c r="K129" s="112">
        <v>164</v>
      </c>
      <c r="L129" s="112">
        <v>5</v>
      </c>
      <c r="M129" s="112">
        <v>12165</v>
      </c>
      <c r="N129" s="112">
        <v>582</v>
      </c>
      <c r="O129" s="112">
        <v>64</v>
      </c>
    </row>
    <row r="130" spans="1:15">
      <c r="A130" s="124">
        <v>44493</v>
      </c>
      <c r="B130" s="129" t="str">
        <f t="shared" si="4"/>
        <v>(日)</v>
      </c>
      <c r="C130" s="112">
        <f t="shared" si="5"/>
        <v>671690</v>
      </c>
      <c r="D130" s="112">
        <v>150253</v>
      </c>
      <c r="E130" s="112">
        <v>17041</v>
      </c>
      <c r="F130" s="112">
        <v>22</v>
      </c>
      <c r="G130" s="112">
        <v>419222</v>
      </c>
      <c r="H130" s="112">
        <v>84012</v>
      </c>
      <c r="I130" s="112">
        <v>1140</v>
      </c>
      <c r="J130" s="112">
        <v>4493</v>
      </c>
      <c r="K130" s="112">
        <v>541</v>
      </c>
      <c r="L130" s="112">
        <v>2</v>
      </c>
      <c r="M130" s="112">
        <v>9014</v>
      </c>
      <c r="N130" s="112">
        <v>1087</v>
      </c>
      <c r="O130" s="112">
        <v>52</v>
      </c>
    </row>
    <row r="131" spans="1:15">
      <c r="A131" s="124">
        <v>44492</v>
      </c>
      <c r="B131" s="129" t="str">
        <f t="shared" si="4"/>
        <v>(土)</v>
      </c>
      <c r="C131" s="112">
        <f t="shared" si="5"/>
        <v>930530</v>
      </c>
      <c r="D131" s="112">
        <v>239622</v>
      </c>
      <c r="E131" s="112">
        <v>26217</v>
      </c>
      <c r="F131" s="112">
        <v>57</v>
      </c>
      <c r="G131" s="112">
        <v>554247</v>
      </c>
      <c r="H131" s="112">
        <v>109605</v>
      </c>
      <c r="I131" s="112">
        <v>782</v>
      </c>
      <c r="J131" s="112">
        <v>5879</v>
      </c>
      <c r="K131" s="112">
        <v>734</v>
      </c>
      <c r="L131" s="112">
        <v>4</v>
      </c>
      <c r="M131" s="112">
        <v>11017</v>
      </c>
      <c r="N131" s="112">
        <v>995</v>
      </c>
      <c r="O131" s="112">
        <v>27</v>
      </c>
    </row>
    <row r="132" spans="1:15">
      <c r="A132" s="124">
        <v>44491</v>
      </c>
      <c r="B132" s="129" t="str">
        <f t="shared" si="4"/>
        <v>(金)</v>
      </c>
      <c r="C132" s="112">
        <f t="shared" si="5"/>
        <v>694654</v>
      </c>
      <c r="D132" s="112">
        <v>180779</v>
      </c>
      <c r="E132" s="112">
        <v>13562</v>
      </c>
      <c r="F132" s="112">
        <v>43</v>
      </c>
      <c r="G132" s="112">
        <v>415129</v>
      </c>
      <c r="H132" s="112">
        <v>84054</v>
      </c>
      <c r="I132" s="112">
        <v>1087</v>
      </c>
      <c r="J132" s="112">
        <v>5255</v>
      </c>
      <c r="K132" s="112">
        <v>286</v>
      </c>
      <c r="L132" s="112">
        <v>4</v>
      </c>
      <c r="M132" s="112">
        <v>11871</v>
      </c>
      <c r="N132" s="112">
        <v>604</v>
      </c>
      <c r="O132" s="112">
        <v>31</v>
      </c>
    </row>
    <row r="133" spans="1:15">
      <c r="A133" s="124">
        <v>44490</v>
      </c>
      <c r="B133" s="129" t="str">
        <f t="shared" si="4"/>
        <v>(木)</v>
      </c>
      <c r="C133" s="112">
        <f t="shared" si="5"/>
        <v>538382</v>
      </c>
      <c r="D133" s="112">
        <v>139134</v>
      </c>
      <c r="E133" s="112">
        <v>9360</v>
      </c>
      <c r="F133" s="112">
        <v>83</v>
      </c>
      <c r="G133" s="112">
        <v>337410</v>
      </c>
      <c r="H133" s="112">
        <v>50078</v>
      </c>
      <c r="I133" s="112">
        <v>2317</v>
      </c>
      <c r="J133" s="112">
        <v>5400</v>
      </c>
      <c r="K133" s="112">
        <v>276</v>
      </c>
      <c r="L133" s="112">
        <v>6</v>
      </c>
      <c r="M133" s="112">
        <v>11713</v>
      </c>
      <c r="N133" s="112">
        <v>648</v>
      </c>
      <c r="O133" s="112">
        <v>90</v>
      </c>
    </row>
    <row r="134" spans="1:15">
      <c r="A134" s="124">
        <v>44489</v>
      </c>
      <c r="B134" s="129" t="str">
        <f t="shared" si="4"/>
        <v>(水)</v>
      </c>
      <c r="C134" s="112">
        <f t="shared" si="5"/>
        <v>580809</v>
      </c>
      <c r="D134" s="112">
        <v>153546</v>
      </c>
      <c r="E134" s="112">
        <v>11907</v>
      </c>
      <c r="F134" s="112">
        <v>31</v>
      </c>
      <c r="G134" s="112">
        <v>352280</v>
      </c>
      <c r="H134" s="112">
        <v>61078</v>
      </c>
      <c r="I134" s="112">
        <v>1967</v>
      </c>
      <c r="J134" s="112">
        <v>6340</v>
      </c>
      <c r="K134" s="112">
        <v>451</v>
      </c>
      <c r="L134" s="112">
        <v>4</v>
      </c>
      <c r="M134" s="112">
        <v>13041</v>
      </c>
      <c r="N134" s="112">
        <v>643</v>
      </c>
      <c r="O134" s="112">
        <v>73</v>
      </c>
    </row>
    <row r="135" spans="1:15">
      <c r="A135" s="124">
        <v>44488</v>
      </c>
      <c r="B135" s="129" t="str">
        <f t="shared" ref="B135:B198" si="6">"(" &amp; TEXT(A135,"aaa") &amp; ")"</f>
        <v>(火)</v>
      </c>
      <c r="C135" s="112">
        <f t="shared" si="5"/>
        <v>594085</v>
      </c>
      <c r="D135" s="112">
        <v>165566</v>
      </c>
      <c r="E135" s="112">
        <v>8038</v>
      </c>
      <c r="F135" s="112">
        <v>107</v>
      </c>
      <c r="G135" s="112">
        <v>355638</v>
      </c>
      <c r="H135" s="112">
        <v>64166</v>
      </c>
      <c r="I135" s="112">
        <v>570</v>
      </c>
      <c r="J135" s="112">
        <v>6592</v>
      </c>
      <c r="K135" s="112">
        <v>257</v>
      </c>
      <c r="L135" s="112">
        <v>18</v>
      </c>
      <c r="M135" s="112">
        <v>13795</v>
      </c>
      <c r="N135" s="112">
        <v>785</v>
      </c>
      <c r="O135" s="112">
        <v>18</v>
      </c>
    </row>
    <row r="136" spans="1:15">
      <c r="A136" s="124">
        <v>44487</v>
      </c>
      <c r="B136" s="129" t="str">
        <f t="shared" si="6"/>
        <v>(月)</v>
      </c>
      <c r="C136" s="112">
        <f t="shared" si="5"/>
        <v>556841</v>
      </c>
      <c r="D136" s="112">
        <v>166795</v>
      </c>
      <c r="E136" s="112">
        <v>10039</v>
      </c>
      <c r="F136" s="112">
        <v>30</v>
      </c>
      <c r="G136" s="112">
        <v>327296</v>
      </c>
      <c r="H136" s="112">
        <v>52617</v>
      </c>
      <c r="I136" s="112">
        <v>64</v>
      </c>
      <c r="J136" s="112">
        <v>6173</v>
      </c>
      <c r="K136" s="112">
        <v>262</v>
      </c>
      <c r="L136" s="112">
        <v>3</v>
      </c>
      <c r="M136" s="112">
        <v>12135</v>
      </c>
      <c r="N136" s="112">
        <v>663</v>
      </c>
      <c r="O136" s="112">
        <v>4</v>
      </c>
    </row>
    <row r="137" spans="1:15">
      <c r="A137" s="124">
        <v>44486</v>
      </c>
      <c r="B137" s="129" t="str">
        <f t="shared" si="6"/>
        <v>(日)</v>
      </c>
      <c r="C137" s="112">
        <f t="shared" si="5"/>
        <v>746496</v>
      </c>
      <c r="D137" s="112">
        <v>226605</v>
      </c>
      <c r="E137" s="112">
        <v>22914</v>
      </c>
      <c r="F137" s="112">
        <v>13</v>
      </c>
      <c r="G137" s="112">
        <v>375892</v>
      </c>
      <c r="H137" s="112">
        <v>120471</v>
      </c>
      <c r="I137" s="112">
        <v>601</v>
      </c>
      <c r="J137" s="112">
        <v>5696</v>
      </c>
      <c r="K137" s="112">
        <v>614</v>
      </c>
      <c r="L137" s="112">
        <v>0</v>
      </c>
      <c r="M137" s="112">
        <v>7153</v>
      </c>
      <c r="N137" s="112">
        <v>1203</v>
      </c>
      <c r="O137" s="112">
        <v>36</v>
      </c>
    </row>
    <row r="138" spans="1:15">
      <c r="A138" s="124">
        <v>44485</v>
      </c>
      <c r="B138" s="129" t="str">
        <f t="shared" si="6"/>
        <v>(土)</v>
      </c>
      <c r="C138" s="112">
        <f t="shared" si="5"/>
        <v>1057876</v>
      </c>
      <c r="D138" s="112">
        <v>370518</v>
      </c>
      <c r="E138" s="112">
        <v>28114</v>
      </c>
      <c r="F138" s="112">
        <v>17</v>
      </c>
      <c r="G138" s="112">
        <v>508290</v>
      </c>
      <c r="H138" s="112">
        <v>150586</v>
      </c>
      <c r="I138" s="112">
        <v>351</v>
      </c>
      <c r="J138" s="112">
        <v>7945</v>
      </c>
      <c r="K138" s="112">
        <v>549</v>
      </c>
      <c r="L138" s="112">
        <v>1</v>
      </c>
      <c r="M138" s="112">
        <v>9375</v>
      </c>
      <c r="N138" s="112">
        <v>994</v>
      </c>
      <c r="O138" s="112">
        <v>20</v>
      </c>
    </row>
    <row r="139" spans="1:15">
      <c r="A139" s="124">
        <v>44484</v>
      </c>
      <c r="B139" s="129" t="str">
        <f t="shared" si="6"/>
        <v>(金)</v>
      </c>
      <c r="C139" s="112">
        <f t="shared" si="5"/>
        <v>820573</v>
      </c>
      <c r="D139" s="112">
        <v>283284</v>
      </c>
      <c r="E139" s="112">
        <v>20659</v>
      </c>
      <c r="F139" s="112">
        <v>235</v>
      </c>
      <c r="G139" s="112">
        <v>385435</v>
      </c>
      <c r="H139" s="112">
        <v>130834</v>
      </c>
      <c r="I139" s="112">
        <v>126</v>
      </c>
      <c r="J139" s="112">
        <v>8006</v>
      </c>
      <c r="K139" s="112">
        <v>387</v>
      </c>
      <c r="L139" s="112">
        <v>19</v>
      </c>
      <c r="M139" s="112">
        <v>10791</v>
      </c>
      <c r="N139" s="112">
        <v>684</v>
      </c>
      <c r="O139" s="112">
        <v>4</v>
      </c>
    </row>
    <row r="140" spans="1:15">
      <c r="A140" s="124">
        <v>44483</v>
      </c>
      <c r="B140" s="129" t="str">
        <f t="shared" si="6"/>
        <v>(木)</v>
      </c>
      <c r="C140" s="112">
        <f>SUM(D140:I140)</f>
        <v>515956</v>
      </c>
      <c r="D140" s="112">
        <v>247036</v>
      </c>
      <c r="E140" s="112">
        <v>16074</v>
      </c>
      <c r="F140" s="112">
        <v>73</v>
      </c>
      <c r="G140" s="112">
        <v>149718</v>
      </c>
      <c r="H140" s="112">
        <v>102709</v>
      </c>
      <c r="I140" s="112">
        <v>346</v>
      </c>
      <c r="J140" s="112">
        <v>9065</v>
      </c>
      <c r="K140" s="112">
        <v>414</v>
      </c>
      <c r="L140" s="112">
        <v>5</v>
      </c>
      <c r="M140" s="112">
        <v>4157</v>
      </c>
      <c r="N140" s="112">
        <v>813</v>
      </c>
      <c r="O140" s="112">
        <v>41</v>
      </c>
    </row>
    <row r="141" spans="1:15">
      <c r="A141" s="124">
        <v>44482</v>
      </c>
      <c r="B141" s="129" t="str">
        <f t="shared" si="6"/>
        <v>(水)</v>
      </c>
      <c r="C141" s="112">
        <f t="shared" ref="C141" si="7">SUM(D141:I141)</f>
        <v>579927</v>
      </c>
      <c r="D141" s="112">
        <v>124489</v>
      </c>
      <c r="E141" s="112">
        <v>17400</v>
      </c>
      <c r="F141" s="112">
        <v>34</v>
      </c>
      <c r="G141" s="112">
        <v>342557</v>
      </c>
      <c r="H141" s="112">
        <v>95371</v>
      </c>
      <c r="I141" s="112">
        <v>76</v>
      </c>
      <c r="J141" s="112">
        <v>4478</v>
      </c>
      <c r="K141" s="112">
        <v>412</v>
      </c>
      <c r="L141" s="112">
        <v>11</v>
      </c>
      <c r="M141" s="112">
        <v>11943</v>
      </c>
      <c r="N141" s="112">
        <v>801</v>
      </c>
      <c r="O141" s="112">
        <v>2</v>
      </c>
    </row>
    <row r="142" spans="1:15">
      <c r="A142" s="124">
        <v>44481</v>
      </c>
      <c r="B142" s="129" t="str">
        <f t="shared" si="6"/>
        <v>(火)</v>
      </c>
      <c r="C142" s="112">
        <f>SUM(D142:I142)</f>
        <v>716059</v>
      </c>
      <c r="D142" s="112">
        <v>255558</v>
      </c>
      <c r="E142" s="112">
        <v>14808</v>
      </c>
      <c r="F142" s="112">
        <v>64</v>
      </c>
      <c r="G142" s="112">
        <v>341448</v>
      </c>
      <c r="H142" s="112">
        <v>104094</v>
      </c>
      <c r="I142" s="112">
        <v>87</v>
      </c>
      <c r="J142" s="112">
        <v>9710</v>
      </c>
      <c r="K142" s="112">
        <v>337</v>
      </c>
      <c r="L142" s="112">
        <v>6</v>
      </c>
      <c r="M142" s="112">
        <v>12524</v>
      </c>
      <c r="N142" s="112">
        <v>880</v>
      </c>
      <c r="O142" s="112">
        <v>4</v>
      </c>
    </row>
    <row r="143" spans="1:15">
      <c r="A143" s="124">
        <v>44480</v>
      </c>
      <c r="B143" s="129" t="str">
        <f t="shared" si="6"/>
        <v>(月)</v>
      </c>
      <c r="C143" s="112">
        <f t="shared" ref="C143:C154" si="8">SUM(D143:I143)</f>
        <v>501896</v>
      </c>
      <c r="D143" s="112">
        <v>268684</v>
      </c>
      <c r="E143" s="112">
        <v>16141</v>
      </c>
      <c r="F143" s="112">
        <v>48</v>
      </c>
      <c r="G143" s="112">
        <v>115735</v>
      </c>
      <c r="H143" s="112">
        <v>101138</v>
      </c>
      <c r="I143" s="112">
        <v>150</v>
      </c>
      <c r="J143" s="112">
        <v>10156</v>
      </c>
      <c r="K143" s="112">
        <v>312</v>
      </c>
      <c r="L143" s="112">
        <v>6</v>
      </c>
      <c r="M143" s="112">
        <v>3173</v>
      </c>
      <c r="N143" s="112">
        <v>776</v>
      </c>
      <c r="O143" s="112">
        <v>5</v>
      </c>
    </row>
    <row r="144" spans="1:15">
      <c r="A144" s="124">
        <v>44479</v>
      </c>
      <c r="B144" s="129" t="str">
        <f t="shared" si="6"/>
        <v>(日)</v>
      </c>
      <c r="C144" s="112">
        <f t="shared" si="8"/>
        <v>979885</v>
      </c>
      <c r="D144" s="112">
        <v>337564</v>
      </c>
      <c r="E144" s="112">
        <v>41734</v>
      </c>
      <c r="F144" s="112">
        <v>54</v>
      </c>
      <c r="G144" s="112">
        <v>446168</v>
      </c>
      <c r="H144" s="112">
        <v>154056</v>
      </c>
      <c r="I144" s="112">
        <v>309</v>
      </c>
      <c r="J144" s="112">
        <v>7870</v>
      </c>
      <c r="K144" s="112">
        <v>836</v>
      </c>
      <c r="L144" s="112">
        <v>2</v>
      </c>
      <c r="M144" s="112">
        <v>8203</v>
      </c>
      <c r="N144" s="112">
        <v>1269</v>
      </c>
      <c r="O144" s="112">
        <v>7</v>
      </c>
    </row>
    <row r="145" spans="1:15">
      <c r="A145" s="124">
        <v>44478</v>
      </c>
      <c r="B145" s="129" t="str">
        <f t="shared" si="6"/>
        <v>(土)</v>
      </c>
      <c r="C145" s="112">
        <f t="shared" si="8"/>
        <v>1331437</v>
      </c>
      <c r="D145" s="112">
        <v>461693</v>
      </c>
      <c r="E145" s="112">
        <v>46883</v>
      </c>
      <c r="F145" s="112">
        <v>130</v>
      </c>
      <c r="G145" s="112">
        <v>619409</v>
      </c>
      <c r="H145" s="112">
        <v>202957</v>
      </c>
      <c r="I145" s="112">
        <v>365</v>
      </c>
      <c r="J145" s="112">
        <v>9610</v>
      </c>
      <c r="K145" s="112">
        <v>764</v>
      </c>
      <c r="L145" s="112">
        <v>6</v>
      </c>
      <c r="M145" s="112">
        <v>11222</v>
      </c>
      <c r="N145" s="112">
        <v>1236</v>
      </c>
      <c r="O145" s="112">
        <v>9</v>
      </c>
    </row>
    <row r="146" spans="1:15">
      <c r="A146" s="124">
        <v>44477</v>
      </c>
      <c r="B146" s="129" t="str">
        <f t="shared" si="6"/>
        <v>(金)</v>
      </c>
      <c r="C146" s="112">
        <f t="shared" si="8"/>
        <v>1037885</v>
      </c>
      <c r="D146" s="112">
        <v>348107</v>
      </c>
      <c r="E146" s="112">
        <v>28897</v>
      </c>
      <c r="F146" s="112">
        <v>285</v>
      </c>
      <c r="G146" s="112">
        <v>475119</v>
      </c>
      <c r="H146" s="112">
        <v>185208</v>
      </c>
      <c r="I146" s="112">
        <v>269</v>
      </c>
      <c r="J146" s="112">
        <v>9760</v>
      </c>
      <c r="K146" s="112">
        <v>472</v>
      </c>
      <c r="L146" s="112">
        <v>53</v>
      </c>
      <c r="M146" s="112">
        <v>12036</v>
      </c>
      <c r="N146" s="112">
        <v>664</v>
      </c>
      <c r="O146" s="112">
        <v>7</v>
      </c>
    </row>
    <row r="147" spans="1:15">
      <c r="A147" s="124">
        <v>44476</v>
      </c>
      <c r="B147" s="129" t="str">
        <f t="shared" si="6"/>
        <v>(木)</v>
      </c>
      <c r="C147" s="112">
        <f t="shared" si="8"/>
        <v>855093</v>
      </c>
      <c r="D147" s="112">
        <v>293463</v>
      </c>
      <c r="E147" s="112">
        <v>23943</v>
      </c>
      <c r="F147" s="112">
        <v>451</v>
      </c>
      <c r="G147" s="112">
        <v>383182</v>
      </c>
      <c r="H147" s="112">
        <v>153542</v>
      </c>
      <c r="I147" s="112">
        <v>512</v>
      </c>
      <c r="J147" s="112">
        <v>10707</v>
      </c>
      <c r="K147" s="112">
        <v>561</v>
      </c>
      <c r="L147" s="112">
        <v>40</v>
      </c>
      <c r="M147" s="112">
        <v>12693</v>
      </c>
      <c r="N147" s="112">
        <v>930</v>
      </c>
      <c r="O147" s="112">
        <v>32</v>
      </c>
    </row>
    <row r="148" spans="1:15">
      <c r="A148" s="124">
        <v>44475</v>
      </c>
      <c r="B148" s="129" t="str">
        <f t="shared" si="6"/>
        <v>(水)</v>
      </c>
      <c r="C148" s="112">
        <f t="shared" si="8"/>
        <v>871639</v>
      </c>
      <c r="D148" s="112">
        <v>305667</v>
      </c>
      <c r="E148" s="112">
        <v>25278</v>
      </c>
      <c r="F148" s="112">
        <v>109</v>
      </c>
      <c r="G148" s="112">
        <v>393819</v>
      </c>
      <c r="H148" s="112">
        <v>146519</v>
      </c>
      <c r="I148" s="112">
        <v>247</v>
      </c>
      <c r="J148" s="112">
        <v>11662</v>
      </c>
      <c r="K148" s="112">
        <v>589</v>
      </c>
      <c r="L148" s="112">
        <v>6</v>
      </c>
      <c r="M148" s="112">
        <v>13928</v>
      </c>
      <c r="N148" s="112">
        <v>996</v>
      </c>
      <c r="O148" s="112">
        <v>8</v>
      </c>
    </row>
    <row r="149" spans="1:15">
      <c r="A149" s="124">
        <v>44474</v>
      </c>
      <c r="B149" s="129" t="str">
        <f t="shared" si="6"/>
        <v>(火)</v>
      </c>
      <c r="C149" s="112">
        <f t="shared" si="8"/>
        <v>901560</v>
      </c>
      <c r="D149" s="112">
        <v>321396</v>
      </c>
      <c r="E149" s="112">
        <v>24508</v>
      </c>
      <c r="F149" s="112">
        <v>110</v>
      </c>
      <c r="G149" s="112">
        <v>410076</v>
      </c>
      <c r="H149" s="112">
        <v>145222</v>
      </c>
      <c r="I149" s="112">
        <v>248</v>
      </c>
      <c r="J149" s="112">
        <v>12852</v>
      </c>
      <c r="K149" s="112">
        <v>553</v>
      </c>
      <c r="L149" s="112">
        <v>14</v>
      </c>
      <c r="M149" s="112">
        <v>14890</v>
      </c>
      <c r="N149" s="112">
        <v>816</v>
      </c>
      <c r="O149" s="112">
        <v>10</v>
      </c>
    </row>
    <row r="150" spans="1:15">
      <c r="A150" s="124">
        <v>44473</v>
      </c>
      <c r="B150" s="129" t="str">
        <f t="shared" si="6"/>
        <v>(月)</v>
      </c>
      <c r="C150" s="112">
        <f t="shared" si="8"/>
        <v>862949</v>
      </c>
      <c r="D150" s="112">
        <v>307726</v>
      </c>
      <c r="E150" s="112">
        <v>23072</v>
      </c>
      <c r="F150" s="112">
        <v>183</v>
      </c>
      <c r="G150" s="112">
        <v>385238</v>
      </c>
      <c r="H150" s="112">
        <v>146635</v>
      </c>
      <c r="I150" s="112">
        <v>95</v>
      </c>
      <c r="J150" s="112">
        <v>12012</v>
      </c>
      <c r="K150" s="112">
        <v>495</v>
      </c>
      <c r="L150" s="112">
        <v>12</v>
      </c>
      <c r="M150" s="112">
        <v>13786</v>
      </c>
      <c r="N150" s="112">
        <v>837</v>
      </c>
      <c r="O150" s="112">
        <v>5</v>
      </c>
    </row>
    <row r="151" spans="1:15">
      <c r="A151" s="124">
        <v>44472</v>
      </c>
      <c r="B151" s="129" t="str">
        <f t="shared" si="6"/>
        <v>(日)</v>
      </c>
      <c r="C151" s="112">
        <f t="shared" si="8"/>
        <v>1077458</v>
      </c>
      <c r="D151" s="112">
        <v>408537</v>
      </c>
      <c r="E151" s="112">
        <v>60023</v>
      </c>
      <c r="F151" s="112">
        <v>185</v>
      </c>
      <c r="G151" s="112">
        <v>443153</v>
      </c>
      <c r="H151" s="112">
        <v>165195</v>
      </c>
      <c r="I151" s="112">
        <v>365</v>
      </c>
      <c r="J151" s="112">
        <v>8631</v>
      </c>
      <c r="K151" s="112">
        <v>1116</v>
      </c>
      <c r="L151" s="112">
        <v>9</v>
      </c>
      <c r="M151" s="112">
        <v>8553</v>
      </c>
      <c r="N151" s="112">
        <v>1138</v>
      </c>
      <c r="O151" s="112">
        <v>6</v>
      </c>
    </row>
    <row r="152" spans="1:15">
      <c r="A152" s="124">
        <v>44471</v>
      </c>
      <c r="B152" s="129" t="str">
        <f t="shared" si="6"/>
        <v>(土)</v>
      </c>
      <c r="C152" s="112">
        <f t="shared" si="8"/>
        <v>1379264</v>
      </c>
      <c r="D152" s="112">
        <v>526624</v>
      </c>
      <c r="E152" s="112">
        <v>70859</v>
      </c>
      <c r="F152" s="112">
        <v>555</v>
      </c>
      <c r="G152" s="112">
        <v>596896</v>
      </c>
      <c r="H152" s="112">
        <v>183927</v>
      </c>
      <c r="I152" s="112">
        <v>403</v>
      </c>
      <c r="J152" s="112">
        <v>10410</v>
      </c>
      <c r="K152" s="112">
        <v>960</v>
      </c>
      <c r="L152" s="112">
        <v>66</v>
      </c>
      <c r="M152" s="112">
        <v>11347</v>
      </c>
      <c r="N152" s="112">
        <v>1030</v>
      </c>
      <c r="O152" s="112">
        <v>24</v>
      </c>
    </row>
    <row r="153" spans="1:15">
      <c r="A153" s="124">
        <v>44470</v>
      </c>
      <c r="B153" s="129" t="str">
        <f t="shared" si="6"/>
        <v>(金)</v>
      </c>
      <c r="C153" s="112">
        <f t="shared" si="8"/>
        <v>1080955</v>
      </c>
      <c r="D153" s="112">
        <v>394733</v>
      </c>
      <c r="E153" s="112">
        <v>44733</v>
      </c>
      <c r="F153" s="112">
        <v>245</v>
      </c>
      <c r="G153" s="112">
        <v>479524</v>
      </c>
      <c r="H153" s="112">
        <v>161610</v>
      </c>
      <c r="I153" s="112">
        <v>110</v>
      </c>
      <c r="J153" s="112">
        <v>11417</v>
      </c>
      <c r="K153" s="112">
        <v>518</v>
      </c>
      <c r="L153" s="112">
        <v>18</v>
      </c>
      <c r="M153" s="112">
        <v>12701</v>
      </c>
      <c r="N153" s="112">
        <v>673</v>
      </c>
      <c r="O153" s="112">
        <v>2</v>
      </c>
    </row>
    <row r="154" spans="1:15">
      <c r="A154" s="124">
        <v>44469</v>
      </c>
      <c r="B154" s="129" t="str">
        <f t="shared" si="6"/>
        <v>(木)</v>
      </c>
      <c r="C154" s="112">
        <f t="shared" si="8"/>
        <v>989101</v>
      </c>
      <c r="D154" s="112">
        <v>347176</v>
      </c>
      <c r="E154" s="112">
        <v>41181</v>
      </c>
      <c r="F154" s="112">
        <v>379</v>
      </c>
      <c r="G154" s="112">
        <v>439889</v>
      </c>
      <c r="H154" s="112">
        <v>160106</v>
      </c>
      <c r="I154" s="112">
        <v>370</v>
      </c>
      <c r="J154" s="112">
        <v>11955</v>
      </c>
      <c r="K154" s="112">
        <v>605</v>
      </c>
      <c r="L154" s="112">
        <v>28</v>
      </c>
      <c r="M154" s="112">
        <v>15259</v>
      </c>
      <c r="N154" s="112">
        <v>888</v>
      </c>
      <c r="O154" s="112">
        <v>22</v>
      </c>
    </row>
    <row r="155" spans="1:15">
      <c r="A155" s="124">
        <v>44468</v>
      </c>
      <c r="B155" s="129" t="str">
        <f t="shared" si="6"/>
        <v>(水)</v>
      </c>
      <c r="C155" s="112">
        <f>SUM(D155:I155)</f>
        <v>996922</v>
      </c>
      <c r="D155" s="112">
        <v>360601</v>
      </c>
      <c r="E155" s="112">
        <v>42449</v>
      </c>
      <c r="F155" s="112">
        <v>510</v>
      </c>
      <c r="G155" s="112">
        <v>450653</v>
      </c>
      <c r="H155" s="112">
        <v>142628</v>
      </c>
      <c r="I155" s="112">
        <v>81</v>
      </c>
      <c r="J155" s="112">
        <v>12863</v>
      </c>
      <c r="K155" s="112">
        <v>596</v>
      </c>
      <c r="L155" s="112">
        <v>29</v>
      </c>
      <c r="M155" s="112">
        <v>16473</v>
      </c>
      <c r="N155" s="112">
        <v>960</v>
      </c>
      <c r="O155" s="112">
        <v>5</v>
      </c>
    </row>
    <row r="156" spans="1:15">
      <c r="A156" s="124">
        <v>44467</v>
      </c>
      <c r="B156" s="129" t="str">
        <f t="shared" si="6"/>
        <v>(火)</v>
      </c>
      <c r="C156" s="112">
        <f t="shared" ref="C156:C161" si="9">SUM(D156:I156)</f>
        <v>1029153</v>
      </c>
      <c r="D156" s="112">
        <v>365402</v>
      </c>
      <c r="E156" s="112">
        <v>41396</v>
      </c>
      <c r="F156" s="112">
        <v>347</v>
      </c>
      <c r="G156" s="112">
        <v>486624</v>
      </c>
      <c r="H156" s="112">
        <v>135273</v>
      </c>
      <c r="I156" s="112">
        <v>111</v>
      </c>
      <c r="J156" s="112">
        <v>13761</v>
      </c>
      <c r="K156" s="112">
        <v>668</v>
      </c>
      <c r="L156" s="112">
        <v>45</v>
      </c>
      <c r="M156" s="112">
        <v>18377</v>
      </c>
      <c r="N156" s="112">
        <v>892</v>
      </c>
      <c r="O156" s="112">
        <v>10</v>
      </c>
    </row>
    <row r="157" spans="1:15">
      <c r="A157" s="124">
        <v>44466</v>
      </c>
      <c r="B157" s="129" t="str">
        <f t="shared" si="6"/>
        <v>(月)</v>
      </c>
      <c r="C157" s="112">
        <f t="shared" si="9"/>
        <v>992994</v>
      </c>
      <c r="D157" s="112">
        <v>332626</v>
      </c>
      <c r="E157" s="112">
        <v>43974</v>
      </c>
      <c r="F157" s="112">
        <v>448</v>
      </c>
      <c r="G157" s="112">
        <v>478559</v>
      </c>
      <c r="H157" s="112">
        <v>137369</v>
      </c>
      <c r="I157" s="112">
        <v>18</v>
      </c>
      <c r="J157" s="112">
        <v>12127</v>
      </c>
      <c r="K157" s="112">
        <v>559</v>
      </c>
      <c r="L157" s="112">
        <v>44</v>
      </c>
      <c r="M157" s="112">
        <v>18466</v>
      </c>
      <c r="N157" s="112">
        <v>835</v>
      </c>
      <c r="O157" s="112">
        <v>0</v>
      </c>
    </row>
    <row r="158" spans="1:15">
      <c r="A158" s="124">
        <v>44465</v>
      </c>
      <c r="B158" s="129" t="str">
        <f t="shared" si="6"/>
        <v>(日)</v>
      </c>
      <c r="C158" s="112">
        <f t="shared" si="9"/>
        <v>1176997</v>
      </c>
      <c r="D158" s="112">
        <v>366457</v>
      </c>
      <c r="E158" s="112">
        <v>80208</v>
      </c>
      <c r="F158" s="112">
        <v>776</v>
      </c>
      <c r="G158" s="112">
        <v>611430</v>
      </c>
      <c r="H158" s="112">
        <v>118109</v>
      </c>
      <c r="I158" s="112">
        <v>17</v>
      </c>
      <c r="J158" s="112">
        <v>6696</v>
      </c>
      <c r="K158" s="112">
        <v>1066</v>
      </c>
      <c r="L158" s="112">
        <v>53</v>
      </c>
      <c r="M158" s="112">
        <v>12568</v>
      </c>
      <c r="N158" s="112">
        <v>986</v>
      </c>
      <c r="O158" s="112">
        <v>1</v>
      </c>
    </row>
    <row r="159" spans="1:15">
      <c r="A159" s="124">
        <v>44464</v>
      </c>
      <c r="B159" s="129" t="str">
        <f t="shared" si="6"/>
        <v>(土)</v>
      </c>
      <c r="C159" s="112">
        <f t="shared" si="9"/>
        <v>1517574</v>
      </c>
      <c r="D159" s="112">
        <v>469832</v>
      </c>
      <c r="E159" s="112">
        <v>104064</v>
      </c>
      <c r="F159" s="112">
        <v>1478</v>
      </c>
      <c r="G159" s="112">
        <v>793854</v>
      </c>
      <c r="H159" s="112">
        <v>148328</v>
      </c>
      <c r="I159" s="112">
        <v>18</v>
      </c>
      <c r="J159" s="112">
        <v>8705</v>
      </c>
      <c r="K159" s="112">
        <v>920</v>
      </c>
      <c r="L159" s="112">
        <v>84</v>
      </c>
      <c r="M159" s="112">
        <v>16587</v>
      </c>
      <c r="N159" s="112">
        <v>877</v>
      </c>
      <c r="O159" s="112">
        <v>1</v>
      </c>
    </row>
    <row r="160" spans="1:15">
      <c r="A160" s="124">
        <v>44463</v>
      </c>
      <c r="B160" s="129" t="str">
        <f t="shared" si="6"/>
        <v>(金)</v>
      </c>
      <c r="C160" s="112">
        <f t="shared" si="9"/>
        <v>1204144</v>
      </c>
      <c r="D160" s="112">
        <v>359403</v>
      </c>
      <c r="E160" s="112">
        <v>75844</v>
      </c>
      <c r="F160" s="112">
        <v>817</v>
      </c>
      <c r="G160" s="112">
        <v>635250</v>
      </c>
      <c r="H160" s="112">
        <v>132810</v>
      </c>
      <c r="I160" s="112">
        <v>20</v>
      </c>
      <c r="J160" s="112">
        <v>10423</v>
      </c>
      <c r="K160" s="112">
        <v>623</v>
      </c>
      <c r="L160" s="112">
        <v>61</v>
      </c>
      <c r="M160" s="112">
        <v>20502</v>
      </c>
      <c r="N160" s="112">
        <v>677</v>
      </c>
      <c r="O160" s="112">
        <v>1</v>
      </c>
    </row>
    <row r="161" spans="1:15">
      <c r="A161" s="124">
        <v>44462</v>
      </c>
      <c r="B161" s="129" t="str">
        <f t="shared" si="6"/>
        <v>(木)</v>
      </c>
      <c r="C161" s="112">
        <f t="shared" si="9"/>
        <v>432772</v>
      </c>
      <c r="D161" s="112">
        <v>144917</v>
      </c>
      <c r="E161" s="112">
        <v>48965</v>
      </c>
      <c r="F161" s="112">
        <v>888</v>
      </c>
      <c r="G161" s="112">
        <v>148604</v>
      </c>
      <c r="H161" s="112">
        <v>89396</v>
      </c>
      <c r="I161" s="112">
        <v>2</v>
      </c>
      <c r="J161" s="112">
        <v>3037</v>
      </c>
      <c r="K161" s="112">
        <v>672</v>
      </c>
      <c r="L161" s="112">
        <v>84</v>
      </c>
      <c r="M161" s="112">
        <v>3495</v>
      </c>
      <c r="N161" s="112">
        <v>733</v>
      </c>
      <c r="O161" s="112">
        <v>1</v>
      </c>
    </row>
    <row r="162" spans="1:15">
      <c r="A162" s="124">
        <v>44461</v>
      </c>
      <c r="B162" s="129" t="str">
        <f t="shared" si="6"/>
        <v>(水)</v>
      </c>
      <c r="C162" s="112">
        <f>SUM(D162:I162)</f>
        <v>1076743</v>
      </c>
      <c r="D162" s="112">
        <v>350894</v>
      </c>
      <c r="E162" s="112">
        <v>68567</v>
      </c>
      <c r="F162" s="112">
        <v>1031</v>
      </c>
      <c r="G162" s="112">
        <v>528647</v>
      </c>
      <c r="H162" s="112">
        <v>127586</v>
      </c>
      <c r="I162" s="112">
        <v>18</v>
      </c>
      <c r="J162" s="112">
        <v>11714</v>
      </c>
      <c r="K162" s="112">
        <v>689</v>
      </c>
      <c r="L162" s="112">
        <v>62</v>
      </c>
      <c r="M162" s="112">
        <v>21732</v>
      </c>
      <c r="N162" s="112">
        <v>870</v>
      </c>
      <c r="O162" s="112">
        <v>1</v>
      </c>
    </row>
    <row r="163" spans="1:15">
      <c r="A163" s="124">
        <v>44460</v>
      </c>
      <c r="B163" s="129" t="str">
        <f t="shared" si="6"/>
        <v>(火)</v>
      </c>
      <c r="C163" s="112">
        <f t="shared" ref="C163" si="10">SUM(D163:I163)</f>
        <v>1099222</v>
      </c>
      <c r="D163" s="112">
        <v>341762</v>
      </c>
      <c r="E163" s="112">
        <v>69053</v>
      </c>
      <c r="F163" s="112">
        <v>632</v>
      </c>
      <c r="G163" s="112">
        <v>563529</v>
      </c>
      <c r="H163" s="112">
        <v>124234</v>
      </c>
      <c r="I163" s="112">
        <v>12</v>
      </c>
      <c r="J163" s="112">
        <v>12195</v>
      </c>
      <c r="K163" s="112">
        <v>806</v>
      </c>
      <c r="L163" s="112">
        <v>67</v>
      </c>
      <c r="M163" s="112">
        <v>25857</v>
      </c>
      <c r="N163" s="112">
        <v>864</v>
      </c>
      <c r="O163" s="112">
        <v>2</v>
      </c>
    </row>
    <row r="164" spans="1:15">
      <c r="A164" s="124">
        <v>44459</v>
      </c>
      <c r="B164" s="129" t="str">
        <f t="shared" si="6"/>
        <v>(月)</v>
      </c>
      <c r="C164" s="112">
        <f>SUM(D164:I164)</f>
        <v>312751</v>
      </c>
      <c r="D164" s="112">
        <v>102075</v>
      </c>
      <c r="E164" s="112">
        <v>53417</v>
      </c>
      <c r="F164" s="112">
        <v>671</v>
      </c>
      <c r="G164" s="112">
        <v>80595</v>
      </c>
      <c r="H164" s="112">
        <v>75992</v>
      </c>
      <c r="I164" s="112">
        <v>1</v>
      </c>
      <c r="J164" s="112">
        <v>2141</v>
      </c>
      <c r="K164" s="112">
        <v>747</v>
      </c>
      <c r="L164" s="112">
        <v>39</v>
      </c>
      <c r="M164" s="112">
        <v>2082</v>
      </c>
      <c r="N164" s="112">
        <v>828</v>
      </c>
      <c r="O164" s="112">
        <v>0</v>
      </c>
    </row>
    <row r="165" spans="1:15">
      <c r="A165" s="124">
        <v>44458</v>
      </c>
      <c r="B165" s="129" t="str">
        <f t="shared" si="6"/>
        <v>(日)</v>
      </c>
      <c r="C165" s="112">
        <f t="shared" ref="C165:C167" si="11">SUM(D165:I165)</f>
        <v>1145501</v>
      </c>
      <c r="D165" s="112">
        <v>458212</v>
      </c>
      <c r="E165" s="112">
        <v>116693</v>
      </c>
      <c r="F165" s="112">
        <v>1559</v>
      </c>
      <c r="G165" s="112">
        <v>464240</v>
      </c>
      <c r="H165" s="112">
        <v>104783</v>
      </c>
      <c r="I165" s="112">
        <v>14</v>
      </c>
      <c r="J165" s="112">
        <v>7854</v>
      </c>
      <c r="K165" s="112">
        <v>1186</v>
      </c>
      <c r="L165" s="112">
        <v>82</v>
      </c>
      <c r="M165" s="112">
        <v>9891</v>
      </c>
      <c r="N165" s="112">
        <v>927</v>
      </c>
      <c r="O165" s="112">
        <v>0</v>
      </c>
    </row>
    <row r="166" spans="1:15">
      <c r="A166" s="124">
        <v>44457</v>
      </c>
      <c r="B166" s="129" t="str">
        <f t="shared" si="6"/>
        <v>(土)</v>
      </c>
      <c r="C166" s="112">
        <f t="shared" si="11"/>
        <v>1465989</v>
      </c>
      <c r="D166" s="112">
        <v>598088</v>
      </c>
      <c r="E166" s="112">
        <v>138761</v>
      </c>
      <c r="F166" s="112">
        <v>2400</v>
      </c>
      <c r="G166" s="112">
        <v>615706</v>
      </c>
      <c r="H166" s="112">
        <v>111026</v>
      </c>
      <c r="I166" s="112">
        <v>8</v>
      </c>
      <c r="J166" s="112">
        <v>10393</v>
      </c>
      <c r="K166" s="112">
        <v>918</v>
      </c>
      <c r="L166" s="112">
        <v>86</v>
      </c>
      <c r="M166" s="112">
        <v>15148</v>
      </c>
      <c r="N166" s="112">
        <v>740</v>
      </c>
      <c r="O166" s="112">
        <v>0</v>
      </c>
    </row>
    <row r="167" spans="1:15">
      <c r="A167" s="124">
        <v>44456</v>
      </c>
      <c r="B167" s="129" t="str">
        <f t="shared" si="6"/>
        <v>(金)</v>
      </c>
      <c r="C167" s="112">
        <f t="shared" si="11"/>
        <v>1219145</v>
      </c>
      <c r="D167" s="112">
        <v>457563</v>
      </c>
      <c r="E167" s="112">
        <v>117693</v>
      </c>
      <c r="F167" s="112">
        <v>1991</v>
      </c>
      <c r="G167" s="112">
        <v>534769</v>
      </c>
      <c r="H167" s="112">
        <v>107124</v>
      </c>
      <c r="I167" s="112">
        <v>5</v>
      </c>
      <c r="J167" s="112">
        <v>11391</v>
      </c>
      <c r="K167" s="112">
        <v>637</v>
      </c>
      <c r="L167" s="112">
        <v>96</v>
      </c>
      <c r="M167" s="112">
        <v>19542</v>
      </c>
      <c r="N167" s="112">
        <v>568</v>
      </c>
      <c r="O167" s="112">
        <v>0</v>
      </c>
    </row>
    <row r="168" spans="1:15">
      <c r="A168" s="124">
        <v>44455</v>
      </c>
      <c r="B168" s="129" t="str">
        <f t="shared" si="6"/>
        <v>(木)</v>
      </c>
      <c r="C168" s="112">
        <f>SUM(D168:I168)</f>
        <v>1060116</v>
      </c>
      <c r="D168" s="112">
        <v>397370</v>
      </c>
      <c r="E168" s="112">
        <v>101232</v>
      </c>
      <c r="F168" s="112">
        <v>1731</v>
      </c>
      <c r="G168" s="112">
        <v>456367</v>
      </c>
      <c r="H168" s="112">
        <v>103399</v>
      </c>
      <c r="I168" s="112">
        <v>17</v>
      </c>
      <c r="J168" s="112">
        <v>12412</v>
      </c>
      <c r="K168" s="112">
        <v>807</v>
      </c>
      <c r="L168" s="112">
        <v>130</v>
      </c>
      <c r="M168" s="112">
        <v>19932</v>
      </c>
      <c r="N168" s="112">
        <v>706</v>
      </c>
      <c r="O168" s="112">
        <v>3</v>
      </c>
    </row>
    <row r="169" spans="1:15">
      <c r="A169" s="124">
        <v>44454</v>
      </c>
      <c r="B169" s="129" t="str">
        <f t="shared" si="6"/>
        <v>(水)</v>
      </c>
      <c r="C169" s="112">
        <f>SUM(D169:I169)</f>
        <v>1069886</v>
      </c>
      <c r="D169" s="112">
        <v>414965</v>
      </c>
      <c r="E169" s="112">
        <v>97766</v>
      </c>
      <c r="F169" s="112">
        <v>1579</v>
      </c>
      <c r="G169" s="112">
        <v>466994</v>
      </c>
      <c r="H169" s="112">
        <v>88579</v>
      </c>
      <c r="I169" s="112">
        <v>3</v>
      </c>
      <c r="J169" s="112">
        <v>13714</v>
      </c>
      <c r="K169" s="112">
        <v>850</v>
      </c>
      <c r="L169" s="112">
        <v>92</v>
      </c>
      <c r="M169" s="112">
        <v>22792</v>
      </c>
      <c r="N169" s="112">
        <v>713</v>
      </c>
      <c r="O169" s="112">
        <v>0</v>
      </c>
    </row>
    <row r="170" spans="1:15">
      <c r="A170" s="124">
        <v>44453</v>
      </c>
      <c r="B170" s="129" t="str">
        <f t="shared" si="6"/>
        <v>(火)</v>
      </c>
      <c r="C170" s="112">
        <f>SUM(D170:I170)</f>
        <v>1091207</v>
      </c>
      <c r="D170" s="112">
        <v>430684</v>
      </c>
      <c r="E170" s="112">
        <v>104385</v>
      </c>
      <c r="F170" s="112">
        <v>1894</v>
      </c>
      <c r="G170" s="112">
        <v>468002</v>
      </c>
      <c r="H170" s="112">
        <v>86237</v>
      </c>
      <c r="I170" s="112">
        <v>5</v>
      </c>
      <c r="J170" s="112">
        <v>14807</v>
      </c>
      <c r="K170" s="112">
        <v>844</v>
      </c>
      <c r="L170" s="112">
        <v>135</v>
      </c>
      <c r="M170" s="112">
        <v>26427</v>
      </c>
      <c r="N170" s="112">
        <v>739</v>
      </c>
      <c r="O170" s="112">
        <v>1</v>
      </c>
    </row>
    <row r="171" spans="1:15">
      <c r="A171" s="124">
        <v>44452</v>
      </c>
      <c r="B171" s="129" t="str">
        <f t="shared" si="6"/>
        <v>(月)</v>
      </c>
      <c r="C171" s="112">
        <f>SUM(D171:I171)</f>
        <v>1028795</v>
      </c>
      <c r="D171" s="112">
        <v>399532</v>
      </c>
      <c r="E171" s="112">
        <v>109215</v>
      </c>
      <c r="F171" s="112">
        <v>2309</v>
      </c>
      <c r="G171" s="112">
        <v>437103</v>
      </c>
      <c r="H171" s="112">
        <v>80630</v>
      </c>
      <c r="I171" s="112">
        <v>6</v>
      </c>
      <c r="J171" s="112">
        <v>13895</v>
      </c>
      <c r="K171" s="112">
        <v>792</v>
      </c>
      <c r="L171" s="112">
        <v>165</v>
      </c>
      <c r="M171" s="112">
        <v>25271</v>
      </c>
      <c r="N171" s="112">
        <v>689</v>
      </c>
      <c r="O171" s="112">
        <v>1</v>
      </c>
    </row>
    <row r="172" spans="1:15">
      <c r="A172" s="124">
        <v>44451</v>
      </c>
      <c r="B172" s="129" t="str">
        <f t="shared" si="6"/>
        <v>(日)</v>
      </c>
      <c r="C172" s="112">
        <f t="shared" ref="C172:C235" si="12">SUM(D172:I172)</f>
        <v>1214988</v>
      </c>
      <c r="D172" s="112">
        <v>458059</v>
      </c>
      <c r="E172" s="112">
        <v>159437</v>
      </c>
      <c r="F172" s="112">
        <v>1647</v>
      </c>
      <c r="G172" s="112">
        <v>503367</v>
      </c>
      <c r="H172" s="112">
        <v>92476</v>
      </c>
      <c r="I172" s="112">
        <v>2</v>
      </c>
      <c r="J172" s="112">
        <v>8329</v>
      </c>
      <c r="K172" s="112">
        <v>1341</v>
      </c>
      <c r="L172" s="112">
        <v>60</v>
      </c>
      <c r="M172" s="112">
        <v>12662</v>
      </c>
      <c r="N172" s="112">
        <v>1075</v>
      </c>
      <c r="O172" s="112">
        <v>1</v>
      </c>
    </row>
    <row r="173" spans="1:15">
      <c r="A173" s="124">
        <v>44450</v>
      </c>
      <c r="B173" s="129" t="str">
        <f t="shared" si="6"/>
        <v>(土)</v>
      </c>
      <c r="C173" s="112">
        <f t="shared" si="12"/>
        <v>1511461</v>
      </c>
      <c r="D173" s="112">
        <v>583718</v>
      </c>
      <c r="E173" s="112">
        <v>201174</v>
      </c>
      <c r="F173" s="112">
        <v>1825</v>
      </c>
      <c r="G173" s="112">
        <v>623755</v>
      </c>
      <c r="H173" s="112">
        <v>100985</v>
      </c>
      <c r="I173" s="112">
        <v>4</v>
      </c>
      <c r="J173" s="112">
        <v>10576</v>
      </c>
      <c r="K173" s="112">
        <v>1214</v>
      </c>
      <c r="L173" s="112">
        <v>60</v>
      </c>
      <c r="M173" s="112">
        <v>18827</v>
      </c>
      <c r="N173" s="112">
        <v>893</v>
      </c>
      <c r="O173" s="112">
        <v>1</v>
      </c>
    </row>
    <row r="174" spans="1:15">
      <c r="A174" s="124">
        <v>44449</v>
      </c>
      <c r="B174" s="129" t="str">
        <f t="shared" si="6"/>
        <v>(金)</v>
      </c>
      <c r="C174" s="112">
        <f t="shared" si="12"/>
        <v>1263390</v>
      </c>
      <c r="D174" s="112">
        <v>466798</v>
      </c>
      <c r="E174" s="112">
        <v>180962</v>
      </c>
      <c r="F174" s="112">
        <v>1629</v>
      </c>
      <c r="G174" s="112">
        <v>516867</v>
      </c>
      <c r="H174" s="112">
        <v>97128</v>
      </c>
      <c r="I174" s="112">
        <v>6</v>
      </c>
      <c r="J174" s="112">
        <v>12089</v>
      </c>
      <c r="K174" s="112">
        <v>672</v>
      </c>
      <c r="L174" s="112">
        <v>88</v>
      </c>
      <c r="M174" s="112">
        <v>25884</v>
      </c>
      <c r="N174" s="112">
        <v>611</v>
      </c>
      <c r="O174" s="112">
        <v>0</v>
      </c>
    </row>
    <row r="175" spans="1:15">
      <c r="A175" s="124">
        <v>44448</v>
      </c>
      <c r="B175" s="129" t="str">
        <f t="shared" si="6"/>
        <v>(木)</v>
      </c>
      <c r="C175" s="112">
        <f t="shared" si="12"/>
        <v>1128237</v>
      </c>
      <c r="D175" s="112">
        <v>423907</v>
      </c>
      <c r="E175" s="112">
        <v>159701</v>
      </c>
      <c r="F175" s="112">
        <v>1850</v>
      </c>
      <c r="G175" s="112">
        <v>448670</v>
      </c>
      <c r="H175" s="112">
        <v>94107</v>
      </c>
      <c r="I175" s="112">
        <v>2</v>
      </c>
      <c r="J175" s="112">
        <v>13902</v>
      </c>
      <c r="K175" s="112">
        <v>975</v>
      </c>
      <c r="L175" s="112">
        <v>109</v>
      </c>
      <c r="M175" s="112">
        <v>25971</v>
      </c>
      <c r="N175" s="112">
        <v>583</v>
      </c>
      <c r="O175" s="112">
        <v>0</v>
      </c>
    </row>
    <row r="176" spans="1:15">
      <c r="A176" s="124">
        <v>44447</v>
      </c>
      <c r="B176" s="129" t="str">
        <f t="shared" si="6"/>
        <v>(水)</v>
      </c>
      <c r="C176" s="112">
        <f t="shared" si="12"/>
        <v>1152465</v>
      </c>
      <c r="D176" s="112">
        <v>446438</v>
      </c>
      <c r="E176" s="112">
        <v>150088</v>
      </c>
      <c r="F176" s="112">
        <v>1525</v>
      </c>
      <c r="G176" s="112">
        <v>463047</v>
      </c>
      <c r="H176" s="112">
        <v>91365</v>
      </c>
      <c r="I176" s="112">
        <v>2</v>
      </c>
      <c r="J176" s="112">
        <v>15325</v>
      </c>
      <c r="K176" s="112">
        <v>1012</v>
      </c>
      <c r="L176" s="112">
        <v>78</v>
      </c>
      <c r="M176" s="112">
        <v>29280</v>
      </c>
      <c r="N176" s="112">
        <v>725</v>
      </c>
      <c r="O176" s="112">
        <v>0</v>
      </c>
    </row>
    <row r="177" spans="1:15">
      <c r="A177" s="124">
        <v>44446</v>
      </c>
      <c r="B177" s="129" t="str">
        <f t="shared" si="6"/>
        <v>(火)</v>
      </c>
      <c r="C177" s="112">
        <f t="shared" si="12"/>
        <v>1160493</v>
      </c>
      <c r="D177" s="112">
        <v>474632</v>
      </c>
      <c r="E177" s="112">
        <v>154751</v>
      </c>
      <c r="F177" s="112">
        <v>1744</v>
      </c>
      <c r="G177" s="112">
        <v>435025</v>
      </c>
      <c r="H177" s="112">
        <v>94339</v>
      </c>
      <c r="I177" s="112">
        <v>2</v>
      </c>
      <c r="J177" s="112">
        <v>17174</v>
      </c>
      <c r="K177" s="112">
        <v>902</v>
      </c>
      <c r="L177" s="112">
        <v>97</v>
      </c>
      <c r="M177" s="112">
        <v>32015</v>
      </c>
      <c r="N177" s="112">
        <v>831</v>
      </c>
      <c r="O177" s="112">
        <v>0</v>
      </c>
    </row>
    <row r="178" spans="1:15">
      <c r="A178" s="124">
        <v>44445</v>
      </c>
      <c r="B178" s="129" t="str">
        <f t="shared" si="6"/>
        <v>(月)</v>
      </c>
      <c r="C178" s="112">
        <f t="shared" si="12"/>
        <v>1038090</v>
      </c>
      <c r="D178" s="112">
        <v>463405</v>
      </c>
      <c r="E178" s="112">
        <v>153347</v>
      </c>
      <c r="F178" s="112">
        <v>1516</v>
      </c>
      <c r="G178" s="112">
        <v>341224</v>
      </c>
      <c r="H178" s="112">
        <v>78593</v>
      </c>
      <c r="I178" s="112">
        <v>5</v>
      </c>
      <c r="J178" s="112">
        <v>16879</v>
      </c>
      <c r="K178" s="112">
        <v>894</v>
      </c>
      <c r="L178" s="112">
        <v>83</v>
      </c>
      <c r="M178" s="112">
        <v>25592</v>
      </c>
      <c r="N178" s="112">
        <v>622</v>
      </c>
      <c r="O178" s="112">
        <v>0</v>
      </c>
    </row>
    <row r="179" spans="1:15">
      <c r="A179" s="124">
        <v>44444</v>
      </c>
      <c r="B179" s="129" t="str">
        <f t="shared" si="6"/>
        <v>(日)</v>
      </c>
      <c r="C179" s="112">
        <f t="shared" si="12"/>
        <v>1180475</v>
      </c>
      <c r="D179" s="112">
        <v>605635</v>
      </c>
      <c r="E179" s="112">
        <v>170184</v>
      </c>
      <c r="F179" s="112">
        <v>1581</v>
      </c>
      <c r="G179" s="112">
        <v>285658</v>
      </c>
      <c r="H179" s="112">
        <v>117413</v>
      </c>
      <c r="I179" s="112">
        <v>4</v>
      </c>
      <c r="J179" s="112">
        <v>11874</v>
      </c>
      <c r="K179" s="112">
        <v>1148</v>
      </c>
      <c r="L179" s="112">
        <v>58</v>
      </c>
      <c r="M179" s="112">
        <v>8756</v>
      </c>
      <c r="N179" s="112">
        <v>2000</v>
      </c>
      <c r="O179" s="112">
        <v>1</v>
      </c>
    </row>
    <row r="180" spans="1:15">
      <c r="A180" s="124">
        <v>44443</v>
      </c>
      <c r="B180" s="129" t="str">
        <f t="shared" si="6"/>
        <v>(土)</v>
      </c>
      <c r="C180" s="112">
        <f t="shared" si="12"/>
        <v>1411814</v>
      </c>
      <c r="D180" s="112">
        <v>767155</v>
      </c>
      <c r="E180" s="112">
        <v>187600</v>
      </c>
      <c r="F180" s="112">
        <v>1946</v>
      </c>
      <c r="G180" s="112">
        <v>329826</v>
      </c>
      <c r="H180" s="112">
        <v>125285</v>
      </c>
      <c r="I180" s="112">
        <v>2</v>
      </c>
      <c r="J180" s="112">
        <v>15054</v>
      </c>
      <c r="K180" s="112">
        <v>975</v>
      </c>
      <c r="L180" s="112">
        <v>75</v>
      </c>
      <c r="M180" s="112">
        <v>11265</v>
      </c>
      <c r="N180" s="112">
        <v>2059</v>
      </c>
      <c r="O180" s="112">
        <v>0</v>
      </c>
    </row>
    <row r="181" spans="1:15">
      <c r="A181" s="124">
        <v>44442</v>
      </c>
      <c r="B181" s="129" t="str">
        <f t="shared" si="6"/>
        <v>(金)</v>
      </c>
      <c r="C181" s="112">
        <f t="shared" si="12"/>
        <v>1161774</v>
      </c>
      <c r="D181" s="112">
        <v>575879</v>
      </c>
      <c r="E181" s="112">
        <v>163049</v>
      </c>
      <c r="F181" s="112">
        <v>2072</v>
      </c>
      <c r="G181" s="112">
        <v>289122</v>
      </c>
      <c r="H181" s="112">
        <v>131644</v>
      </c>
      <c r="I181" s="112">
        <v>8</v>
      </c>
      <c r="J181" s="112">
        <v>17170</v>
      </c>
      <c r="K181" s="112">
        <v>622</v>
      </c>
      <c r="L181" s="112">
        <v>72</v>
      </c>
      <c r="M181" s="112">
        <v>16256</v>
      </c>
      <c r="N181" s="112">
        <v>973</v>
      </c>
      <c r="O181" s="112">
        <v>1</v>
      </c>
    </row>
    <row r="182" spans="1:15">
      <c r="A182" s="124">
        <v>44441</v>
      </c>
      <c r="B182" s="129" t="str">
        <f t="shared" si="6"/>
        <v>(木)</v>
      </c>
      <c r="C182" s="112">
        <f t="shared" si="12"/>
        <v>927238</v>
      </c>
      <c r="D182" s="112">
        <v>262907</v>
      </c>
      <c r="E182" s="112">
        <v>157323</v>
      </c>
      <c r="F182" s="112">
        <v>1994</v>
      </c>
      <c r="G182" s="112">
        <v>378212</v>
      </c>
      <c r="H182" s="112">
        <v>126799</v>
      </c>
      <c r="I182" s="112">
        <v>3</v>
      </c>
      <c r="J182" s="112">
        <v>7819</v>
      </c>
      <c r="K182" s="112">
        <v>798</v>
      </c>
      <c r="L182" s="112">
        <v>113</v>
      </c>
      <c r="M182" s="112">
        <v>25872</v>
      </c>
      <c r="N182" s="112">
        <v>1083</v>
      </c>
      <c r="O182" s="112">
        <v>0</v>
      </c>
    </row>
    <row r="183" spans="1:15">
      <c r="A183" s="124">
        <v>44440</v>
      </c>
      <c r="B183" s="129" t="str">
        <f t="shared" si="6"/>
        <v>(水)</v>
      </c>
      <c r="C183" s="112">
        <f t="shared" si="12"/>
        <v>1141220</v>
      </c>
      <c r="D183" s="112">
        <v>497355</v>
      </c>
      <c r="E183" s="112">
        <v>146565</v>
      </c>
      <c r="F183" s="112">
        <v>1837</v>
      </c>
      <c r="G183" s="112">
        <v>377710</v>
      </c>
      <c r="H183" s="112">
        <v>117748</v>
      </c>
      <c r="I183" s="112">
        <v>5</v>
      </c>
      <c r="J183" s="112">
        <v>19867</v>
      </c>
      <c r="K183" s="112">
        <v>880</v>
      </c>
      <c r="L183" s="112">
        <v>106</v>
      </c>
      <c r="M183" s="112">
        <v>29055</v>
      </c>
      <c r="N183" s="112">
        <v>1230</v>
      </c>
      <c r="O183" s="112">
        <v>0</v>
      </c>
    </row>
    <row r="184" spans="1:15">
      <c r="A184" s="124">
        <v>44439</v>
      </c>
      <c r="B184" s="129" t="str">
        <f t="shared" si="6"/>
        <v>(火)</v>
      </c>
      <c r="C184" s="112">
        <f t="shared" si="12"/>
        <v>1186962</v>
      </c>
      <c r="D184" s="112">
        <v>509228</v>
      </c>
      <c r="E184" s="112">
        <v>140594</v>
      </c>
      <c r="F184" s="112">
        <v>1625</v>
      </c>
      <c r="G184" s="112">
        <v>396180</v>
      </c>
      <c r="H184" s="112">
        <v>139334</v>
      </c>
      <c r="I184" s="112">
        <v>1</v>
      </c>
      <c r="J184" s="112">
        <v>22207</v>
      </c>
      <c r="K184" s="112">
        <v>781</v>
      </c>
      <c r="L184" s="112">
        <v>96</v>
      </c>
      <c r="M184" s="112">
        <v>34975</v>
      </c>
      <c r="N184" s="112">
        <v>1406</v>
      </c>
      <c r="O184" s="112">
        <v>0</v>
      </c>
    </row>
    <row r="185" spans="1:15">
      <c r="A185" s="124">
        <v>44438</v>
      </c>
      <c r="B185" s="129" t="str">
        <f t="shared" si="6"/>
        <v>(月)</v>
      </c>
      <c r="C185" s="112">
        <f t="shared" si="12"/>
        <v>677262</v>
      </c>
      <c r="D185" s="112">
        <v>253316</v>
      </c>
      <c r="E185" s="112">
        <v>135464</v>
      </c>
      <c r="F185" s="112">
        <v>1330</v>
      </c>
      <c r="G185" s="112">
        <v>138309</v>
      </c>
      <c r="H185" s="112">
        <v>148843</v>
      </c>
      <c r="I185" s="112">
        <v>0</v>
      </c>
      <c r="J185" s="112">
        <v>9225</v>
      </c>
      <c r="K185" s="112">
        <v>702</v>
      </c>
      <c r="L185" s="112">
        <v>74</v>
      </c>
      <c r="M185" s="112">
        <v>9605</v>
      </c>
      <c r="N185" s="112">
        <v>1333</v>
      </c>
      <c r="O185" s="112">
        <v>0</v>
      </c>
    </row>
    <row r="186" spans="1:15">
      <c r="A186" s="124">
        <v>44437</v>
      </c>
      <c r="B186" s="129" t="str">
        <f t="shared" si="6"/>
        <v>(日)</v>
      </c>
      <c r="C186" s="112">
        <f t="shared" si="12"/>
        <v>1231294</v>
      </c>
      <c r="D186" s="112">
        <v>474856</v>
      </c>
      <c r="E186" s="112">
        <v>123325</v>
      </c>
      <c r="F186" s="112">
        <v>1130</v>
      </c>
      <c r="G186" s="112">
        <v>503840</v>
      </c>
      <c r="H186" s="112">
        <v>128142</v>
      </c>
      <c r="I186" s="112">
        <v>1</v>
      </c>
      <c r="J186" s="112">
        <v>9914</v>
      </c>
      <c r="K186" s="112">
        <v>903</v>
      </c>
      <c r="L186" s="112">
        <v>52</v>
      </c>
      <c r="M186" s="112">
        <v>20475</v>
      </c>
      <c r="N186" s="112">
        <v>2771</v>
      </c>
      <c r="O186" s="112">
        <v>0</v>
      </c>
    </row>
    <row r="187" spans="1:15">
      <c r="A187" s="124">
        <v>44436</v>
      </c>
      <c r="B187" s="129" t="str">
        <f t="shared" si="6"/>
        <v>(土)</v>
      </c>
      <c r="C187" s="112">
        <f t="shared" si="12"/>
        <v>1479166</v>
      </c>
      <c r="D187" s="112">
        <v>590270</v>
      </c>
      <c r="E187" s="112">
        <v>139267</v>
      </c>
      <c r="F187" s="112">
        <v>546</v>
      </c>
      <c r="G187" s="112">
        <v>605582</v>
      </c>
      <c r="H187" s="112">
        <v>143501</v>
      </c>
      <c r="I187" s="112">
        <v>0</v>
      </c>
      <c r="J187" s="112">
        <v>13854</v>
      </c>
      <c r="K187" s="112">
        <v>765</v>
      </c>
      <c r="L187" s="112">
        <v>13</v>
      </c>
      <c r="M187" s="112">
        <v>32706</v>
      </c>
      <c r="N187" s="112">
        <v>3367</v>
      </c>
      <c r="O187" s="112">
        <v>0</v>
      </c>
    </row>
    <row r="188" spans="1:15">
      <c r="A188" s="124">
        <v>44435</v>
      </c>
      <c r="B188" s="129" t="str">
        <f t="shared" si="6"/>
        <v>(金)</v>
      </c>
      <c r="C188" s="112">
        <f t="shared" si="12"/>
        <v>1308013</v>
      </c>
      <c r="D188" s="112">
        <v>523225</v>
      </c>
      <c r="E188" s="112">
        <v>117136</v>
      </c>
      <c r="F188" s="112">
        <v>990</v>
      </c>
      <c r="G188" s="112">
        <v>489404</v>
      </c>
      <c r="H188" s="112">
        <v>177258</v>
      </c>
      <c r="I188" s="112">
        <v>0</v>
      </c>
      <c r="J188" s="112">
        <v>18695</v>
      </c>
      <c r="K188" s="112">
        <v>553</v>
      </c>
      <c r="L188" s="112">
        <v>23</v>
      </c>
      <c r="M188" s="112">
        <v>40204</v>
      </c>
      <c r="N188" s="112">
        <v>1648</v>
      </c>
      <c r="O188" s="112">
        <v>0</v>
      </c>
    </row>
    <row r="189" spans="1:15">
      <c r="A189" s="124">
        <v>44434</v>
      </c>
      <c r="B189" s="129" t="str">
        <f t="shared" si="6"/>
        <v>(木)</v>
      </c>
      <c r="C189" s="112">
        <f t="shared" si="12"/>
        <v>1173078</v>
      </c>
      <c r="D189" s="112">
        <v>468786</v>
      </c>
      <c r="E189" s="112">
        <v>99329</v>
      </c>
      <c r="F189" s="112">
        <v>2036</v>
      </c>
      <c r="G189" s="112">
        <v>441883</v>
      </c>
      <c r="H189" s="112">
        <v>161042</v>
      </c>
      <c r="I189" s="112">
        <v>2</v>
      </c>
      <c r="J189" s="112">
        <v>19457</v>
      </c>
      <c r="K189" s="112">
        <v>671</v>
      </c>
      <c r="L189" s="112">
        <v>67</v>
      </c>
      <c r="M189" s="112">
        <v>40980</v>
      </c>
      <c r="N189" s="112">
        <v>1857</v>
      </c>
      <c r="O189" s="112">
        <v>0</v>
      </c>
    </row>
    <row r="190" spans="1:15">
      <c r="A190" s="124">
        <v>44433</v>
      </c>
      <c r="B190" s="129" t="str">
        <f t="shared" si="6"/>
        <v>(水)</v>
      </c>
      <c r="C190" s="112">
        <f t="shared" si="12"/>
        <v>1240581</v>
      </c>
      <c r="D190" s="112">
        <v>479961</v>
      </c>
      <c r="E190" s="112">
        <v>122489</v>
      </c>
      <c r="F190" s="112">
        <v>1938</v>
      </c>
      <c r="G190" s="112">
        <v>457206</v>
      </c>
      <c r="H190" s="112">
        <v>178986</v>
      </c>
      <c r="I190" s="112">
        <v>1</v>
      </c>
      <c r="J190" s="112">
        <v>22021</v>
      </c>
      <c r="K190" s="112">
        <v>779</v>
      </c>
      <c r="L190" s="112">
        <v>65</v>
      </c>
      <c r="M190" s="112">
        <v>46031</v>
      </c>
      <c r="N190" s="112">
        <v>2131</v>
      </c>
      <c r="O190" s="112">
        <v>0</v>
      </c>
    </row>
    <row r="191" spans="1:15">
      <c r="A191" s="124">
        <v>44432</v>
      </c>
      <c r="B191" s="129" t="str">
        <f t="shared" si="6"/>
        <v>(火)</v>
      </c>
      <c r="C191" s="112">
        <f t="shared" si="12"/>
        <v>1266548</v>
      </c>
      <c r="D191" s="112">
        <v>484091</v>
      </c>
      <c r="E191" s="112">
        <v>127106</v>
      </c>
      <c r="F191" s="112">
        <v>978</v>
      </c>
      <c r="G191" s="112">
        <v>465478</v>
      </c>
      <c r="H191" s="112">
        <v>188893</v>
      </c>
      <c r="I191" s="112">
        <v>2</v>
      </c>
      <c r="J191" s="112">
        <v>25925</v>
      </c>
      <c r="K191" s="112">
        <v>821</v>
      </c>
      <c r="L191" s="112">
        <v>47</v>
      </c>
      <c r="M191" s="112">
        <v>56004</v>
      </c>
      <c r="N191" s="112">
        <v>2366</v>
      </c>
      <c r="O191" s="112">
        <v>1</v>
      </c>
    </row>
    <row r="192" spans="1:15">
      <c r="A192" s="124">
        <v>44431</v>
      </c>
      <c r="B192" s="129" t="str">
        <f t="shared" si="6"/>
        <v>(月)</v>
      </c>
      <c r="C192" s="112">
        <f t="shared" si="12"/>
        <v>1200487</v>
      </c>
      <c r="D192" s="112">
        <v>445233</v>
      </c>
      <c r="E192" s="112">
        <v>102509</v>
      </c>
      <c r="F192" s="112">
        <v>993</v>
      </c>
      <c r="G192" s="112">
        <v>445522</v>
      </c>
      <c r="H192" s="112">
        <v>206229</v>
      </c>
      <c r="I192" s="112">
        <v>1</v>
      </c>
      <c r="J192" s="112">
        <v>24421</v>
      </c>
      <c r="K192" s="112">
        <v>724</v>
      </c>
      <c r="L192" s="112">
        <v>52</v>
      </c>
      <c r="M192" s="112">
        <v>59238</v>
      </c>
      <c r="N192" s="112">
        <v>3134</v>
      </c>
      <c r="O192" s="111">
        <v>1</v>
      </c>
    </row>
    <row r="193" spans="1:15">
      <c r="A193" s="124">
        <v>44430</v>
      </c>
      <c r="B193" s="129" t="str">
        <f t="shared" si="6"/>
        <v>(日)</v>
      </c>
      <c r="C193" s="112">
        <f t="shared" si="12"/>
        <v>1239493</v>
      </c>
      <c r="D193" s="112">
        <v>519487</v>
      </c>
      <c r="E193" s="112">
        <v>108463</v>
      </c>
      <c r="F193" s="112">
        <v>0</v>
      </c>
      <c r="G193" s="112">
        <v>450232</v>
      </c>
      <c r="H193" s="112">
        <v>161311</v>
      </c>
      <c r="I193" s="112">
        <v>0</v>
      </c>
      <c r="J193" s="112">
        <v>12034</v>
      </c>
      <c r="K193" s="112">
        <v>918</v>
      </c>
      <c r="L193" s="112">
        <v>0</v>
      </c>
      <c r="M193" s="112">
        <v>34844</v>
      </c>
      <c r="N193" s="112">
        <v>4595</v>
      </c>
      <c r="O193" s="111">
        <v>0</v>
      </c>
    </row>
    <row r="194" spans="1:15">
      <c r="A194" s="124">
        <v>44429</v>
      </c>
      <c r="B194" s="129" t="str">
        <f t="shared" si="6"/>
        <v>(土)</v>
      </c>
      <c r="C194" s="112">
        <f t="shared" si="12"/>
        <v>1445861</v>
      </c>
      <c r="D194" s="111">
        <v>613918</v>
      </c>
      <c r="E194" s="112">
        <v>107191</v>
      </c>
      <c r="F194" s="112">
        <v>42</v>
      </c>
      <c r="G194" s="112">
        <v>538928</v>
      </c>
      <c r="H194" s="112">
        <v>185782</v>
      </c>
      <c r="I194" s="112">
        <v>0</v>
      </c>
      <c r="J194" s="112">
        <v>17531</v>
      </c>
      <c r="K194" s="112">
        <v>762</v>
      </c>
      <c r="L194" s="112">
        <v>3</v>
      </c>
      <c r="M194" s="112">
        <v>64076</v>
      </c>
      <c r="N194" s="112">
        <v>4860</v>
      </c>
      <c r="O194" s="111">
        <v>0</v>
      </c>
    </row>
    <row r="195" spans="1:15">
      <c r="A195" s="124">
        <v>44428</v>
      </c>
      <c r="B195" s="129" t="str">
        <f t="shared" si="6"/>
        <v>(金)</v>
      </c>
      <c r="C195" s="112">
        <f t="shared" si="12"/>
        <v>1310443</v>
      </c>
      <c r="D195" s="112">
        <v>518561</v>
      </c>
      <c r="E195" s="112">
        <v>96651</v>
      </c>
      <c r="F195" s="112">
        <v>1</v>
      </c>
      <c r="G195" s="112">
        <v>480593</v>
      </c>
      <c r="H195" s="112">
        <v>214636</v>
      </c>
      <c r="I195" s="112">
        <v>1</v>
      </c>
      <c r="J195" s="112">
        <v>25104</v>
      </c>
      <c r="K195" s="112">
        <v>486</v>
      </c>
      <c r="L195" s="112">
        <v>0</v>
      </c>
      <c r="M195" s="112">
        <v>81375</v>
      </c>
      <c r="N195" s="112">
        <v>2792</v>
      </c>
      <c r="O195" s="111">
        <v>0</v>
      </c>
    </row>
    <row r="196" spans="1:15">
      <c r="A196" s="124">
        <v>44427</v>
      </c>
      <c r="B196" s="129" t="str">
        <f t="shared" si="6"/>
        <v>(木)</v>
      </c>
      <c r="C196" s="112">
        <f t="shared" si="12"/>
        <v>1217787</v>
      </c>
      <c r="D196" s="112">
        <v>475276</v>
      </c>
      <c r="E196" s="112">
        <v>101428</v>
      </c>
      <c r="F196" s="112">
        <v>0</v>
      </c>
      <c r="G196" s="112">
        <v>434667</v>
      </c>
      <c r="H196" s="112">
        <v>206416</v>
      </c>
      <c r="I196" s="112">
        <v>0</v>
      </c>
      <c r="J196" s="112">
        <v>25384</v>
      </c>
      <c r="K196" s="112">
        <v>685</v>
      </c>
      <c r="L196" s="112">
        <v>0</v>
      </c>
      <c r="M196" s="112">
        <v>81226</v>
      </c>
      <c r="N196" s="112">
        <v>3595</v>
      </c>
      <c r="O196" s="111">
        <v>0</v>
      </c>
    </row>
    <row r="197" spans="1:15">
      <c r="A197" s="124">
        <v>44426</v>
      </c>
      <c r="B197" s="129" t="str">
        <f t="shared" si="6"/>
        <v>(水)</v>
      </c>
      <c r="C197" s="112">
        <f t="shared" si="12"/>
        <v>1259624</v>
      </c>
      <c r="D197" s="112">
        <v>487856</v>
      </c>
      <c r="E197" s="112">
        <v>89416</v>
      </c>
      <c r="F197" s="112">
        <v>0</v>
      </c>
      <c r="G197" s="112">
        <v>444746</v>
      </c>
      <c r="H197" s="112">
        <v>237606</v>
      </c>
      <c r="I197" s="112">
        <v>0</v>
      </c>
      <c r="J197" s="112">
        <v>28506</v>
      </c>
      <c r="K197" s="112">
        <v>664</v>
      </c>
      <c r="L197" s="112">
        <v>0</v>
      </c>
      <c r="M197" s="112">
        <v>88867</v>
      </c>
      <c r="N197" s="112">
        <v>3173</v>
      </c>
      <c r="O197" s="112">
        <v>0</v>
      </c>
    </row>
    <row r="198" spans="1:15">
      <c r="A198" s="124">
        <v>44425</v>
      </c>
      <c r="B198" s="129" t="str">
        <f t="shared" si="6"/>
        <v>(火)</v>
      </c>
      <c r="C198" s="112">
        <f t="shared" si="12"/>
        <v>1249175</v>
      </c>
      <c r="D198" s="112">
        <v>459523</v>
      </c>
      <c r="E198" s="112">
        <v>87155</v>
      </c>
      <c r="F198" s="112">
        <v>1</v>
      </c>
      <c r="G198" s="112">
        <v>457282</v>
      </c>
      <c r="H198" s="112">
        <v>245214</v>
      </c>
      <c r="I198" s="112">
        <v>0</v>
      </c>
      <c r="J198" s="112">
        <v>31390</v>
      </c>
      <c r="K198" s="112">
        <v>677</v>
      </c>
      <c r="L198" s="112">
        <v>0</v>
      </c>
      <c r="M198" s="112">
        <v>106115</v>
      </c>
      <c r="N198" s="112">
        <v>2970</v>
      </c>
      <c r="O198" s="112">
        <v>0</v>
      </c>
    </row>
    <row r="199" spans="1:15">
      <c r="A199" s="124">
        <v>44424</v>
      </c>
      <c r="B199" s="129" t="str">
        <f t="shared" ref="B199:B262" si="13">"(" &amp; TEXT(A199,"aaa") &amp; ")"</f>
        <v>(月)</v>
      </c>
      <c r="C199" s="112">
        <f t="shared" si="12"/>
        <v>1019332</v>
      </c>
      <c r="D199" s="112">
        <v>355896</v>
      </c>
      <c r="E199" s="112">
        <v>79260</v>
      </c>
      <c r="F199" s="112">
        <v>0</v>
      </c>
      <c r="G199" s="112">
        <v>369702</v>
      </c>
      <c r="H199" s="112">
        <v>214474</v>
      </c>
      <c r="I199" s="112">
        <v>0</v>
      </c>
      <c r="J199" s="112">
        <v>24783</v>
      </c>
      <c r="K199" s="112">
        <v>596</v>
      </c>
      <c r="L199" s="112">
        <v>0</v>
      </c>
      <c r="M199" s="112">
        <v>87460</v>
      </c>
      <c r="N199" s="112">
        <v>2852</v>
      </c>
      <c r="O199" s="112">
        <v>0</v>
      </c>
    </row>
    <row r="200" spans="1:15">
      <c r="A200" s="124">
        <v>44423</v>
      </c>
      <c r="B200" s="129" t="str">
        <f t="shared" si="13"/>
        <v>(日)</v>
      </c>
      <c r="C200" s="112">
        <f t="shared" si="12"/>
        <v>748277</v>
      </c>
      <c r="D200" s="112">
        <v>280713</v>
      </c>
      <c r="E200" s="112">
        <v>88653</v>
      </c>
      <c r="F200" s="112">
        <v>0</v>
      </c>
      <c r="G200" s="112">
        <v>248077</v>
      </c>
      <c r="H200" s="112">
        <v>130834</v>
      </c>
      <c r="I200" s="112">
        <v>0</v>
      </c>
      <c r="J200" s="112">
        <v>7418</v>
      </c>
      <c r="K200" s="112">
        <v>991</v>
      </c>
      <c r="L200" s="112">
        <v>0</v>
      </c>
      <c r="M200" s="112">
        <v>36523</v>
      </c>
      <c r="N200" s="112">
        <v>2426</v>
      </c>
      <c r="O200" s="112">
        <v>0</v>
      </c>
    </row>
    <row r="201" spans="1:15">
      <c r="A201" s="124">
        <v>44422</v>
      </c>
      <c r="B201" s="129" t="str">
        <f t="shared" si="13"/>
        <v>(土)</v>
      </c>
      <c r="C201" s="112">
        <f t="shared" si="12"/>
        <v>765427</v>
      </c>
      <c r="D201" s="112">
        <v>269666</v>
      </c>
      <c r="E201" s="112">
        <v>84771</v>
      </c>
      <c r="F201" s="112">
        <v>0</v>
      </c>
      <c r="G201" s="112">
        <v>257291</v>
      </c>
      <c r="H201" s="112">
        <v>153699</v>
      </c>
      <c r="I201" s="112">
        <v>0</v>
      </c>
      <c r="J201" s="112">
        <v>8675</v>
      </c>
      <c r="K201" s="112">
        <v>853</v>
      </c>
      <c r="L201" s="112">
        <v>0</v>
      </c>
      <c r="M201" s="112">
        <v>44588</v>
      </c>
      <c r="N201" s="112">
        <v>2766</v>
      </c>
      <c r="O201" s="112">
        <v>0</v>
      </c>
    </row>
    <row r="202" spans="1:15">
      <c r="A202" s="124">
        <v>44421</v>
      </c>
      <c r="B202" s="129" t="str">
        <f t="shared" si="13"/>
        <v>(金)</v>
      </c>
      <c r="C202" s="112">
        <f t="shared" si="12"/>
        <v>674661</v>
      </c>
      <c r="D202" s="112">
        <v>267572</v>
      </c>
      <c r="E202" s="112">
        <v>78104</v>
      </c>
      <c r="F202" s="112">
        <v>0</v>
      </c>
      <c r="G202" s="112">
        <v>138919</v>
      </c>
      <c r="H202" s="112">
        <v>190066</v>
      </c>
      <c r="I202" s="112">
        <v>0</v>
      </c>
      <c r="J202" s="112">
        <v>14465</v>
      </c>
      <c r="K202" s="112">
        <v>661</v>
      </c>
      <c r="L202" s="112">
        <v>0</v>
      </c>
      <c r="M202" s="112">
        <v>23719</v>
      </c>
      <c r="N202" s="112">
        <v>3994</v>
      </c>
      <c r="O202" s="112">
        <v>0</v>
      </c>
    </row>
    <row r="203" spans="1:15">
      <c r="A203" s="124">
        <v>44420</v>
      </c>
      <c r="B203" s="129" t="str">
        <f t="shared" si="13"/>
        <v>(木)</v>
      </c>
      <c r="C203" s="112">
        <f t="shared" si="12"/>
        <v>928418</v>
      </c>
      <c r="D203" s="112">
        <v>403761</v>
      </c>
      <c r="E203" s="112">
        <v>88131</v>
      </c>
      <c r="F203" s="112">
        <v>0</v>
      </c>
      <c r="G203" s="112">
        <v>230520</v>
      </c>
      <c r="H203" s="112">
        <v>206006</v>
      </c>
      <c r="I203" s="112">
        <v>0</v>
      </c>
      <c r="J203" s="112">
        <v>24855</v>
      </c>
      <c r="K203" s="112">
        <v>831</v>
      </c>
      <c r="L203" s="112">
        <v>0</v>
      </c>
      <c r="M203" s="112">
        <v>50187</v>
      </c>
      <c r="N203" s="112">
        <v>3901</v>
      </c>
      <c r="O203" s="112">
        <v>0</v>
      </c>
    </row>
    <row r="204" spans="1:15">
      <c r="A204" s="124">
        <v>44419</v>
      </c>
      <c r="B204" s="129" t="str">
        <f t="shared" si="13"/>
        <v>(水)</v>
      </c>
      <c r="C204" s="112">
        <f t="shared" si="12"/>
        <v>1238941</v>
      </c>
      <c r="D204" s="112">
        <v>408663</v>
      </c>
      <c r="E204" s="112">
        <v>89905</v>
      </c>
      <c r="F204" s="112">
        <v>0</v>
      </c>
      <c r="G204" s="112">
        <v>508099</v>
      </c>
      <c r="H204" s="112">
        <v>232274</v>
      </c>
      <c r="I204" s="112">
        <v>0</v>
      </c>
      <c r="J204" s="112">
        <v>27655</v>
      </c>
      <c r="K204" s="112">
        <v>776</v>
      </c>
      <c r="L204" s="112">
        <v>0</v>
      </c>
      <c r="M204" s="112">
        <v>141607</v>
      </c>
      <c r="N204" s="112">
        <v>2961</v>
      </c>
      <c r="O204" s="112">
        <v>0</v>
      </c>
    </row>
    <row r="205" spans="1:15">
      <c r="A205" s="124">
        <v>44418</v>
      </c>
      <c r="B205" s="129" t="str">
        <f t="shared" si="13"/>
        <v>(火)</v>
      </c>
      <c r="C205" s="112">
        <f t="shared" si="12"/>
        <v>1323719</v>
      </c>
      <c r="D205" s="112">
        <v>397882</v>
      </c>
      <c r="E205" s="112">
        <v>90991</v>
      </c>
      <c r="F205" s="112">
        <v>0</v>
      </c>
      <c r="G205" s="112">
        <v>585485</v>
      </c>
      <c r="H205" s="112">
        <v>249361</v>
      </c>
      <c r="I205" s="112">
        <v>0</v>
      </c>
      <c r="J205" s="112">
        <v>31763</v>
      </c>
      <c r="K205" s="112">
        <v>777</v>
      </c>
      <c r="L205" s="112">
        <v>0</v>
      </c>
      <c r="M205" s="112">
        <v>179954</v>
      </c>
      <c r="N205" s="112">
        <v>3472</v>
      </c>
      <c r="O205" s="112">
        <v>0</v>
      </c>
    </row>
    <row r="206" spans="1:15">
      <c r="A206" s="124">
        <v>44417</v>
      </c>
      <c r="B206" s="129" t="str">
        <f t="shared" si="13"/>
        <v>(月)</v>
      </c>
      <c r="C206" s="112">
        <f t="shared" si="12"/>
        <v>388540</v>
      </c>
      <c r="D206" s="112">
        <v>103636</v>
      </c>
      <c r="E206" s="112">
        <v>65369</v>
      </c>
      <c r="F206" s="112">
        <v>0</v>
      </c>
      <c r="G206" s="112">
        <v>103379</v>
      </c>
      <c r="H206" s="112">
        <v>116156</v>
      </c>
      <c r="I206" s="112">
        <v>0</v>
      </c>
      <c r="J206" s="112">
        <v>3518</v>
      </c>
      <c r="K206" s="112">
        <v>690</v>
      </c>
      <c r="L206" s="112">
        <v>0</v>
      </c>
      <c r="M206" s="112">
        <v>21571</v>
      </c>
      <c r="N206" s="112">
        <v>2257</v>
      </c>
      <c r="O206" s="112">
        <v>0</v>
      </c>
    </row>
    <row r="207" spans="1:15">
      <c r="A207" s="124">
        <v>44416</v>
      </c>
      <c r="B207" s="129" t="str">
        <f t="shared" si="13"/>
        <v>(日)</v>
      </c>
      <c r="C207" s="112">
        <f t="shared" si="12"/>
        <v>1245526</v>
      </c>
      <c r="D207" s="112">
        <v>497854</v>
      </c>
      <c r="E207" s="112">
        <v>112283</v>
      </c>
      <c r="F207" s="112">
        <v>0</v>
      </c>
      <c r="G207" s="112">
        <v>447552</v>
      </c>
      <c r="H207" s="112">
        <v>187837</v>
      </c>
      <c r="I207" s="112">
        <v>0</v>
      </c>
      <c r="J207" s="112">
        <v>17615</v>
      </c>
      <c r="K207" s="112">
        <v>1976</v>
      </c>
      <c r="L207" s="112">
        <v>0</v>
      </c>
      <c r="M207" s="112">
        <v>101947</v>
      </c>
      <c r="N207" s="112">
        <v>2824</v>
      </c>
      <c r="O207" s="112">
        <v>0</v>
      </c>
    </row>
    <row r="208" spans="1:15">
      <c r="A208" s="124">
        <v>44415</v>
      </c>
      <c r="B208" s="129" t="str">
        <f t="shared" si="13"/>
        <v>(土)</v>
      </c>
      <c r="C208" s="112">
        <f t="shared" si="12"/>
        <v>1589957</v>
      </c>
      <c r="D208" s="112">
        <v>589545</v>
      </c>
      <c r="E208" s="112">
        <v>110336</v>
      </c>
      <c r="F208" s="112">
        <v>0</v>
      </c>
      <c r="G208" s="112">
        <v>640944</v>
      </c>
      <c r="H208" s="112">
        <v>249132</v>
      </c>
      <c r="I208" s="112">
        <v>0</v>
      </c>
      <c r="J208" s="112">
        <v>27781</v>
      </c>
      <c r="K208" s="112">
        <v>2026</v>
      </c>
      <c r="L208" s="112">
        <v>0</v>
      </c>
      <c r="M208" s="112">
        <v>166212</v>
      </c>
      <c r="N208" s="112">
        <v>3087</v>
      </c>
      <c r="O208" s="112">
        <v>0</v>
      </c>
    </row>
    <row r="209" spans="1:15">
      <c r="A209" s="124">
        <v>44414</v>
      </c>
      <c r="B209" s="129" t="str">
        <f t="shared" si="13"/>
        <v>(金)</v>
      </c>
      <c r="C209" s="112">
        <f t="shared" si="12"/>
        <v>1527300</v>
      </c>
      <c r="D209" s="112">
        <v>473881</v>
      </c>
      <c r="E209" s="112">
        <v>109548</v>
      </c>
      <c r="F209" s="112">
        <v>0</v>
      </c>
      <c r="G209" s="112">
        <v>628954</v>
      </c>
      <c r="H209" s="112">
        <v>314917</v>
      </c>
      <c r="I209" s="112">
        <v>0</v>
      </c>
      <c r="J209" s="112">
        <v>36350</v>
      </c>
      <c r="K209" s="112">
        <v>789</v>
      </c>
      <c r="L209" s="112">
        <v>0</v>
      </c>
      <c r="M209" s="112">
        <v>219381</v>
      </c>
      <c r="N209" s="112">
        <v>3487</v>
      </c>
      <c r="O209" s="112">
        <v>0</v>
      </c>
    </row>
    <row r="210" spans="1:15">
      <c r="A210" s="124">
        <v>44413</v>
      </c>
      <c r="B210" s="129" t="str">
        <f t="shared" si="13"/>
        <v>(木)</v>
      </c>
      <c r="C210" s="112">
        <f t="shared" si="12"/>
        <v>1449443</v>
      </c>
      <c r="D210" s="112">
        <v>445986</v>
      </c>
      <c r="E210" s="112">
        <v>117099</v>
      </c>
      <c r="F210" s="112">
        <v>0</v>
      </c>
      <c r="G210" s="112">
        <v>592988</v>
      </c>
      <c r="H210" s="112">
        <v>293370</v>
      </c>
      <c r="I210" s="112">
        <v>0</v>
      </c>
      <c r="J210" s="112">
        <v>37051</v>
      </c>
      <c r="K210" s="112">
        <v>1004</v>
      </c>
      <c r="L210" s="112">
        <v>0</v>
      </c>
      <c r="M210" s="112">
        <v>224879</v>
      </c>
      <c r="N210" s="112">
        <v>3650</v>
      </c>
      <c r="O210" s="112">
        <v>0</v>
      </c>
    </row>
    <row r="211" spans="1:15">
      <c r="A211" s="124">
        <v>44412</v>
      </c>
      <c r="B211" s="129" t="str">
        <f t="shared" si="13"/>
        <v>(水)</v>
      </c>
      <c r="C211" s="112">
        <f t="shared" si="12"/>
        <v>1440014</v>
      </c>
      <c r="D211" s="112">
        <v>460580</v>
      </c>
      <c r="E211" s="112">
        <v>115069</v>
      </c>
      <c r="F211" s="112">
        <v>0</v>
      </c>
      <c r="G211" s="112">
        <v>604089</v>
      </c>
      <c r="H211" s="112">
        <v>260276</v>
      </c>
      <c r="I211" s="112">
        <v>0</v>
      </c>
      <c r="J211" s="112">
        <v>41042</v>
      </c>
      <c r="K211" s="112">
        <v>1032</v>
      </c>
      <c r="L211" s="112">
        <v>0</v>
      </c>
      <c r="M211" s="112">
        <v>243475</v>
      </c>
      <c r="N211" s="112">
        <v>3722</v>
      </c>
      <c r="O211" s="112">
        <v>0</v>
      </c>
    </row>
    <row r="212" spans="1:15">
      <c r="A212" s="124">
        <v>44411</v>
      </c>
      <c r="B212" s="129" t="str">
        <f t="shared" si="13"/>
        <v>(火)</v>
      </c>
      <c r="C212" s="112">
        <f t="shared" si="12"/>
        <v>1456597</v>
      </c>
      <c r="D212" s="112">
        <v>465299</v>
      </c>
      <c r="E212" s="112">
        <v>122256</v>
      </c>
      <c r="F212" s="112">
        <v>0</v>
      </c>
      <c r="G212" s="112">
        <v>610816</v>
      </c>
      <c r="H212" s="112">
        <v>258226</v>
      </c>
      <c r="I212" s="112">
        <v>0</v>
      </c>
      <c r="J212" s="112">
        <v>49985</v>
      </c>
      <c r="K212" s="112">
        <v>1086</v>
      </c>
      <c r="L212" s="112">
        <v>0</v>
      </c>
      <c r="M212" s="112">
        <v>272415</v>
      </c>
      <c r="N212" s="112">
        <v>3467</v>
      </c>
      <c r="O212" s="112">
        <v>0</v>
      </c>
    </row>
    <row r="213" spans="1:15">
      <c r="A213" s="124">
        <v>44410</v>
      </c>
      <c r="B213" s="129" t="str">
        <f t="shared" si="13"/>
        <v>(月)</v>
      </c>
      <c r="C213" s="112">
        <f t="shared" si="12"/>
        <v>1388653</v>
      </c>
      <c r="D213" s="112">
        <v>442865</v>
      </c>
      <c r="E213" s="112">
        <v>127065</v>
      </c>
      <c r="F213" s="112">
        <v>0</v>
      </c>
      <c r="G213" s="112">
        <v>573977</v>
      </c>
      <c r="H213" s="112">
        <v>244746</v>
      </c>
      <c r="I213" s="112">
        <v>0</v>
      </c>
      <c r="J213" s="112">
        <v>52956</v>
      </c>
      <c r="K213" s="112">
        <v>1066</v>
      </c>
      <c r="L213" s="112">
        <v>0</v>
      </c>
      <c r="M213" s="112">
        <v>263135</v>
      </c>
      <c r="N213" s="112">
        <v>3673</v>
      </c>
      <c r="O213" s="112">
        <v>0</v>
      </c>
    </row>
    <row r="214" spans="1:15">
      <c r="A214" s="124">
        <v>44409</v>
      </c>
      <c r="B214" s="129" t="str">
        <f t="shared" si="13"/>
        <v>(日)</v>
      </c>
      <c r="C214" s="112">
        <f t="shared" si="12"/>
        <v>1261022</v>
      </c>
      <c r="D214" s="112">
        <v>437209</v>
      </c>
      <c r="E214" s="112">
        <v>123614</v>
      </c>
      <c r="F214" s="112">
        <v>0</v>
      </c>
      <c r="G214" s="112">
        <v>544958</v>
      </c>
      <c r="H214" s="112">
        <v>155241</v>
      </c>
      <c r="I214" s="112">
        <v>0</v>
      </c>
      <c r="J214" s="112">
        <v>27260</v>
      </c>
      <c r="K214" s="112">
        <v>2658</v>
      </c>
      <c r="L214" s="112">
        <v>0</v>
      </c>
      <c r="M214" s="112">
        <v>214594</v>
      </c>
      <c r="N214" s="112">
        <v>6196</v>
      </c>
      <c r="O214" s="112">
        <v>0</v>
      </c>
    </row>
    <row r="215" spans="1:15">
      <c r="A215" s="124">
        <v>44408</v>
      </c>
      <c r="B215" s="129" t="str">
        <f t="shared" si="13"/>
        <v>(土)</v>
      </c>
      <c r="C215" s="112">
        <f t="shared" si="12"/>
        <v>1645250</v>
      </c>
      <c r="D215" s="112">
        <v>503735</v>
      </c>
      <c r="E215" s="112">
        <v>137514</v>
      </c>
      <c r="F215" s="112">
        <v>0</v>
      </c>
      <c r="G215" s="112">
        <v>805023</v>
      </c>
      <c r="H215" s="112">
        <v>198978</v>
      </c>
      <c r="I215" s="112">
        <v>0</v>
      </c>
      <c r="J215" s="112">
        <v>54703</v>
      </c>
      <c r="K215" s="112">
        <v>3395</v>
      </c>
      <c r="L215" s="112">
        <v>0</v>
      </c>
      <c r="M215" s="112">
        <v>405957</v>
      </c>
      <c r="N215" s="112">
        <v>12166</v>
      </c>
      <c r="O215" s="112">
        <v>0</v>
      </c>
    </row>
    <row r="216" spans="1:15">
      <c r="A216" s="124">
        <v>44407</v>
      </c>
      <c r="B216" s="129" t="str">
        <f t="shared" si="13"/>
        <v>(金)</v>
      </c>
      <c r="C216" s="112">
        <f t="shared" si="12"/>
        <v>1640190</v>
      </c>
      <c r="D216" s="112">
        <v>463581</v>
      </c>
      <c r="E216" s="112">
        <v>171350</v>
      </c>
      <c r="F216" s="112">
        <v>0</v>
      </c>
      <c r="G216" s="112">
        <v>758107</v>
      </c>
      <c r="H216" s="112">
        <v>247152</v>
      </c>
      <c r="I216" s="112">
        <v>0</v>
      </c>
      <c r="J216" s="112">
        <v>75362</v>
      </c>
      <c r="K216" s="112">
        <v>1567</v>
      </c>
      <c r="L216" s="112">
        <v>0</v>
      </c>
      <c r="M216" s="112">
        <v>422834</v>
      </c>
      <c r="N216" s="112">
        <v>10223</v>
      </c>
      <c r="O216" s="112">
        <v>0</v>
      </c>
    </row>
    <row r="217" spans="1:15">
      <c r="A217" s="124">
        <v>44406</v>
      </c>
      <c r="B217" s="129" t="str">
        <f t="shared" si="13"/>
        <v>(木)</v>
      </c>
      <c r="C217" s="112">
        <f t="shared" si="12"/>
        <v>1575902</v>
      </c>
      <c r="D217" s="112">
        <v>433486</v>
      </c>
      <c r="E217" s="112">
        <v>172888</v>
      </c>
      <c r="F217" s="112">
        <v>0</v>
      </c>
      <c r="G217" s="112">
        <v>758943</v>
      </c>
      <c r="H217" s="112">
        <v>210585</v>
      </c>
      <c r="I217" s="112">
        <v>0</v>
      </c>
      <c r="J217" s="112">
        <v>74041</v>
      </c>
      <c r="K217" s="112">
        <v>1578</v>
      </c>
      <c r="L217" s="112">
        <v>0</v>
      </c>
      <c r="M217" s="112">
        <v>470415</v>
      </c>
      <c r="N217" s="112">
        <v>10042</v>
      </c>
      <c r="O217" s="112">
        <v>0</v>
      </c>
    </row>
    <row r="218" spans="1:15">
      <c r="A218" s="124">
        <v>44405</v>
      </c>
      <c r="B218" s="129" t="str">
        <f t="shared" si="13"/>
        <v>(水)</v>
      </c>
      <c r="C218" s="112">
        <f t="shared" si="12"/>
        <v>1584553</v>
      </c>
      <c r="D218" s="112">
        <v>434262</v>
      </c>
      <c r="E218" s="112">
        <v>167529</v>
      </c>
      <c r="F218" s="112">
        <v>0</v>
      </c>
      <c r="G218" s="112">
        <v>775430</v>
      </c>
      <c r="H218" s="112">
        <v>207332</v>
      </c>
      <c r="I218" s="112">
        <v>0</v>
      </c>
      <c r="J218" s="112">
        <v>80021</v>
      </c>
      <c r="K218" s="112">
        <v>1570</v>
      </c>
      <c r="L218" s="112">
        <v>0</v>
      </c>
      <c r="M218" s="112">
        <v>497667</v>
      </c>
      <c r="N218" s="112">
        <v>14029</v>
      </c>
      <c r="O218" s="112">
        <v>0</v>
      </c>
    </row>
    <row r="219" spans="1:15">
      <c r="A219" s="124">
        <v>44404</v>
      </c>
      <c r="B219" s="129" t="str">
        <f t="shared" si="13"/>
        <v>(火)</v>
      </c>
      <c r="C219" s="112">
        <f t="shared" si="12"/>
        <v>1558823</v>
      </c>
      <c r="D219" s="112">
        <v>439959</v>
      </c>
      <c r="E219" s="112">
        <v>168720</v>
      </c>
      <c r="F219" s="112">
        <v>0</v>
      </c>
      <c r="G219" s="112">
        <v>761356</v>
      </c>
      <c r="H219" s="112">
        <v>188788</v>
      </c>
      <c r="I219" s="112">
        <v>0</v>
      </c>
      <c r="J219" s="112">
        <v>94133</v>
      </c>
      <c r="K219" s="112">
        <v>1588</v>
      </c>
      <c r="L219" s="112">
        <v>0</v>
      </c>
      <c r="M219" s="112">
        <v>501323</v>
      </c>
      <c r="N219" s="112">
        <v>13530</v>
      </c>
      <c r="O219" s="112">
        <v>0</v>
      </c>
    </row>
    <row r="220" spans="1:15">
      <c r="A220" s="124">
        <v>44403</v>
      </c>
      <c r="B220" s="129" t="str">
        <f t="shared" si="13"/>
        <v>(月)</v>
      </c>
      <c r="C220" s="112">
        <f t="shared" si="12"/>
        <v>1484223</v>
      </c>
      <c r="D220" s="112">
        <v>370782</v>
      </c>
      <c r="E220" s="112">
        <v>188148</v>
      </c>
      <c r="F220" s="112">
        <v>0</v>
      </c>
      <c r="G220" s="112">
        <v>743992</v>
      </c>
      <c r="H220" s="112">
        <v>181301</v>
      </c>
      <c r="I220" s="112">
        <v>0</v>
      </c>
      <c r="J220" s="112">
        <v>81579</v>
      </c>
      <c r="K220" s="112">
        <v>1881</v>
      </c>
      <c r="L220" s="112">
        <v>0</v>
      </c>
      <c r="M220" s="112">
        <v>505272</v>
      </c>
      <c r="N220" s="112">
        <v>15659</v>
      </c>
      <c r="O220" s="112">
        <v>0</v>
      </c>
    </row>
    <row r="221" spans="1:15">
      <c r="A221" s="124">
        <v>44402</v>
      </c>
      <c r="B221" s="129" t="str">
        <f t="shared" si="13"/>
        <v>(日)</v>
      </c>
      <c r="C221" s="112">
        <f t="shared" si="12"/>
        <v>1209476</v>
      </c>
      <c r="D221" s="112">
        <v>272646</v>
      </c>
      <c r="E221" s="112">
        <v>147537</v>
      </c>
      <c r="F221" s="112">
        <v>0</v>
      </c>
      <c r="G221" s="112">
        <v>692154</v>
      </c>
      <c r="H221" s="112">
        <v>97139</v>
      </c>
      <c r="I221" s="112">
        <v>0</v>
      </c>
      <c r="J221" s="112">
        <v>39614</v>
      </c>
      <c r="K221" s="112">
        <v>4561</v>
      </c>
      <c r="L221" s="112">
        <v>0</v>
      </c>
      <c r="M221" s="112">
        <v>469360</v>
      </c>
      <c r="N221" s="112">
        <v>17734</v>
      </c>
      <c r="O221" s="112">
        <v>0</v>
      </c>
    </row>
    <row r="222" spans="1:15">
      <c r="A222" s="124">
        <v>44401</v>
      </c>
      <c r="B222" s="129" t="str">
        <f t="shared" si="13"/>
        <v>(土)</v>
      </c>
      <c r="C222" s="112">
        <f t="shared" si="12"/>
        <v>1317804</v>
      </c>
      <c r="D222" s="112">
        <v>304205</v>
      </c>
      <c r="E222" s="112">
        <v>161823</v>
      </c>
      <c r="F222" s="112">
        <v>0</v>
      </c>
      <c r="G222" s="112">
        <v>749033</v>
      </c>
      <c r="H222" s="112">
        <v>102743</v>
      </c>
      <c r="I222" s="112">
        <v>0</v>
      </c>
      <c r="J222" s="112">
        <v>50852</v>
      </c>
      <c r="K222" s="112">
        <v>4844</v>
      </c>
      <c r="L222" s="112">
        <v>0</v>
      </c>
      <c r="M222" s="112">
        <v>518616</v>
      </c>
      <c r="N222" s="112">
        <v>22734</v>
      </c>
      <c r="O222" s="112">
        <v>0</v>
      </c>
    </row>
    <row r="223" spans="1:15">
      <c r="A223" s="124">
        <v>44400</v>
      </c>
      <c r="B223" s="129" t="str">
        <f t="shared" si="13"/>
        <v>(金)</v>
      </c>
      <c r="C223" s="112">
        <f t="shared" si="12"/>
        <v>527421</v>
      </c>
      <c r="D223" s="112">
        <v>128337</v>
      </c>
      <c r="E223" s="112">
        <v>124484</v>
      </c>
      <c r="F223" s="112">
        <v>0</v>
      </c>
      <c r="G223" s="112">
        <v>199547</v>
      </c>
      <c r="H223" s="112">
        <v>75053</v>
      </c>
      <c r="I223" s="112">
        <v>0</v>
      </c>
      <c r="J223" s="112">
        <v>16414</v>
      </c>
      <c r="K223" s="112">
        <v>2285</v>
      </c>
      <c r="L223" s="112">
        <v>0</v>
      </c>
      <c r="M223" s="112">
        <v>136881</v>
      </c>
      <c r="N223" s="112">
        <v>18666</v>
      </c>
      <c r="O223" s="112">
        <v>0</v>
      </c>
    </row>
    <row r="224" spans="1:15">
      <c r="A224" s="124">
        <v>44399</v>
      </c>
      <c r="B224" s="129" t="str">
        <f t="shared" si="13"/>
        <v>(木)</v>
      </c>
      <c r="C224" s="112">
        <f t="shared" si="12"/>
        <v>670083</v>
      </c>
      <c r="D224" s="112">
        <v>188287</v>
      </c>
      <c r="E224" s="112">
        <v>135210</v>
      </c>
      <c r="F224" s="112">
        <v>0</v>
      </c>
      <c r="G224" s="112">
        <v>279690</v>
      </c>
      <c r="H224" s="112">
        <v>66896</v>
      </c>
      <c r="I224" s="112">
        <v>0</v>
      </c>
      <c r="J224" s="112">
        <v>30398</v>
      </c>
      <c r="K224" s="112">
        <v>3293</v>
      </c>
      <c r="L224" s="112">
        <v>0</v>
      </c>
      <c r="M224" s="112">
        <v>212886</v>
      </c>
      <c r="N224" s="112">
        <v>19641</v>
      </c>
      <c r="O224" s="112">
        <v>0</v>
      </c>
    </row>
    <row r="225" spans="1:15">
      <c r="A225" s="124">
        <v>44398</v>
      </c>
      <c r="B225" s="129" t="str">
        <f t="shared" si="13"/>
        <v>(水)</v>
      </c>
      <c r="C225" s="112">
        <f t="shared" si="12"/>
        <v>1516666</v>
      </c>
      <c r="D225" s="112">
        <v>499949</v>
      </c>
      <c r="E225" s="112">
        <v>243709</v>
      </c>
      <c r="F225" s="112">
        <v>0</v>
      </c>
      <c r="G225" s="112">
        <v>663560</v>
      </c>
      <c r="H225" s="112">
        <v>109448</v>
      </c>
      <c r="I225" s="112">
        <v>0</v>
      </c>
      <c r="J225" s="112">
        <v>127748</v>
      </c>
      <c r="K225" s="112">
        <v>3005</v>
      </c>
      <c r="L225" s="112">
        <v>0</v>
      </c>
      <c r="M225" s="112">
        <v>516304</v>
      </c>
      <c r="N225" s="112">
        <v>20990</v>
      </c>
      <c r="O225" s="112">
        <v>0</v>
      </c>
    </row>
    <row r="226" spans="1:15">
      <c r="A226" s="124">
        <v>44397</v>
      </c>
      <c r="B226" s="129" t="str">
        <f t="shared" si="13"/>
        <v>(火)</v>
      </c>
      <c r="C226" s="112">
        <f t="shared" si="12"/>
        <v>1501113</v>
      </c>
      <c r="D226" s="112">
        <v>537178</v>
      </c>
      <c r="E226" s="112">
        <v>238660</v>
      </c>
      <c r="F226" s="112">
        <v>0</v>
      </c>
      <c r="G226" s="112">
        <v>626299</v>
      </c>
      <c r="H226" s="112">
        <v>98976</v>
      </c>
      <c r="I226" s="112">
        <v>0</v>
      </c>
      <c r="J226" s="112">
        <v>154206</v>
      </c>
      <c r="K226" s="112">
        <v>2886</v>
      </c>
      <c r="L226" s="112">
        <v>0</v>
      </c>
      <c r="M226" s="112">
        <v>501086</v>
      </c>
      <c r="N226" s="112">
        <v>24574</v>
      </c>
      <c r="O226" s="112">
        <v>0</v>
      </c>
    </row>
    <row r="227" spans="1:15">
      <c r="A227" s="124">
        <v>44396</v>
      </c>
      <c r="B227" s="129" t="str">
        <f t="shared" si="13"/>
        <v>(月)</v>
      </c>
      <c r="C227" s="112">
        <f t="shared" si="12"/>
        <v>1159954</v>
      </c>
      <c r="D227" s="112">
        <v>274902</v>
      </c>
      <c r="E227" s="112">
        <v>224484</v>
      </c>
      <c r="F227" s="112">
        <v>0</v>
      </c>
      <c r="G227" s="112">
        <v>575053</v>
      </c>
      <c r="H227" s="112">
        <v>85515</v>
      </c>
      <c r="I227" s="112">
        <v>0</v>
      </c>
      <c r="J227" s="112">
        <v>69264</v>
      </c>
      <c r="K227" s="112">
        <v>3372</v>
      </c>
      <c r="L227" s="112">
        <v>0</v>
      </c>
      <c r="M227" s="112">
        <v>465386</v>
      </c>
      <c r="N227" s="112">
        <v>24000</v>
      </c>
      <c r="O227" s="112">
        <v>0</v>
      </c>
    </row>
    <row r="228" spans="1:15">
      <c r="A228" s="124">
        <v>44395</v>
      </c>
      <c r="B228" s="129" t="str">
        <f t="shared" si="13"/>
        <v>(日)</v>
      </c>
      <c r="C228" s="112">
        <f t="shared" si="12"/>
        <v>1333852</v>
      </c>
      <c r="D228" s="112">
        <v>462877</v>
      </c>
      <c r="E228" s="112">
        <v>152769</v>
      </c>
      <c r="F228" s="112">
        <v>0</v>
      </c>
      <c r="G228" s="112">
        <v>665538</v>
      </c>
      <c r="H228" s="112">
        <v>52668</v>
      </c>
      <c r="I228" s="112">
        <v>0</v>
      </c>
      <c r="J228" s="112">
        <v>97823</v>
      </c>
      <c r="K228" s="112">
        <v>3476</v>
      </c>
      <c r="L228" s="112">
        <v>0</v>
      </c>
      <c r="M228" s="112">
        <v>551059</v>
      </c>
      <c r="N228" s="112">
        <v>29649</v>
      </c>
      <c r="O228" s="112">
        <v>0</v>
      </c>
    </row>
    <row r="229" spans="1:15">
      <c r="A229" s="124">
        <v>44394</v>
      </c>
      <c r="B229" s="129" t="str">
        <f t="shared" si="13"/>
        <v>(土)</v>
      </c>
      <c r="C229" s="112">
        <f t="shared" si="12"/>
        <v>1525235</v>
      </c>
      <c r="D229" s="112">
        <v>634293</v>
      </c>
      <c r="E229" s="112">
        <v>194409</v>
      </c>
      <c r="F229" s="112">
        <v>0</v>
      </c>
      <c r="G229" s="112">
        <v>649613</v>
      </c>
      <c r="H229" s="112">
        <v>46920</v>
      </c>
      <c r="I229" s="112">
        <v>0</v>
      </c>
      <c r="J229" s="112">
        <v>158973</v>
      </c>
      <c r="K229" s="112">
        <v>3164</v>
      </c>
      <c r="L229" s="112">
        <v>0</v>
      </c>
      <c r="M229" s="112">
        <v>539051</v>
      </c>
      <c r="N229" s="112">
        <v>30756</v>
      </c>
      <c r="O229" s="112">
        <v>0</v>
      </c>
    </row>
    <row r="230" spans="1:15">
      <c r="A230" s="124">
        <v>44393</v>
      </c>
      <c r="B230" s="129" t="str">
        <f t="shared" si="13"/>
        <v>(金)</v>
      </c>
      <c r="C230" s="112">
        <f t="shared" si="12"/>
        <v>1526171</v>
      </c>
      <c r="D230" s="112">
        <v>622004</v>
      </c>
      <c r="E230" s="112">
        <v>248666</v>
      </c>
      <c r="F230" s="112">
        <v>0</v>
      </c>
      <c r="G230" s="112">
        <v>612163</v>
      </c>
      <c r="H230" s="112">
        <v>43338</v>
      </c>
      <c r="I230" s="112">
        <v>0</v>
      </c>
      <c r="J230" s="112">
        <v>208877</v>
      </c>
      <c r="K230" s="112">
        <v>2417</v>
      </c>
      <c r="L230" s="112">
        <v>0</v>
      </c>
      <c r="M230" s="112">
        <v>510135</v>
      </c>
      <c r="N230" s="112">
        <v>25494</v>
      </c>
      <c r="O230" s="112">
        <v>0</v>
      </c>
    </row>
    <row r="231" spans="1:15">
      <c r="A231" s="124">
        <v>44392</v>
      </c>
      <c r="B231" s="129" t="str">
        <f t="shared" si="13"/>
        <v>(木)</v>
      </c>
      <c r="C231" s="112">
        <f t="shared" si="12"/>
        <v>1509095</v>
      </c>
      <c r="D231" s="112">
        <v>596446</v>
      </c>
      <c r="E231" s="112">
        <v>243947</v>
      </c>
      <c r="F231" s="112">
        <v>0</v>
      </c>
      <c r="G231" s="112">
        <v>625230</v>
      </c>
      <c r="H231" s="112">
        <v>43472</v>
      </c>
      <c r="I231" s="112">
        <v>0</v>
      </c>
      <c r="J231" s="112">
        <v>214642</v>
      </c>
      <c r="K231" s="112">
        <v>5511</v>
      </c>
      <c r="L231" s="112">
        <v>0</v>
      </c>
      <c r="M231" s="112">
        <v>543893</v>
      </c>
      <c r="N231" s="112">
        <v>29665</v>
      </c>
      <c r="O231" s="112">
        <v>0</v>
      </c>
    </row>
    <row r="232" spans="1:15">
      <c r="A232" s="124">
        <v>44391</v>
      </c>
      <c r="B232" s="129" t="str">
        <f t="shared" si="13"/>
        <v>(水)</v>
      </c>
      <c r="C232" s="112">
        <f t="shared" si="12"/>
        <v>1543007</v>
      </c>
      <c r="D232" s="112">
        <v>611409</v>
      </c>
      <c r="E232" s="112">
        <v>247975</v>
      </c>
      <c r="F232" s="112">
        <v>0</v>
      </c>
      <c r="G232" s="112">
        <v>642148</v>
      </c>
      <c r="H232" s="112">
        <v>41475</v>
      </c>
      <c r="I232" s="112">
        <v>0</v>
      </c>
      <c r="J232" s="112">
        <v>236873</v>
      </c>
      <c r="K232" s="112">
        <v>2199</v>
      </c>
      <c r="L232" s="112">
        <v>0</v>
      </c>
      <c r="M232" s="112">
        <v>563673</v>
      </c>
      <c r="N232" s="112">
        <v>29342</v>
      </c>
      <c r="O232" s="112">
        <v>0</v>
      </c>
    </row>
    <row r="233" spans="1:15">
      <c r="A233" s="124">
        <v>44390</v>
      </c>
      <c r="B233" s="129" t="str">
        <f t="shared" si="13"/>
        <v>(火)</v>
      </c>
      <c r="C233" s="112">
        <f t="shared" si="12"/>
        <v>1546728</v>
      </c>
      <c r="D233" s="112">
        <v>613229</v>
      </c>
      <c r="E233" s="112">
        <v>258544</v>
      </c>
      <c r="F233" s="112">
        <v>0</v>
      </c>
      <c r="G233" s="112">
        <v>635272</v>
      </c>
      <c r="H233" s="112">
        <v>39683</v>
      </c>
      <c r="I233" s="112">
        <v>0</v>
      </c>
      <c r="J233" s="112">
        <v>264296</v>
      </c>
      <c r="K233" s="112">
        <v>2565</v>
      </c>
      <c r="L233" s="112">
        <v>0</v>
      </c>
      <c r="M233" s="112">
        <v>563794</v>
      </c>
      <c r="N233" s="112">
        <v>29654</v>
      </c>
      <c r="O233" s="112">
        <v>0</v>
      </c>
    </row>
    <row r="234" spans="1:15">
      <c r="A234" s="124">
        <v>44389</v>
      </c>
      <c r="B234" s="129" t="str">
        <f t="shared" si="13"/>
        <v>(月)</v>
      </c>
      <c r="C234" s="112">
        <f t="shared" si="12"/>
        <v>1454445</v>
      </c>
      <c r="D234" s="112">
        <v>575902</v>
      </c>
      <c r="E234" s="112">
        <v>226216</v>
      </c>
      <c r="F234" s="112">
        <v>0</v>
      </c>
      <c r="G234" s="112">
        <v>614000</v>
      </c>
      <c r="H234" s="112">
        <v>38327</v>
      </c>
      <c r="I234" s="112">
        <v>0</v>
      </c>
      <c r="J234" s="112">
        <v>258360</v>
      </c>
      <c r="K234" s="112">
        <v>2112</v>
      </c>
      <c r="L234" s="112">
        <v>0</v>
      </c>
      <c r="M234" s="112">
        <v>553459</v>
      </c>
      <c r="N234" s="112">
        <v>29837</v>
      </c>
      <c r="O234" s="112">
        <v>0</v>
      </c>
    </row>
    <row r="235" spans="1:15">
      <c r="A235" s="124">
        <v>44388</v>
      </c>
      <c r="B235" s="129" t="str">
        <f t="shared" si="13"/>
        <v>(日)</v>
      </c>
      <c r="C235" s="112">
        <f t="shared" si="12"/>
        <v>1437141</v>
      </c>
      <c r="D235" s="112">
        <v>569469</v>
      </c>
      <c r="E235" s="112">
        <v>196850</v>
      </c>
      <c r="F235" s="112">
        <v>0</v>
      </c>
      <c r="G235" s="112">
        <v>631483</v>
      </c>
      <c r="H235" s="112">
        <v>39339</v>
      </c>
      <c r="I235" s="112">
        <v>0</v>
      </c>
      <c r="J235" s="112">
        <v>216223</v>
      </c>
      <c r="K235" s="112">
        <v>3625</v>
      </c>
      <c r="L235" s="112">
        <v>0</v>
      </c>
      <c r="M235" s="112">
        <v>569575</v>
      </c>
      <c r="N235" s="112">
        <v>31589</v>
      </c>
      <c r="O235" s="112">
        <v>0</v>
      </c>
    </row>
    <row r="236" spans="1:15">
      <c r="A236" s="124">
        <v>44387</v>
      </c>
      <c r="B236" s="129" t="str">
        <f t="shared" si="13"/>
        <v>(土)</v>
      </c>
      <c r="C236" s="112">
        <f t="shared" ref="C236:C299" si="14">SUM(D236:I236)</f>
        <v>1702565</v>
      </c>
      <c r="D236" s="112">
        <v>778382</v>
      </c>
      <c r="E236" s="112">
        <v>262336</v>
      </c>
      <c r="F236" s="112">
        <v>0</v>
      </c>
      <c r="G236" s="112">
        <v>622788</v>
      </c>
      <c r="H236" s="112">
        <v>39059</v>
      </c>
      <c r="I236" s="112">
        <v>0</v>
      </c>
      <c r="J236" s="112">
        <v>378044</v>
      </c>
      <c r="K236" s="112">
        <v>4002</v>
      </c>
      <c r="L236" s="112">
        <v>0</v>
      </c>
      <c r="M236" s="112">
        <v>564498</v>
      </c>
      <c r="N236" s="112">
        <v>31510</v>
      </c>
      <c r="O236" s="112">
        <v>0</v>
      </c>
    </row>
    <row r="237" spans="1:15">
      <c r="A237" s="124">
        <v>44386</v>
      </c>
      <c r="B237" s="129" t="str">
        <f t="shared" si="13"/>
        <v>(金)</v>
      </c>
      <c r="C237" s="112">
        <f t="shared" si="14"/>
        <v>1675345</v>
      </c>
      <c r="D237" s="112">
        <v>729443</v>
      </c>
      <c r="E237" s="112">
        <v>306825</v>
      </c>
      <c r="F237" s="112">
        <v>0</v>
      </c>
      <c r="G237" s="112">
        <v>602990</v>
      </c>
      <c r="H237" s="112">
        <v>36087</v>
      </c>
      <c r="I237" s="112">
        <v>0</v>
      </c>
      <c r="J237" s="112">
        <v>395745</v>
      </c>
      <c r="K237" s="112">
        <v>3623</v>
      </c>
      <c r="L237" s="112">
        <v>0</v>
      </c>
      <c r="M237" s="112">
        <v>545465</v>
      </c>
      <c r="N237" s="112">
        <v>27835</v>
      </c>
      <c r="O237" s="112">
        <v>0</v>
      </c>
    </row>
    <row r="238" spans="1:15">
      <c r="A238" s="124">
        <v>44385</v>
      </c>
      <c r="B238" s="129" t="str">
        <f t="shared" si="13"/>
        <v>(木)</v>
      </c>
      <c r="C238" s="112">
        <f t="shared" si="14"/>
        <v>1660477</v>
      </c>
      <c r="D238" s="112">
        <v>728629</v>
      </c>
      <c r="E238" s="112">
        <v>296254</v>
      </c>
      <c r="F238" s="112">
        <v>0</v>
      </c>
      <c r="G238" s="112">
        <v>602857</v>
      </c>
      <c r="H238" s="112">
        <v>32737</v>
      </c>
      <c r="I238" s="112">
        <v>0</v>
      </c>
      <c r="J238" s="112">
        <v>438812</v>
      </c>
      <c r="K238" s="112">
        <v>3634</v>
      </c>
      <c r="L238" s="112">
        <v>0</v>
      </c>
      <c r="M238" s="112">
        <v>555912</v>
      </c>
      <c r="N238" s="112">
        <v>27325</v>
      </c>
      <c r="O238" s="112">
        <v>0</v>
      </c>
    </row>
    <row r="239" spans="1:15">
      <c r="A239" s="124">
        <v>44384</v>
      </c>
      <c r="B239" s="129" t="str">
        <f t="shared" si="13"/>
        <v>(水)</v>
      </c>
      <c r="C239" s="112">
        <f t="shared" si="14"/>
        <v>1661588</v>
      </c>
      <c r="D239" s="112">
        <v>755606</v>
      </c>
      <c r="E239" s="112">
        <v>267962</v>
      </c>
      <c r="F239" s="112">
        <v>0</v>
      </c>
      <c r="G239" s="112">
        <v>606912</v>
      </c>
      <c r="H239" s="112">
        <v>31108</v>
      </c>
      <c r="I239" s="112">
        <v>0</v>
      </c>
      <c r="J239" s="112">
        <v>474931</v>
      </c>
      <c r="K239" s="112">
        <v>3789</v>
      </c>
      <c r="L239" s="112">
        <v>0</v>
      </c>
      <c r="M239" s="112">
        <v>560499</v>
      </c>
      <c r="N239" s="112">
        <v>26166</v>
      </c>
      <c r="O239" s="112">
        <v>0</v>
      </c>
    </row>
    <row r="240" spans="1:15">
      <c r="A240" s="124">
        <v>44383</v>
      </c>
      <c r="B240" s="129" t="str">
        <f t="shared" si="13"/>
        <v>(火)</v>
      </c>
      <c r="C240" s="112">
        <f t="shared" si="14"/>
        <v>1652964</v>
      </c>
      <c r="D240" s="112">
        <v>726854</v>
      </c>
      <c r="E240" s="112">
        <v>268713</v>
      </c>
      <c r="F240" s="112">
        <v>0</v>
      </c>
      <c r="G240" s="112">
        <v>624914</v>
      </c>
      <c r="H240" s="112">
        <v>32483</v>
      </c>
      <c r="I240" s="112">
        <v>0</v>
      </c>
      <c r="J240" s="112">
        <v>467928</v>
      </c>
      <c r="K240" s="112">
        <v>3531</v>
      </c>
      <c r="L240" s="112">
        <v>0</v>
      </c>
      <c r="M240" s="112">
        <v>582743</v>
      </c>
      <c r="N240" s="112">
        <v>28060</v>
      </c>
      <c r="O240" s="112">
        <v>0</v>
      </c>
    </row>
    <row r="241" spans="1:15">
      <c r="A241" s="124">
        <v>44382</v>
      </c>
      <c r="B241" s="129" t="str">
        <f t="shared" si="13"/>
        <v>(月)</v>
      </c>
      <c r="C241" s="112">
        <f t="shared" si="14"/>
        <v>1549498</v>
      </c>
      <c r="D241" s="112">
        <v>686376</v>
      </c>
      <c r="E241" s="112">
        <v>253761</v>
      </c>
      <c r="F241" s="112">
        <v>0</v>
      </c>
      <c r="G241" s="112">
        <v>580378</v>
      </c>
      <c r="H241" s="112">
        <v>28983</v>
      </c>
      <c r="I241" s="112">
        <v>0</v>
      </c>
      <c r="J241" s="112">
        <v>457462</v>
      </c>
      <c r="K241" s="112">
        <v>3684</v>
      </c>
      <c r="L241" s="112">
        <v>0</v>
      </c>
      <c r="M241" s="112">
        <v>543717</v>
      </c>
      <c r="N241" s="112">
        <v>27695</v>
      </c>
      <c r="O241" s="112">
        <v>0</v>
      </c>
    </row>
    <row r="242" spans="1:15">
      <c r="A242" s="124">
        <v>44381</v>
      </c>
      <c r="B242" s="129" t="str">
        <f t="shared" si="13"/>
        <v>(日)</v>
      </c>
      <c r="C242" s="112">
        <f t="shared" si="14"/>
        <v>1408913</v>
      </c>
      <c r="D242" s="112">
        <v>687569</v>
      </c>
      <c r="E242" s="112">
        <v>154049</v>
      </c>
      <c r="F242" s="112">
        <v>0</v>
      </c>
      <c r="G242" s="112">
        <v>544876</v>
      </c>
      <c r="H242" s="112">
        <v>22419</v>
      </c>
      <c r="I242" s="112">
        <v>0</v>
      </c>
      <c r="J242" s="112">
        <v>458621</v>
      </c>
      <c r="K242" s="112">
        <v>5407</v>
      </c>
      <c r="L242" s="112">
        <v>0</v>
      </c>
      <c r="M242" s="112">
        <v>516947</v>
      </c>
      <c r="N242" s="112">
        <v>21851</v>
      </c>
      <c r="O242" s="112">
        <v>0</v>
      </c>
    </row>
    <row r="243" spans="1:15">
      <c r="A243" s="124">
        <v>44380</v>
      </c>
      <c r="B243" s="129" t="str">
        <f t="shared" si="13"/>
        <v>(土)</v>
      </c>
      <c r="C243" s="112">
        <f t="shared" si="14"/>
        <v>1524672</v>
      </c>
      <c r="D243" s="112">
        <v>690822</v>
      </c>
      <c r="E243" s="112">
        <v>199657</v>
      </c>
      <c r="F243" s="112">
        <v>0</v>
      </c>
      <c r="G243" s="112">
        <v>614478</v>
      </c>
      <c r="H243" s="112">
        <v>19715</v>
      </c>
      <c r="I243" s="112">
        <v>0</v>
      </c>
      <c r="J243" s="112">
        <v>466932</v>
      </c>
      <c r="K243" s="112">
        <v>10725</v>
      </c>
      <c r="L243" s="112">
        <v>0</v>
      </c>
      <c r="M243" s="112">
        <v>580424</v>
      </c>
      <c r="N243" s="112">
        <v>19198</v>
      </c>
      <c r="O243" s="112">
        <v>0</v>
      </c>
    </row>
    <row r="244" spans="1:15">
      <c r="A244" s="124">
        <v>44379</v>
      </c>
      <c r="B244" s="129" t="str">
        <f t="shared" si="13"/>
        <v>(金)</v>
      </c>
      <c r="C244" s="112">
        <f t="shared" si="14"/>
        <v>1289741</v>
      </c>
      <c r="D244" s="112">
        <v>358520</v>
      </c>
      <c r="E244" s="112">
        <v>239484</v>
      </c>
      <c r="F244" s="112">
        <v>0</v>
      </c>
      <c r="G244" s="112">
        <v>672296</v>
      </c>
      <c r="H244" s="112">
        <v>19441</v>
      </c>
      <c r="I244" s="112">
        <v>0</v>
      </c>
      <c r="J244" s="112">
        <v>240913</v>
      </c>
      <c r="K244" s="112">
        <v>8293</v>
      </c>
      <c r="L244" s="112">
        <v>0</v>
      </c>
      <c r="M244" s="112">
        <v>628836</v>
      </c>
      <c r="N244" s="112">
        <v>18897</v>
      </c>
      <c r="O244" s="112">
        <v>0</v>
      </c>
    </row>
    <row r="245" spans="1:15">
      <c r="A245" s="124">
        <v>44378</v>
      </c>
      <c r="B245" s="129" t="str">
        <f t="shared" si="13"/>
        <v>(木)</v>
      </c>
      <c r="C245" s="112">
        <f t="shared" si="14"/>
        <v>1315919</v>
      </c>
      <c r="D245" s="112">
        <v>419003</v>
      </c>
      <c r="E245" s="112">
        <v>217874</v>
      </c>
      <c r="F245" s="112">
        <v>0</v>
      </c>
      <c r="G245" s="112">
        <v>659583</v>
      </c>
      <c r="H245" s="112">
        <v>19459</v>
      </c>
      <c r="I245" s="112">
        <v>0</v>
      </c>
      <c r="J245" s="112">
        <v>311702</v>
      </c>
      <c r="K245" s="112">
        <v>8398</v>
      </c>
      <c r="L245" s="112">
        <v>0</v>
      </c>
      <c r="M245" s="112">
        <v>621230</v>
      </c>
      <c r="N245" s="112">
        <v>18939</v>
      </c>
      <c r="O245" s="112">
        <v>0</v>
      </c>
    </row>
    <row r="246" spans="1:15">
      <c r="A246" s="124">
        <v>44377</v>
      </c>
      <c r="B246" s="129" t="str">
        <f t="shared" si="13"/>
        <v>(水)</v>
      </c>
      <c r="C246" s="112">
        <f t="shared" si="14"/>
        <v>1540007</v>
      </c>
      <c r="D246" s="112">
        <v>628764</v>
      </c>
      <c r="E246" s="112">
        <v>202326</v>
      </c>
      <c r="F246" s="112">
        <v>0</v>
      </c>
      <c r="G246" s="112">
        <v>690034</v>
      </c>
      <c r="H246" s="112">
        <v>18883</v>
      </c>
      <c r="I246" s="112">
        <v>0</v>
      </c>
      <c r="J246" s="112">
        <v>489784</v>
      </c>
      <c r="K246" s="112">
        <v>12447</v>
      </c>
      <c r="L246" s="112">
        <v>0</v>
      </c>
      <c r="M246" s="112">
        <v>648383</v>
      </c>
      <c r="N246" s="112">
        <v>18465</v>
      </c>
      <c r="O246" s="112">
        <v>0</v>
      </c>
    </row>
    <row r="247" spans="1:15">
      <c r="A247" s="124">
        <v>44376</v>
      </c>
      <c r="B247" s="129" t="str">
        <f t="shared" si="13"/>
        <v>(火)</v>
      </c>
      <c r="C247" s="112">
        <f t="shared" si="14"/>
        <v>1500643</v>
      </c>
      <c r="D247" s="112">
        <v>610458</v>
      </c>
      <c r="E247" s="112">
        <v>177944</v>
      </c>
      <c r="F247" s="112">
        <v>0</v>
      </c>
      <c r="G247" s="112">
        <v>693448</v>
      </c>
      <c r="H247" s="112">
        <v>18793</v>
      </c>
      <c r="I247" s="112">
        <v>0</v>
      </c>
      <c r="J247" s="112">
        <v>482980</v>
      </c>
      <c r="K247" s="112">
        <v>11512</v>
      </c>
      <c r="L247" s="112">
        <v>0</v>
      </c>
      <c r="M247" s="112">
        <v>655176</v>
      </c>
      <c r="N247" s="112">
        <v>18318</v>
      </c>
      <c r="O247" s="112">
        <v>0</v>
      </c>
    </row>
    <row r="248" spans="1:15">
      <c r="A248" s="124">
        <v>44375</v>
      </c>
      <c r="B248" s="129" t="str">
        <f t="shared" si="13"/>
        <v>(月)</v>
      </c>
      <c r="C248" s="112">
        <f t="shared" si="14"/>
        <v>1382220</v>
      </c>
      <c r="D248" s="112">
        <v>569903</v>
      </c>
      <c r="E248" s="112">
        <v>163235</v>
      </c>
      <c r="F248" s="112">
        <v>0</v>
      </c>
      <c r="G248" s="112">
        <v>630781</v>
      </c>
      <c r="H248" s="112">
        <v>18301</v>
      </c>
      <c r="I248" s="112">
        <v>0</v>
      </c>
      <c r="J248" s="112">
        <v>458076</v>
      </c>
      <c r="K248" s="112">
        <v>13292</v>
      </c>
      <c r="L248" s="112">
        <v>0</v>
      </c>
      <c r="M248" s="112">
        <v>598840</v>
      </c>
      <c r="N248" s="112">
        <v>17796</v>
      </c>
      <c r="O248" s="112">
        <v>0</v>
      </c>
    </row>
    <row r="249" spans="1:15">
      <c r="A249" s="124">
        <v>44374</v>
      </c>
      <c r="B249" s="129" t="str">
        <f t="shared" si="13"/>
        <v>(日)</v>
      </c>
      <c r="C249" s="112">
        <f t="shared" si="14"/>
        <v>1334474</v>
      </c>
      <c r="D249" s="112">
        <v>678789</v>
      </c>
      <c r="E249" s="112">
        <v>107318</v>
      </c>
      <c r="F249" s="112">
        <v>0</v>
      </c>
      <c r="G249" s="112">
        <v>543719</v>
      </c>
      <c r="H249" s="112">
        <v>4648</v>
      </c>
      <c r="I249" s="112">
        <v>0</v>
      </c>
      <c r="J249" s="112">
        <v>553090</v>
      </c>
      <c r="K249" s="112">
        <v>16343</v>
      </c>
      <c r="L249" s="112">
        <v>0</v>
      </c>
      <c r="M249" s="112">
        <v>522079</v>
      </c>
      <c r="N249" s="112">
        <v>4558</v>
      </c>
      <c r="O249" s="112">
        <v>0</v>
      </c>
    </row>
    <row r="250" spans="1:15">
      <c r="A250" s="124">
        <v>44373</v>
      </c>
      <c r="B250" s="129" t="str">
        <f t="shared" si="13"/>
        <v>(土)</v>
      </c>
      <c r="C250" s="112">
        <f t="shared" si="14"/>
        <v>1354144</v>
      </c>
      <c r="D250" s="112">
        <v>647647</v>
      </c>
      <c r="E250" s="112">
        <v>111283</v>
      </c>
      <c r="F250" s="112">
        <v>0</v>
      </c>
      <c r="G250" s="112">
        <v>591353</v>
      </c>
      <c r="H250" s="112">
        <v>3861</v>
      </c>
      <c r="I250" s="112">
        <v>0</v>
      </c>
      <c r="J250" s="112">
        <v>527117</v>
      </c>
      <c r="K250" s="112">
        <v>20211</v>
      </c>
      <c r="L250" s="112">
        <v>0</v>
      </c>
      <c r="M250" s="112">
        <v>564867</v>
      </c>
      <c r="N250" s="112">
        <v>3701</v>
      </c>
      <c r="O250" s="112">
        <v>0</v>
      </c>
    </row>
    <row r="251" spans="1:15">
      <c r="A251" s="124">
        <v>44372</v>
      </c>
      <c r="B251" s="129" t="str">
        <f t="shared" si="13"/>
        <v>(金)</v>
      </c>
      <c r="C251" s="112">
        <f t="shared" si="14"/>
        <v>1356097</v>
      </c>
      <c r="D251" s="112">
        <v>599942</v>
      </c>
      <c r="E251" s="112">
        <v>119674</v>
      </c>
      <c r="F251" s="112">
        <v>0</v>
      </c>
      <c r="G251" s="112">
        <v>632716</v>
      </c>
      <c r="H251" s="112">
        <v>3765</v>
      </c>
      <c r="I251" s="112">
        <v>0</v>
      </c>
      <c r="J251" s="112">
        <v>494896</v>
      </c>
      <c r="K251" s="112">
        <v>15122</v>
      </c>
      <c r="L251" s="112">
        <v>0</v>
      </c>
      <c r="M251" s="112">
        <v>594804</v>
      </c>
      <c r="N251" s="112">
        <v>3620</v>
      </c>
      <c r="O251" s="112">
        <v>0</v>
      </c>
    </row>
    <row r="252" spans="1:15">
      <c r="A252" s="124">
        <v>44371</v>
      </c>
      <c r="B252" s="129" t="str">
        <f t="shared" si="13"/>
        <v>(木)</v>
      </c>
      <c r="C252" s="112">
        <f t="shared" si="14"/>
        <v>1373761</v>
      </c>
      <c r="D252" s="112">
        <v>620855</v>
      </c>
      <c r="E252" s="112">
        <v>110332</v>
      </c>
      <c r="F252" s="112">
        <v>0</v>
      </c>
      <c r="G252" s="112">
        <v>639221</v>
      </c>
      <c r="H252" s="112">
        <v>3353</v>
      </c>
      <c r="I252" s="112">
        <v>0</v>
      </c>
      <c r="J252" s="112">
        <v>532597</v>
      </c>
      <c r="K252" s="112">
        <v>15229</v>
      </c>
      <c r="L252" s="112">
        <v>0</v>
      </c>
      <c r="M252" s="112">
        <v>602373</v>
      </c>
      <c r="N252" s="112">
        <v>3230</v>
      </c>
      <c r="O252" s="112">
        <v>0</v>
      </c>
    </row>
    <row r="253" spans="1:15">
      <c r="A253" s="124">
        <v>44370</v>
      </c>
      <c r="B253" s="129" t="str">
        <f t="shared" si="13"/>
        <v>(水)</v>
      </c>
      <c r="C253" s="112">
        <f t="shared" si="14"/>
        <v>1395572</v>
      </c>
      <c r="D253" s="112">
        <v>635490</v>
      </c>
      <c r="E253" s="112">
        <v>117949</v>
      </c>
      <c r="F253" s="112">
        <v>0</v>
      </c>
      <c r="G253" s="112">
        <v>638712</v>
      </c>
      <c r="H253" s="112">
        <v>3421</v>
      </c>
      <c r="I253" s="112">
        <v>0</v>
      </c>
      <c r="J253" s="112">
        <v>553374</v>
      </c>
      <c r="K253" s="112">
        <v>15930</v>
      </c>
      <c r="L253" s="112">
        <v>0</v>
      </c>
      <c r="M253" s="112">
        <v>602603</v>
      </c>
      <c r="N253" s="112">
        <v>3305</v>
      </c>
      <c r="O253" s="112">
        <v>0</v>
      </c>
    </row>
    <row r="254" spans="1:15">
      <c r="A254" s="124">
        <v>44369</v>
      </c>
      <c r="B254" s="129" t="str">
        <f t="shared" si="13"/>
        <v>(火)</v>
      </c>
      <c r="C254" s="112">
        <f t="shared" si="14"/>
        <v>1361676</v>
      </c>
      <c r="D254" s="112">
        <v>631153</v>
      </c>
      <c r="E254" s="112">
        <v>110499</v>
      </c>
      <c r="F254" s="112">
        <v>0</v>
      </c>
      <c r="G254" s="112">
        <v>617281</v>
      </c>
      <c r="H254" s="112">
        <v>2743</v>
      </c>
      <c r="I254" s="112">
        <v>0</v>
      </c>
      <c r="J254" s="112">
        <v>556017</v>
      </c>
      <c r="K254" s="112">
        <v>19637</v>
      </c>
      <c r="L254" s="112">
        <v>0</v>
      </c>
      <c r="M254" s="112">
        <v>583884</v>
      </c>
      <c r="N254" s="112">
        <v>2660</v>
      </c>
      <c r="O254" s="112">
        <v>0</v>
      </c>
    </row>
    <row r="255" spans="1:15">
      <c r="A255" s="124">
        <v>44368</v>
      </c>
      <c r="B255" s="129" t="str">
        <f t="shared" si="13"/>
        <v>(月)</v>
      </c>
      <c r="C255" s="112">
        <f t="shared" si="14"/>
        <v>1215687</v>
      </c>
      <c r="D255" s="112">
        <v>607696</v>
      </c>
      <c r="E255" s="112">
        <v>97772</v>
      </c>
      <c r="F255" s="112">
        <v>0</v>
      </c>
      <c r="G255" s="112">
        <v>506955</v>
      </c>
      <c r="H255" s="112">
        <v>3264</v>
      </c>
      <c r="I255" s="112">
        <v>0</v>
      </c>
      <c r="J255" s="112">
        <v>545168</v>
      </c>
      <c r="K255" s="112">
        <v>19722</v>
      </c>
      <c r="L255" s="112">
        <v>0</v>
      </c>
      <c r="M255" s="112">
        <v>481267</v>
      </c>
      <c r="N255" s="112">
        <v>3181</v>
      </c>
      <c r="O255" s="112">
        <v>0</v>
      </c>
    </row>
    <row r="256" spans="1:15">
      <c r="A256" s="124">
        <v>44367</v>
      </c>
      <c r="B256" s="129" t="str">
        <f t="shared" si="13"/>
        <v>(日)</v>
      </c>
      <c r="C256" s="112">
        <f t="shared" si="14"/>
        <v>1116882</v>
      </c>
      <c r="D256" s="112">
        <v>624734</v>
      </c>
      <c r="E256" s="112">
        <v>50398</v>
      </c>
      <c r="F256" s="112">
        <v>0</v>
      </c>
      <c r="G256" s="112">
        <v>441750</v>
      </c>
      <c r="H256" s="112">
        <v>0</v>
      </c>
      <c r="I256" s="112">
        <v>0</v>
      </c>
      <c r="J256" s="112">
        <v>559377</v>
      </c>
      <c r="K256" s="112">
        <v>24478</v>
      </c>
      <c r="L256" s="112">
        <v>0</v>
      </c>
      <c r="M256" s="112">
        <v>426686</v>
      </c>
      <c r="N256" s="112">
        <v>0</v>
      </c>
      <c r="O256" s="112">
        <v>0</v>
      </c>
    </row>
    <row r="257" spans="1:15">
      <c r="A257" s="124">
        <v>44366</v>
      </c>
      <c r="B257" s="129" t="str">
        <f t="shared" si="13"/>
        <v>(土)</v>
      </c>
      <c r="C257" s="112">
        <f t="shared" si="14"/>
        <v>1122583</v>
      </c>
      <c r="D257" s="112">
        <v>627115</v>
      </c>
      <c r="E257" s="112">
        <v>47444</v>
      </c>
      <c r="F257" s="112">
        <v>0</v>
      </c>
      <c r="G257" s="112">
        <v>448024</v>
      </c>
      <c r="H257" s="112">
        <v>0</v>
      </c>
      <c r="I257" s="112">
        <v>0</v>
      </c>
      <c r="J257" s="112">
        <v>564362</v>
      </c>
      <c r="K257" s="112">
        <v>25797</v>
      </c>
      <c r="L257" s="112">
        <v>0</v>
      </c>
      <c r="M257" s="112">
        <v>426338</v>
      </c>
      <c r="N257" s="112">
        <v>0</v>
      </c>
      <c r="O257" s="112">
        <v>0</v>
      </c>
    </row>
    <row r="258" spans="1:15">
      <c r="A258" s="124">
        <v>44365</v>
      </c>
      <c r="B258" s="129" t="str">
        <f t="shared" si="13"/>
        <v>(金)</v>
      </c>
      <c r="C258" s="112">
        <f t="shared" si="14"/>
        <v>1145740</v>
      </c>
      <c r="D258" s="112">
        <v>598351</v>
      </c>
      <c r="E258" s="112">
        <v>40017</v>
      </c>
      <c r="F258" s="112">
        <v>0</v>
      </c>
      <c r="G258" s="112">
        <v>507372</v>
      </c>
      <c r="H258" s="112">
        <v>0</v>
      </c>
      <c r="I258" s="112">
        <v>0</v>
      </c>
      <c r="J258" s="112">
        <v>539591</v>
      </c>
      <c r="K258" s="112">
        <v>20753</v>
      </c>
      <c r="L258" s="112">
        <v>0</v>
      </c>
      <c r="M258" s="112">
        <v>474271</v>
      </c>
      <c r="N258" s="112">
        <v>0</v>
      </c>
      <c r="O258" s="112">
        <v>0</v>
      </c>
    </row>
    <row r="259" spans="1:15">
      <c r="A259" s="124">
        <v>44364</v>
      </c>
      <c r="B259" s="129" t="str">
        <f t="shared" si="13"/>
        <v>(木)</v>
      </c>
      <c r="C259" s="112">
        <f t="shared" si="14"/>
        <v>1185964</v>
      </c>
      <c r="D259" s="112">
        <v>614970</v>
      </c>
      <c r="E259" s="112">
        <v>41230</v>
      </c>
      <c r="F259" s="112">
        <v>0</v>
      </c>
      <c r="G259" s="112">
        <v>529764</v>
      </c>
      <c r="H259" s="112">
        <v>0</v>
      </c>
      <c r="I259" s="112">
        <v>0</v>
      </c>
      <c r="J259" s="112">
        <v>562896</v>
      </c>
      <c r="K259" s="112">
        <v>25153</v>
      </c>
      <c r="L259" s="112">
        <v>0</v>
      </c>
      <c r="M259" s="112">
        <v>495501</v>
      </c>
      <c r="N259" s="112">
        <v>0</v>
      </c>
      <c r="O259" s="112">
        <v>0</v>
      </c>
    </row>
    <row r="260" spans="1:15">
      <c r="A260" s="124">
        <v>44363</v>
      </c>
      <c r="B260" s="129" t="str">
        <f t="shared" si="13"/>
        <v>(水)</v>
      </c>
      <c r="C260" s="112">
        <f t="shared" si="14"/>
        <v>1192754</v>
      </c>
      <c r="D260" s="112">
        <v>608494</v>
      </c>
      <c r="E260" s="112">
        <v>40808</v>
      </c>
      <c r="F260" s="112">
        <v>0</v>
      </c>
      <c r="G260" s="112">
        <v>543452</v>
      </c>
      <c r="H260" s="112">
        <v>0</v>
      </c>
      <c r="I260" s="112">
        <v>0</v>
      </c>
      <c r="J260" s="112">
        <v>559081</v>
      </c>
      <c r="K260" s="112">
        <v>26777</v>
      </c>
      <c r="L260" s="112">
        <v>0</v>
      </c>
      <c r="M260" s="112">
        <v>508184</v>
      </c>
      <c r="N260" s="112">
        <v>0</v>
      </c>
      <c r="O260" s="112">
        <v>0</v>
      </c>
    </row>
    <row r="261" spans="1:15">
      <c r="A261" s="124">
        <v>44362</v>
      </c>
      <c r="B261" s="129" t="str">
        <f t="shared" si="13"/>
        <v>(火)</v>
      </c>
      <c r="C261" s="112">
        <f t="shared" si="14"/>
        <v>1159233</v>
      </c>
      <c r="D261" s="113">
        <v>629238</v>
      </c>
      <c r="E261" s="113">
        <v>39437</v>
      </c>
      <c r="F261" s="112">
        <v>0</v>
      </c>
      <c r="G261" s="113">
        <v>490558</v>
      </c>
      <c r="H261" s="112">
        <v>0</v>
      </c>
      <c r="I261" s="112">
        <v>0</v>
      </c>
      <c r="J261" s="113">
        <v>583801</v>
      </c>
      <c r="K261" s="113">
        <v>27170</v>
      </c>
      <c r="L261" s="112">
        <v>0</v>
      </c>
      <c r="M261" s="113">
        <v>457031</v>
      </c>
      <c r="N261" s="112">
        <v>0</v>
      </c>
      <c r="O261" s="112">
        <v>0</v>
      </c>
    </row>
    <row r="262" spans="1:15">
      <c r="A262" s="124">
        <v>44361</v>
      </c>
      <c r="B262" s="129" t="str">
        <f t="shared" si="13"/>
        <v>(月)</v>
      </c>
      <c r="C262" s="112">
        <f t="shared" si="14"/>
        <v>1041482</v>
      </c>
      <c r="D262" s="113">
        <v>580879</v>
      </c>
      <c r="E262" s="113">
        <v>38281</v>
      </c>
      <c r="F262" s="112">
        <v>0</v>
      </c>
      <c r="G262" s="113">
        <v>422322</v>
      </c>
      <c r="H262" s="112">
        <v>0</v>
      </c>
      <c r="I262" s="112">
        <v>0</v>
      </c>
      <c r="J262" s="113">
        <v>541869</v>
      </c>
      <c r="K262" s="113">
        <v>27987</v>
      </c>
      <c r="L262" s="112">
        <v>0</v>
      </c>
      <c r="M262" s="113">
        <v>396127</v>
      </c>
      <c r="N262" s="112">
        <v>0</v>
      </c>
      <c r="O262" s="112">
        <v>0</v>
      </c>
    </row>
    <row r="263" spans="1:15">
      <c r="A263" s="124">
        <v>44360</v>
      </c>
      <c r="B263" s="129" t="str">
        <f t="shared" ref="B263:B325" si="15">"(" &amp; TEXT(A263,"aaa") &amp; ")"</f>
        <v>(日)</v>
      </c>
      <c r="C263" s="112">
        <f t="shared" si="14"/>
        <v>928978</v>
      </c>
      <c r="D263" s="113">
        <v>570062</v>
      </c>
      <c r="E263" s="113">
        <v>40389</v>
      </c>
      <c r="F263" s="112">
        <v>0</v>
      </c>
      <c r="G263" s="113">
        <v>318527</v>
      </c>
      <c r="H263" s="112">
        <v>0</v>
      </c>
      <c r="I263" s="112">
        <v>0</v>
      </c>
      <c r="J263" s="113">
        <v>538903</v>
      </c>
      <c r="K263" s="113">
        <v>31946</v>
      </c>
      <c r="L263" s="112">
        <v>0</v>
      </c>
      <c r="M263" s="113">
        <v>306723</v>
      </c>
      <c r="N263" s="112">
        <v>0</v>
      </c>
      <c r="O263" s="112">
        <v>0</v>
      </c>
    </row>
    <row r="264" spans="1:15">
      <c r="A264" s="124">
        <v>44359</v>
      </c>
      <c r="B264" s="129" t="str">
        <f t="shared" si="15"/>
        <v>(土)</v>
      </c>
      <c r="C264" s="112">
        <f t="shared" si="14"/>
        <v>949462</v>
      </c>
      <c r="D264" s="113">
        <v>631434</v>
      </c>
      <c r="E264" s="113">
        <v>39420</v>
      </c>
      <c r="F264" s="112">
        <v>0</v>
      </c>
      <c r="G264" s="113">
        <v>278608</v>
      </c>
      <c r="H264" s="112">
        <v>0</v>
      </c>
      <c r="I264" s="112">
        <v>0</v>
      </c>
      <c r="J264" s="113">
        <v>596286</v>
      </c>
      <c r="K264" s="113">
        <v>31937</v>
      </c>
      <c r="L264" s="112">
        <v>0</v>
      </c>
      <c r="M264" s="113">
        <v>261077</v>
      </c>
      <c r="N264" s="112">
        <v>0</v>
      </c>
      <c r="O264" s="112">
        <v>0</v>
      </c>
    </row>
    <row r="265" spans="1:15">
      <c r="A265" s="124">
        <v>44358</v>
      </c>
      <c r="B265" s="129" t="str">
        <f t="shared" si="15"/>
        <v>(金)</v>
      </c>
      <c r="C265" s="112">
        <f t="shared" si="14"/>
        <v>989200</v>
      </c>
      <c r="D265" s="113">
        <v>678720</v>
      </c>
      <c r="E265" s="113">
        <v>37112</v>
      </c>
      <c r="F265" s="112">
        <v>0</v>
      </c>
      <c r="G265" s="113">
        <v>273368</v>
      </c>
      <c r="H265" s="112">
        <v>0</v>
      </c>
      <c r="I265" s="112">
        <v>0</v>
      </c>
      <c r="J265" s="113">
        <v>633677</v>
      </c>
      <c r="K265" s="113">
        <v>28413</v>
      </c>
      <c r="L265" s="112">
        <v>0</v>
      </c>
      <c r="M265" s="113">
        <v>245224</v>
      </c>
      <c r="N265" s="112">
        <v>0</v>
      </c>
      <c r="O265" s="112">
        <v>0</v>
      </c>
    </row>
    <row r="266" spans="1:15">
      <c r="A266" s="124">
        <v>44357</v>
      </c>
      <c r="B266" s="129" t="str">
        <f t="shared" si="15"/>
        <v>(木)</v>
      </c>
      <c r="C266" s="112">
        <f t="shared" si="14"/>
        <v>1018245</v>
      </c>
      <c r="D266" s="113">
        <v>673910</v>
      </c>
      <c r="E266" s="113">
        <v>33650</v>
      </c>
      <c r="F266" s="112">
        <v>0</v>
      </c>
      <c r="G266" s="113">
        <v>310685</v>
      </c>
      <c r="H266" s="112">
        <v>0</v>
      </c>
      <c r="I266" s="112">
        <v>0</v>
      </c>
      <c r="J266" s="113">
        <v>632760</v>
      </c>
      <c r="K266" s="113">
        <v>28164</v>
      </c>
      <c r="L266" s="112">
        <v>0</v>
      </c>
      <c r="M266" s="113">
        <v>280512</v>
      </c>
      <c r="N266" s="112">
        <v>0</v>
      </c>
      <c r="O266" s="112">
        <v>0</v>
      </c>
    </row>
    <row r="267" spans="1:15">
      <c r="A267" s="124">
        <v>44356</v>
      </c>
      <c r="B267" s="129" t="str">
        <f t="shared" si="15"/>
        <v>(水)</v>
      </c>
      <c r="C267" s="112">
        <f t="shared" si="14"/>
        <v>1018779</v>
      </c>
      <c r="D267" s="113">
        <v>693744</v>
      </c>
      <c r="E267" s="113">
        <v>31290</v>
      </c>
      <c r="F267" s="112">
        <v>0</v>
      </c>
      <c r="G267" s="113">
        <v>293745</v>
      </c>
      <c r="H267" s="112">
        <v>0</v>
      </c>
      <c r="I267" s="112">
        <v>0</v>
      </c>
      <c r="J267" s="113">
        <v>649902</v>
      </c>
      <c r="K267" s="113">
        <v>26777</v>
      </c>
      <c r="L267" s="112">
        <v>0</v>
      </c>
      <c r="M267" s="113">
        <v>266047</v>
      </c>
      <c r="N267" s="112">
        <v>0</v>
      </c>
      <c r="O267" s="112">
        <v>0</v>
      </c>
    </row>
    <row r="268" spans="1:15">
      <c r="A268" s="124">
        <v>44355</v>
      </c>
      <c r="B268" s="129" t="str">
        <f t="shared" si="15"/>
        <v>(火)</v>
      </c>
      <c r="C268" s="112">
        <f t="shared" si="14"/>
        <v>977817</v>
      </c>
      <c r="D268" s="113">
        <v>706492</v>
      </c>
      <c r="E268" s="113">
        <v>32747</v>
      </c>
      <c r="F268" s="112">
        <v>0</v>
      </c>
      <c r="G268" s="113">
        <v>238578</v>
      </c>
      <c r="H268" s="112">
        <v>0</v>
      </c>
      <c r="I268" s="112">
        <v>0</v>
      </c>
      <c r="J268" s="113">
        <v>665906</v>
      </c>
      <c r="K268" s="113">
        <v>28832</v>
      </c>
      <c r="L268" s="112">
        <v>0</v>
      </c>
      <c r="M268" s="113">
        <v>214633</v>
      </c>
      <c r="N268" s="112">
        <v>0</v>
      </c>
      <c r="O268" s="112">
        <v>0</v>
      </c>
    </row>
    <row r="269" spans="1:15">
      <c r="A269" s="124">
        <v>44354</v>
      </c>
      <c r="B269" s="129" t="str">
        <f t="shared" si="15"/>
        <v>(月)</v>
      </c>
      <c r="C269" s="112">
        <f t="shared" si="14"/>
        <v>870816</v>
      </c>
      <c r="D269" s="113">
        <v>645659</v>
      </c>
      <c r="E269" s="113">
        <v>29612</v>
      </c>
      <c r="F269" s="112">
        <v>0</v>
      </c>
      <c r="G269" s="113">
        <v>195545</v>
      </c>
      <c r="H269" s="112">
        <v>0</v>
      </c>
      <c r="I269" s="112">
        <v>0</v>
      </c>
      <c r="J269" s="113">
        <v>611191</v>
      </c>
      <c r="K269" s="113">
        <v>28459</v>
      </c>
      <c r="L269" s="112">
        <v>0</v>
      </c>
      <c r="M269" s="113">
        <v>176782</v>
      </c>
      <c r="N269" s="112">
        <v>0</v>
      </c>
      <c r="O269" s="112">
        <v>0</v>
      </c>
    </row>
    <row r="270" spans="1:15">
      <c r="A270" s="124">
        <v>44353</v>
      </c>
      <c r="B270" s="129" t="str">
        <f t="shared" si="15"/>
        <v>(日)</v>
      </c>
      <c r="C270" s="112">
        <f t="shared" si="14"/>
        <v>752904</v>
      </c>
      <c r="D270" s="113">
        <v>546874</v>
      </c>
      <c r="E270" s="113">
        <v>23184</v>
      </c>
      <c r="F270" s="112">
        <v>0</v>
      </c>
      <c r="G270" s="113">
        <v>182846</v>
      </c>
      <c r="H270" s="112">
        <v>0</v>
      </c>
      <c r="I270" s="112">
        <v>0</v>
      </c>
      <c r="J270" s="113">
        <v>523596</v>
      </c>
      <c r="K270" s="113">
        <v>22575</v>
      </c>
      <c r="L270" s="112">
        <v>0</v>
      </c>
      <c r="M270" s="113">
        <v>173725</v>
      </c>
      <c r="N270" s="112">
        <v>0</v>
      </c>
      <c r="O270" s="112">
        <v>0</v>
      </c>
    </row>
    <row r="271" spans="1:15">
      <c r="A271" s="124">
        <v>44352</v>
      </c>
      <c r="B271" s="129" t="str">
        <f t="shared" si="15"/>
        <v>(土)</v>
      </c>
      <c r="C271" s="112">
        <f t="shared" si="14"/>
        <v>756767</v>
      </c>
      <c r="D271" s="113">
        <v>605174</v>
      </c>
      <c r="E271" s="113">
        <v>20651</v>
      </c>
      <c r="F271" s="112">
        <v>0</v>
      </c>
      <c r="G271" s="113">
        <v>130942</v>
      </c>
      <c r="H271" s="112">
        <v>0</v>
      </c>
      <c r="I271" s="112">
        <v>0</v>
      </c>
      <c r="J271" s="113">
        <v>576939</v>
      </c>
      <c r="K271" s="113">
        <v>20101</v>
      </c>
      <c r="L271" s="112">
        <v>0</v>
      </c>
      <c r="M271" s="113">
        <v>117702</v>
      </c>
      <c r="N271" s="112">
        <v>0</v>
      </c>
      <c r="O271" s="112">
        <v>0</v>
      </c>
    </row>
    <row r="272" spans="1:15">
      <c r="A272" s="124">
        <v>44351</v>
      </c>
      <c r="B272" s="129" t="str">
        <f t="shared" si="15"/>
        <v>(金)</v>
      </c>
      <c r="C272" s="112">
        <f t="shared" si="14"/>
        <v>792515</v>
      </c>
      <c r="D272" s="113">
        <v>646749</v>
      </c>
      <c r="E272" s="113">
        <v>20413</v>
      </c>
      <c r="F272" s="112">
        <v>0</v>
      </c>
      <c r="G272" s="113">
        <v>125353</v>
      </c>
      <c r="H272" s="112">
        <v>0</v>
      </c>
      <c r="I272" s="112">
        <v>0</v>
      </c>
      <c r="J272" s="113">
        <v>608207</v>
      </c>
      <c r="K272" s="113">
        <v>19890</v>
      </c>
      <c r="L272" s="112">
        <v>0</v>
      </c>
      <c r="M272" s="113">
        <v>103525</v>
      </c>
      <c r="N272" s="112">
        <v>0</v>
      </c>
      <c r="O272" s="112">
        <v>0</v>
      </c>
    </row>
    <row r="273" spans="1:15">
      <c r="A273" s="124">
        <v>44350</v>
      </c>
      <c r="B273" s="129" t="str">
        <f t="shared" si="15"/>
        <v>(木)</v>
      </c>
      <c r="C273" s="112">
        <f t="shared" si="14"/>
        <v>833133</v>
      </c>
      <c r="D273" s="113">
        <v>665254</v>
      </c>
      <c r="E273" s="113">
        <v>20246</v>
      </c>
      <c r="F273" s="112">
        <v>0</v>
      </c>
      <c r="G273" s="113">
        <v>147633</v>
      </c>
      <c r="H273" s="112">
        <v>0</v>
      </c>
      <c r="I273" s="112">
        <v>0</v>
      </c>
      <c r="J273" s="113">
        <v>624793</v>
      </c>
      <c r="K273" s="113">
        <v>19776</v>
      </c>
      <c r="L273" s="112">
        <v>0</v>
      </c>
      <c r="M273" s="113">
        <v>125597</v>
      </c>
      <c r="N273" s="112">
        <v>0</v>
      </c>
      <c r="O273" s="112">
        <v>0</v>
      </c>
    </row>
    <row r="274" spans="1:15">
      <c r="A274" s="124">
        <v>44349</v>
      </c>
      <c r="B274" s="129" t="str">
        <f t="shared" si="15"/>
        <v>(水)</v>
      </c>
      <c r="C274" s="112">
        <f t="shared" si="14"/>
        <v>830008</v>
      </c>
      <c r="D274" s="113">
        <v>661185</v>
      </c>
      <c r="E274" s="113">
        <v>19779</v>
      </c>
      <c r="F274" s="112">
        <v>0</v>
      </c>
      <c r="G274" s="113">
        <v>149044</v>
      </c>
      <c r="H274" s="112">
        <v>0</v>
      </c>
      <c r="I274" s="112">
        <v>0</v>
      </c>
      <c r="J274" s="113">
        <v>621991</v>
      </c>
      <c r="K274" s="113">
        <v>19374</v>
      </c>
      <c r="L274" s="112">
        <v>0</v>
      </c>
      <c r="M274" s="113">
        <v>126715</v>
      </c>
      <c r="N274" s="112">
        <v>0</v>
      </c>
      <c r="O274" s="112">
        <v>0</v>
      </c>
    </row>
    <row r="275" spans="1:15">
      <c r="A275" s="124">
        <v>44348</v>
      </c>
      <c r="B275" s="129" t="str">
        <f t="shared" si="15"/>
        <v>(火)</v>
      </c>
      <c r="C275" s="112">
        <f t="shared" si="14"/>
        <v>781180</v>
      </c>
      <c r="D275" s="113">
        <v>639998</v>
      </c>
      <c r="E275" s="113">
        <v>19431</v>
      </c>
      <c r="F275" s="112">
        <v>0</v>
      </c>
      <c r="G275" s="113">
        <v>121751</v>
      </c>
      <c r="H275" s="112">
        <v>0</v>
      </c>
      <c r="I275" s="112">
        <v>0</v>
      </c>
      <c r="J275" s="113">
        <v>603503</v>
      </c>
      <c r="K275" s="113">
        <v>19035</v>
      </c>
      <c r="L275" s="112">
        <v>0</v>
      </c>
      <c r="M275" s="113">
        <v>100403</v>
      </c>
      <c r="N275" s="112">
        <v>0</v>
      </c>
      <c r="O275" s="112">
        <v>0</v>
      </c>
    </row>
    <row r="276" spans="1:15">
      <c r="A276" s="124">
        <v>44347</v>
      </c>
      <c r="B276" s="129" t="str">
        <f t="shared" si="15"/>
        <v>(月)</v>
      </c>
      <c r="C276" s="112">
        <f t="shared" si="14"/>
        <v>633677</v>
      </c>
      <c r="D276" s="113">
        <v>520172</v>
      </c>
      <c r="E276" s="113">
        <v>18180</v>
      </c>
      <c r="F276" s="112">
        <v>0</v>
      </c>
      <c r="G276" s="113">
        <v>95325</v>
      </c>
      <c r="H276" s="112">
        <v>0</v>
      </c>
      <c r="I276" s="112">
        <v>0</v>
      </c>
      <c r="J276" s="113">
        <v>492834</v>
      </c>
      <c r="K276" s="113">
        <v>17815</v>
      </c>
      <c r="L276" s="112">
        <v>0</v>
      </c>
      <c r="M276" s="113">
        <v>77001</v>
      </c>
      <c r="N276" s="112">
        <v>0</v>
      </c>
      <c r="O276" s="112">
        <v>0</v>
      </c>
    </row>
    <row r="277" spans="1:15">
      <c r="A277" s="124">
        <v>44346</v>
      </c>
      <c r="B277" s="129" t="str">
        <f t="shared" si="15"/>
        <v>(日)</v>
      </c>
      <c r="C277" s="112">
        <f t="shared" si="14"/>
        <v>532967</v>
      </c>
      <c r="D277" s="113">
        <v>449481</v>
      </c>
      <c r="E277" s="113">
        <v>15707</v>
      </c>
      <c r="F277" s="112">
        <v>0</v>
      </c>
      <c r="G277" s="113">
        <v>67779</v>
      </c>
      <c r="H277" s="112">
        <v>0</v>
      </c>
      <c r="I277" s="112">
        <v>0</v>
      </c>
      <c r="J277" s="113">
        <v>433491</v>
      </c>
      <c r="K277" s="113">
        <v>15378</v>
      </c>
      <c r="L277" s="112">
        <v>0</v>
      </c>
      <c r="M277" s="113">
        <v>59910</v>
      </c>
      <c r="N277" s="112">
        <v>0</v>
      </c>
      <c r="O277" s="112">
        <v>0</v>
      </c>
    </row>
    <row r="278" spans="1:15">
      <c r="A278" s="124">
        <v>44345</v>
      </c>
      <c r="B278" s="129" t="str">
        <f t="shared" si="15"/>
        <v>(土)</v>
      </c>
      <c r="C278" s="112">
        <f t="shared" si="14"/>
        <v>538275</v>
      </c>
      <c r="D278" s="113">
        <v>463376</v>
      </c>
      <c r="E278" s="113">
        <v>15170</v>
      </c>
      <c r="F278" s="112">
        <v>0</v>
      </c>
      <c r="G278" s="113">
        <v>59729</v>
      </c>
      <c r="H278" s="112">
        <v>0</v>
      </c>
      <c r="I278" s="112">
        <v>0</v>
      </c>
      <c r="J278" s="113">
        <v>440797</v>
      </c>
      <c r="K278" s="113">
        <v>14837</v>
      </c>
      <c r="L278" s="112">
        <v>0</v>
      </c>
      <c r="M278" s="113">
        <v>46805</v>
      </c>
      <c r="N278" s="112">
        <v>0</v>
      </c>
      <c r="O278" s="112">
        <v>0</v>
      </c>
    </row>
    <row r="279" spans="1:15">
      <c r="A279" s="124">
        <v>44344</v>
      </c>
      <c r="B279" s="129" t="str">
        <f t="shared" si="15"/>
        <v>(金)</v>
      </c>
      <c r="C279" s="112">
        <f t="shared" si="14"/>
        <v>584906</v>
      </c>
      <c r="D279" s="113">
        <v>523136</v>
      </c>
      <c r="E279" s="113">
        <v>13884</v>
      </c>
      <c r="F279" s="112">
        <v>0</v>
      </c>
      <c r="G279" s="113">
        <v>47886</v>
      </c>
      <c r="H279" s="112">
        <v>0</v>
      </c>
      <c r="I279" s="112">
        <v>0</v>
      </c>
      <c r="J279" s="113">
        <v>488715</v>
      </c>
      <c r="K279" s="113">
        <v>13655</v>
      </c>
      <c r="L279" s="112">
        <v>0</v>
      </c>
      <c r="M279" s="113">
        <v>29624</v>
      </c>
      <c r="N279" s="112">
        <v>0</v>
      </c>
      <c r="O279" s="112">
        <v>0</v>
      </c>
    </row>
    <row r="280" spans="1:15">
      <c r="A280" s="124">
        <v>44343</v>
      </c>
      <c r="B280" s="129" t="str">
        <f t="shared" si="15"/>
        <v>(木)</v>
      </c>
      <c r="C280" s="112">
        <f t="shared" si="14"/>
        <v>607712</v>
      </c>
      <c r="D280" s="113">
        <v>550516</v>
      </c>
      <c r="E280" s="113">
        <v>12188</v>
      </c>
      <c r="F280" s="112">
        <v>0</v>
      </c>
      <c r="G280" s="113">
        <v>45008</v>
      </c>
      <c r="H280" s="112">
        <v>0</v>
      </c>
      <c r="I280" s="112">
        <v>0</v>
      </c>
      <c r="J280" s="113">
        <v>513271</v>
      </c>
      <c r="K280" s="113">
        <v>11965</v>
      </c>
      <c r="L280" s="112">
        <v>0</v>
      </c>
      <c r="M280" s="113">
        <v>31483</v>
      </c>
      <c r="N280" s="112">
        <v>0</v>
      </c>
      <c r="O280" s="112">
        <v>0</v>
      </c>
    </row>
    <row r="281" spans="1:15">
      <c r="A281" s="124">
        <v>44342</v>
      </c>
      <c r="B281" s="129" t="str">
        <f t="shared" si="15"/>
        <v>(水)</v>
      </c>
      <c r="C281" s="112">
        <f t="shared" si="14"/>
        <v>593972</v>
      </c>
      <c r="D281" s="113">
        <v>570126</v>
      </c>
      <c r="E281" s="113">
        <v>11247</v>
      </c>
      <c r="F281" s="112">
        <v>0</v>
      </c>
      <c r="G281" s="113">
        <v>12599</v>
      </c>
      <c r="H281" s="112">
        <v>0</v>
      </c>
      <c r="I281" s="112">
        <v>0</v>
      </c>
      <c r="J281" s="113">
        <v>531117</v>
      </c>
      <c r="K281" s="113">
        <v>11042</v>
      </c>
      <c r="L281" s="112">
        <v>0</v>
      </c>
      <c r="M281" s="113">
        <v>8895</v>
      </c>
      <c r="N281" s="112">
        <v>0</v>
      </c>
      <c r="O281" s="112">
        <v>0</v>
      </c>
    </row>
    <row r="282" spans="1:15">
      <c r="A282" s="124">
        <v>44341</v>
      </c>
      <c r="B282" s="129" t="str">
        <f t="shared" si="15"/>
        <v>(火)</v>
      </c>
      <c r="C282" s="112">
        <f t="shared" si="14"/>
        <v>535809</v>
      </c>
      <c r="D282" s="113">
        <v>515474</v>
      </c>
      <c r="E282" s="113">
        <v>9399</v>
      </c>
      <c r="F282" s="112">
        <v>0</v>
      </c>
      <c r="G282" s="113">
        <v>10936</v>
      </c>
      <c r="H282" s="112">
        <v>0</v>
      </c>
      <c r="I282" s="112">
        <v>0</v>
      </c>
      <c r="J282" s="113">
        <v>479081</v>
      </c>
      <c r="K282" s="113">
        <v>9249</v>
      </c>
      <c r="L282" s="112">
        <v>0</v>
      </c>
      <c r="M282" s="113">
        <v>7369</v>
      </c>
      <c r="N282" s="112">
        <v>0</v>
      </c>
      <c r="O282" s="112">
        <v>0</v>
      </c>
    </row>
    <row r="283" spans="1:15">
      <c r="A283" s="124">
        <v>44340</v>
      </c>
      <c r="B283" s="129" t="str">
        <f t="shared" si="15"/>
        <v>(月)</v>
      </c>
      <c r="C283" s="112">
        <f t="shared" si="14"/>
        <v>464213</v>
      </c>
      <c r="D283" s="113">
        <v>443874</v>
      </c>
      <c r="E283" s="113">
        <v>10093</v>
      </c>
      <c r="F283" s="112">
        <v>0</v>
      </c>
      <c r="G283" s="113">
        <v>10246</v>
      </c>
      <c r="H283" s="112">
        <v>0</v>
      </c>
      <c r="I283" s="112">
        <v>0</v>
      </c>
      <c r="J283" s="113">
        <v>415529</v>
      </c>
      <c r="K283" s="113">
        <v>9874</v>
      </c>
      <c r="L283" s="112">
        <v>0</v>
      </c>
      <c r="M283" s="113">
        <v>6665</v>
      </c>
      <c r="N283" s="112">
        <v>0</v>
      </c>
      <c r="O283" s="112">
        <v>0</v>
      </c>
    </row>
    <row r="284" spans="1:15">
      <c r="A284" s="124">
        <v>44339</v>
      </c>
      <c r="B284" s="129" t="str">
        <f t="shared" si="15"/>
        <v>(日)</v>
      </c>
      <c r="C284" s="112">
        <f t="shared" si="14"/>
        <v>355454</v>
      </c>
      <c r="D284" s="113">
        <v>327446</v>
      </c>
      <c r="E284" s="113">
        <v>0</v>
      </c>
      <c r="F284" s="112">
        <v>0</v>
      </c>
      <c r="G284" s="113">
        <v>28008</v>
      </c>
      <c r="H284" s="112">
        <v>0</v>
      </c>
      <c r="I284" s="112">
        <v>0</v>
      </c>
      <c r="J284" s="113">
        <v>314897</v>
      </c>
      <c r="K284" s="113">
        <v>0</v>
      </c>
      <c r="L284" s="112">
        <v>0</v>
      </c>
      <c r="M284" s="113">
        <v>20888</v>
      </c>
      <c r="N284" s="112">
        <v>0</v>
      </c>
      <c r="O284" s="112">
        <v>0</v>
      </c>
    </row>
    <row r="285" spans="1:15">
      <c r="A285" s="124">
        <v>44338</v>
      </c>
      <c r="B285" s="129" t="str">
        <f t="shared" si="15"/>
        <v>(土)</v>
      </c>
      <c r="C285" s="112">
        <f t="shared" si="14"/>
        <v>330280</v>
      </c>
      <c r="D285" s="113">
        <v>287925</v>
      </c>
      <c r="E285" s="113">
        <v>0</v>
      </c>
      <c r="F285" s="112">
        <v>0</v>
      </c>
      <c r="G285" s="113">
        <v>42355</v>
      </c>
      <c r="H285" s="112">
        <v>0</v>
      </c>
      <c r="I285" s="112">
        <v>0</v>
      </c>
      <c r="J285" s="113">
        <v>269585</v>
      </c>
      <c r="K285" s="113">
        <v>0</v>
      </c>
      <c r="L285" s="112">
        <v>0</v>
      </c>
      <c r="M285" s="113">
        <v>22818</v>
      </c>
      <c r="N285" s="112">
        <v>0</v>
      </c>
      <c r="O285" s="112">
        <v>0</v>
      </c>
    </row>
    <row r="286" spans="1:15">
      <c r="A286" s="124">
        <v>44337</v>
      </c>
      <c r="B286" s="129" t="str">
        <f t="shared" si="15"/>
        <v>(金)</v>
      </c>
      <c r="C286" s="112">
        <f t="shared" si="14"/>
        <v>343732</v>
      </c>
      <c r="D286" s="113">
        <v>284135</v>
      </c>
      <c r="E286" s="113">
        <v>0</v>
      </c>
      <c r="F286" s="112">
        <v>0</v>
      </c>
      <c r="G286" s="113">
        <v>59597</v>
      </c>
      <c r="H286" s="112">
        <v>0</v>
      </c>
      <c r="I286" s="112">
        <v>0</v>
      </c>
      <c r="J286" s="113">
        <v>255272</v>
      </c>
      <c r="K286" s="113">
        <v>0</v>
      </c>
      <c r="L286" s="112">
        <v>0</v>
      </c>
      <c r="M286" s="113">
        <v>24839</v>
      </c>
      <c r="N286" s="112">
        <v>0</v>
      </c>
      <c r="O286" s="112">
        <v>0</v>
      </c>
    </row>
    <row r="287" spans="1:15">
      <c r="A287" s="124">
        <v>44336</v>
      </c>
      <c r="B287" s="129" t="str">
        <f t="shared" si="15"/>
        <v>(木)</v>
      </c>
      <c r="C287" s="112">
        <f t="shared" si="14"/>
        <v>354284</v>
      </c>
      <c r="D287" s="113">
        <v>326467</v>
      </c>
      <c r="E287" s="113">
        <v>0</v>
      </c>
      <c r="F287" s="112">
        <v>0</v>
      </c>
      <c r="G287" s="113">
        <v>27817</v>
      </c>
      <c r="H287" s="112">
        <v>0</v>
      </c>
      <c r="I287" s="112">
        <v>0</v>
      </c>
      <c r="J287" s="113">
        <v>294078</v>
      </c>
      <c r="K287" s="113">
        <v>0</v>
      </c>
      <c r="L287" s="112">
        <v>0</v>
      </c>
      <c r="M287" s="113">
        <v>13831</v>
      </c>
      <c r="N287" s="112">
        <v>0</v>
      </c>
      <c r="O287" s="112">
        <v>0</v>
      </c>
    </row>
    <row r="288" spans="1:15">
      <c r="A288" s="124">
        <v>44335</v>
      </c>
      <c r="B288" s="129" t="str">
        <f t="shared" si="15"/>
        <v>(水)</v>
      </c>
      <c r="C288" s="112">
        <f t="shared" si="14"/>
        <v>383447</v>
      </c>
      <c r="D288" s="113">
        <v>312693</v>
      </c>
      <c r="E288" s="113">
        <v>0</v>
      </c>
      <c r="F288" s="112">
        <v>0</v>
      </c>
      <c r="G288" s="113">
        <v>70754</v>
      </c>
      <c r="H288" s="112">
        <v>0</v>
      </c>
      <c r="I288" s="112">
        <v>0</v>
      </c>
      <c r="J288" s="113">
        <v>283060</v>
      </c>
      <c r="K288" s="113">
        <v>0</v>
      </c>
      <c r="L288" s="112">
        <v>0</v>
      </c>
      <c r="M288" s="113">
        <v>33320</v>
      </c>
      <c r="N288" s="112">
        <v>0</v>
      </c>
      <c r="O288" s="112">
        <v>0</v>
      </c>
    </row>
    <row r="289" spans="1:15">
      <c r="A289" s="124">
        <v>44334</v>
      </c>
      <c r="B289" s="129" t="str">
        <f t="shared" si="15"/>
        <v>(火)</v>
      </c>
      <c r="C289" s="112">
        <f t="shared" si="14"/>
        <v>324383</v>
      </c>
      <c r="D289" s="113">
        <v>257367</v>
      </c>
      <c r="E289" s="113">
        <v>0</v>
      </c>
      <c r="F289" s="112">
        <v>0</v>
      </c>
      <c r="G289" s="113">
        <v>67016</v>
      </c>
      <c r="H289" s="112">
        <v>0</v>
      </c>
      <c r="I289" s="112">
        <v>0</v>
      </c>
      <c r="J289" s="113">
        <v>231395</v>
      </c>
      <c r="K289" s="113">
        <v>0</v>
      </c>
      <c r="L289" s="112">
        <v>0</v>
      </c>
      <c r="M289" s="113">
        <v>34111</v>
      </c>
      <c r="N289" s="112">
        <v>0</v>
      </c>
      <c r="O289" s="112">
        <v>0</v>
      </c>
    </row>
    <row r="290" spans="1:15">
      <c r="A290" s="124">
        <v>44333</v>
      </c>
      <c r="B290" s="129" t="str">
        <f t="shared" si="15"/>
        <v>(月)</v>
      </c>
      <c r="C290" s="112">
        <f t="shared" si="14"/>
        <v>262720</v>
      </c>
      <c r="D290" s="113">
        <v>211408</v>
      </c>
      <c r="E290" s="113">
        <v>0</v>
      </c>
      <c r="F290" s="112">
        <v>0</v>
      </c>
      <c r="G290" s="113">
        <v>51312</v>
      </c>
      <c r="H290" s="112">
        <v>0</v>
      </c>
      <c r="I290" s="112">
        <v>0</v>
      </c>
      <c r="J290" s="113">
        <v>190970</v>
      </c>
      <c r="K290" s="113">
        <v>0</v>
      </c>
      <c r="L290" s="112">
        <v>0</v>
      </c>
      <c r="M290" s="113">
        <v>25509</v>
      </c>
      <c r="N290" s="112">
        <v>0</v>
      </c>
      <c r="O290" s="112">
        <v>0</v>
      </c>
    </row>
    <row r="291" spans="1:15">
      <c r="A291" s="124">
        <v>44332</v>
      </c>
      <c r="B291" s="129" t="str">
        <f t="shared" si="15"/>
        <v>(日)</v>
      </c>
      <c r="C291" s="112">
        <f t="shared" si="14"/>
        <v>214318</v>
      </c>
      <c r="D291" s="113">
        <v>190154</v>
      </c>
      <c r="E291" s="113">
        <v>0</v>
      </c>
      <c r="F291" s="112">
        <v>0</v>
      </c>
      <c r="G291" s="113">
        <v>24164</v>
      </c>
      <c r="H291" s="112">
        <v>0</v>
      </c>
      <c r="I291" s="112">
        <v>0</v>
      </c>
      <c r="J291" s="113">
        <v>180556</v>
      </c>
      <c r="K291" s="113">
        <v>0</v>
      </c>
      <c r="L291" s="112">
        <v>0</v>
      </c>
      <c r="M291" s="113">
        <v>15345</v>
      </c>
      <c r="N291" s="112">
        <v>0</v>
      </c>
      <c r="O291" s="112">
        <v>0</v>
      </c>
    </row>
    <row r="292" spans="1:15">
      <c r="A292" s="124">
        <v>44331</v>
      </c>
      <c r="B292" s="129" t="str">
        <f t="shared" si="15"/>
        <v>(土)</v>
      </c>
      <c r="C292" s="112">
        <f t="shared" si="14"/>
        <v>173988</v>
      </c>
      <c r="D292" s="113">
        <v>139520</v>
      </c>
      <c r="E292" s="113">
        <v>0</v>
      </c>
      <c r="F292" s="112">
        <v>0</v>
      </c>
      <c r="G292" s="113">
        <v>34468</v>
      </c>
      <c r="H292" s="112">
        <v>0</v>
      </c>
      <c r="I292" s="112">
        <v>0</v>
      </c>
      <c r="J292" s="113">
        <v>126312</v>
      </c>
      <c r="K292" s="113">
        <v>0</v>
      </c>
      <c r="L292" s="112">
        <v>0</v>
      </c>
      <c r="M292" s="113">
        <v>15916</v>
      </c>
      <c r="N292" s="112">
        <v>0</v>
      </c>
      <c r="O292" s="112">
        <v>0</v>
      </c>
    </row>
    <row r="293" spans="1:15">
      <c r="A293" s="124">
        <v>44330</v>
      </c>
      <c r="B293" s="129" t="str">
        <f t="shared" si="15"/>
        <v>(金)</v>
      </c>
      <c r="C293" s="112">
        <f t="shared" si="14"/>
        <v>185637</v>
      </c>
      <c r="D293" s="113">
        <v>136048</v>
      </c>
      <c r="E293" s="113">
        <v>0</v>
      </c>
      <c r="F293" s="112">
        <v>0</v>
      </c>
      <c r="G293" s="113">
        <v>49589</v>
      </c>
      <c r="H293" s="112">
        <v>0</v>
      </c>
      <c r="I293" s="112">
        <v>0</v>
      </c>
      <c r="J293" s="113">
        <v>113075</v>
      </c>
      <c r="K293" s="113">
        <v>0</v>
      </c>
      <c r="L293" s="112">
        <v>0</v>
      </c>
      <c r="M293" s="113">
        <v>18030</v>
      </c>
      <c r="N293" s="112">
        <v>0</v>
      </c>
      <c r="O293" s="112">
        <v>0</v>
      </c>
    </row>
    <row r="294" spans="1:15">
      <c r="A294" s="124">
        <v>44329</v>
      </c>
      <c r="B294" s="129" t="str">
        <f t="shared" si="15"/>
        <v>(木)</v>
      </c>
      <c r="C294" s="112">
        <f t="shared" si="14"/>
        <v>210567</v>
      </c>
      <c r="D294" s="113">
        <v>159483</v>
      </c>
      <c r="E294" s="113">
        <v>0</v>
      </c>
      <c r="F294" s="112">
        <v>0</v>
      </c>
      <c r="G294" s="113">
        <v>51084</v>
      </c>
      <c r="H294" s="112">
        <v>0</v>
      </c>
      <c r="I294" s="112">
        <v>0</v>
      </c>
      <c r="J294" s="113">
        <v>135947</v>
      </c>
      <c r="K294" s="113">
        <v>0</v>
      </c>
      <c r="L294" s="112">
        <v>0</v>
      </c>
      <c r="M294" s="113">
        <v>24044</v>
      </c>
      <c r="N294" s="112">
        <v>0</v>
      </c>
      <c r="O294" s="112">
        <v>0</v>
      </c>
    </row>
    <row r="295" spans="1:15">
      <c r="A295" s="124">
        <v>44328</v>
      </c>
      <c r="B295" s="129" t="str">
        <f t="shared" si="15"/>
        <v>(水)</v>
      </c>
      <c r="C295" s="112">
        <f t="shared" si="14"/>
        <v>215254</v>
      </c>
      <c r="D295" s="113">
        <v>162850</v>
      </c>
      <c r="E295" s="113">
        <v>0</v>
      </c>
      <c r="F295" s="112">
        <v>0</v>
      </c>
      <c r="G295" s="113">
        <v>52404</v>
      </c>
      <c r="H295" s="112">
        <v>0</v>
      </c>
      <c r="I295" s="112">
        <v>0</v>
      </c>
      <c r="J295" s="113">
        <v>138808</v>
      </c>
      <c r="K295" s="113">
        <v>0</v>
      </c>
      <c r="L295" s="112">
        <v>0</v>
      </c>
      <c r="M295" s="113">
        <v>25077</v>
      </c>
      <c r="N295" s="112">
        <v>0</v>
      </c>
      <c r="O295" s="112">
        <v>0</v>
      </c>
    </row>
    <row r="296" spans="1:15">
      <c r="A296" s="124">
        <v>44327</v>
      </c>
      <c r="B296" s="129" t="str">
        <f t="shared" si="15"/>
        <v>(火)</v>
      </c>
      <c r="C296" s="112">
        <f t="shared" si="14"/>
        <v>176928</v>
      </c>
      <c r="D296" s="113">
        <v>132850</v>
      </c>
      <c r="E296" s="113">
        <v>0</v>
      </c>
      <c r="F296" s="112">
        <v>0</v>
      </c>
      <c r="G296" s="113">
        <v>44078</v>
      </c>
      <c r="H296" s="112">
        <v>0</v>
      </c>
      <c r="I296" s="112">
        <v>0</v>
      </c>
      <c r="J296" s="113">
        <v>109323</v>
      </c>
      <c r="K296" s="113">
        <v>0</v>
      </c>
      <c r="L296" s="112">
        <v>0</v>
      </c>
      <c r="M296" s="113">
        <v>21096</v>
      </c>
      <c r="N296" s="112">
        <v>0</v>
      </c>
      <c r="O296" s="112">
        <v>0</v>
      </c>
    </row>
    <row r="297" spans="1:15">
      <c r="A297" s="124">
        <v>44326</v>
      </c>
      <c r="B297" s="129" t="str">
        <f t="shared" si="15"/>
        <v>(月)</v>
      </c>
      <c r="C297" s="112">
        <f t="shared" si="14"/>
        <v>133718</v>
      </c>
      <c r="D297" s="113">
        <v>105514</v>
      </c>
      <c r="E297" s="113">
        <v>0</v>
      </c>
      <c r="F297" s="112">
        <v>0</v>
      </c>
      <c r="G297" s="113">
        <v>28204</v>
      </c>
      <c r="H297" s="112">
        <v>0</v>
      </c>
      <c r="I297" s="112">
        <v>0</v>
      </c>
      <c r="J297" s="113">
        <v>85504</v>
      </c>
      <c r="K297" s="113">
        <v>0</v>
      </c>
      <c r="L297" s="112">
        <v>0</v>
      </c>
      <c r="M297" s="113">
        <v>13332</v>
      </c>
      <c r="N297" s="112">
        <v>0</v>
      </c>
      <c r="O297" s="112">
        <v>0</v>
      </c>
    </row>
    <row r="298" spans="1:15">
      <c r="A298" s="124">
        <v>44325</v>
      </c>
      <c r="B298" s="129" t="str">
        <f t="shared" si="15"/>
        <v>(日)</v>
      </c>
      <c r="C298" s="112">
        <f t="shared" si="14"/>
        <v>84053</v>
      </c>
      <c r="D298" s="113">
        <v>75864</v>
      </c>
      <c r="E298" s="113">
        <v>0</v>
      </c>
      <c r="F298" s="112">
        <v>0</v>
      </c>
      <c r="G298" s="113">
        <v>8189</v>
      </c>
      <c r="H298" s="112">
        <v>0</v>
      </c>
      <c r="I298" s="112">
        <v>0</v>
      </c>
      <c r="J298" s="113">
        <v>67361</v>
      </c>
      <c r="K298" s="113">
        <v>0</v>
      </c>
      <c r="L298" s="112">
        <v>0</v>
      </c>
      <c r="M298" s="113">
        <v>5813</v>
      </c>
      <c r="N298" s="112">
        <v>0</v>
      </c>
      <c r="O298" s="112">
        <v>0</v>
      </c>
    </row>
    <row r="299" spans="1:15">
      <c r="A299" s="124">
        <v>44324</v>
      </c>
      <c r="B299" s="129" t="str">
        <f t="shared" si="15"/>
        <v>(土)</v>
      </c>
      <c r="C299" s="112">
        <f t="shared" si="14"/>
        <v>70456</v>
      </c>
      <c r="D299" s="113">
        <v>62823</v>
      </c>
      <c r="E299" s="113">
        <v>0</v>
      </c>
      <c r="F299" s="112">
        <v>0</v>
      </c>
      <c r="G299" s="113">
        <v>7633</v>
      </c>
      <c r="H299" s="112">
        <v>0</v>
      </c>
      <c r="I299" s="112">
        <v>0</v>
      </c>
      <c r="J299" s="113">
        <v>49780</v>
      </c>
      <c r="K299" s="113">
        <v>0</v>
      </c>
      <c r="L299" s="112">
        <v>0</v>
      </c>
      <c r="M299" s="113">
        <v>3922</v>
      </c>
      <c r="N299" s="112">
        <v>0</v>
      </c>
      <c r="O299" s="112">
        <v>0</v>
      </c>
    </row>
    <row r="300" spans="1:15">
      <c r="A300" s="124">
        <v>44323</v>
      </c>
      <c r="B300" s="129" t="str">
        <f t="shared" si="15"/>
        <v>(金)</v>
      </c>
      <c r="C300" s="112">
        <f t="shared" ref="C300:C325" si="16">SUM(D300:I300)</f>
        <v>61776</v>
      </c>
      <c r="D300" s="113">
        <v>50280</v>
      </c>
      <c r="E300" s="113">
        <v>0</v>
      </c>
      <c r="F300" s="112">
        <v>0</v>
      </c>
      <c r="G300" s="113">
        <v>11496</v>
      </c>
      <c r="H300" s="112">
        <v>0</v>
      </c>
      <c r="I300" s="112">
        <v>0</v>
      </c>
      <c r="J300" s="113">
        <v>32148</v>
      </c>
      <c r="K300" s="113">
        <v>0</v>
      </c>
      <c r="L300" s="112">
        <v>0</v>
      </c>
      <c r="M300" s="113">
        <v>4485</v>
      </c>
      <c r="N300" s="112">
        <v>0</v>
      </c>
      <c r="O300" s="112">
        <v>0</v>
      </c>
    </row>
    <row r="301" spans="1:15">
      <c r="A301" s="124">
        <v>44322</v>
      </c>
      <c r="B301" s="129" t="str">
        <f t="shared" si="15"/>
        <v>(木)</v>
      </c>
      <c r="C301" s="112">
        <f t="shared" si="16"/>
        <v>56562</v>
      </c>
      <c r="D301" s="113">
        <v>47504</v>
      </c>
      <c r="E301" s="113">
        <v>0</v>
      </c>
      <c r="F301" s="112">
        <v>0</v>
      </c>
      <c r="G301" s="113">
        <v>9058</v>
      </c>
      <c r="H301" s="112">
        <v>0</v>
      </c>
      <c r="I301" s="112">
        <v>0</v>
      </c>
      <c r="J301" s="113">
        <v>33670</v>
      </c>
      <c r="K301" s="113">
        <v>0</v>
      </c>
      <c r="L301" s="112">
        <v>0</v>
      </c>
      <c r="M301" s="113">
        <v>4924</v>
      </c>
      <c r="N301" s="112">
        <v>0</v>
      </c>
      <c r="O301" s="112">
        <v>0</v>
      </c>
    </row>
    <row r="302" spans="1:15">
      <c r="A302" s="124">
        <v>44321</v>
      </c>
      <c r="B302" s="129" t="str">
        <f t="shared" si="15"/>
        <v>(水)</v>
      </c>
      <c r="C302" s="112">
        <f t="shared" si="16"/>
        <v>10750</v>
      </c>
      <c r="D302" s="113">
        <v>9850</v>
      </c>
      <c r="E302" s="113">
        <v>0</v>
      </c>
      <c r="F302" s="112">
        <v>0</v>
      </c>
      <c r="G302" s="113">
        <v>900</v>
      </c>
      <c r="H302" s="112">
        <v>0</v>
      </c>
      <c r="I302" s="112">
        <v>0</v>
      </c>
      <c r="J302" s="113">
        <v>8215</v>
      </c>
      <c r="K302" s="113">
        <v>0</v>
      </c>
      <c r="L302" s="112">
        <v>0</v>
      </c>
      <c r="M302" s="113">
        <v>684</v>
      </c>
      <c r="N302" s="112">
        <v>0</v>
      </c>
      <c r="O302" s="112">
        <v>0</v>
      </c>
    </row>
    <row r="303" spans="1:15">
      <c r="A303" s="124">
        <v>44320</v>
      </c>
      <c r="B303" s="129" t="str">
        <f t="shared" si="15"/>
        <v>(火)</v>
      </c>
      <c r="C303" s="112">
        <f t="shared" si="16"/>
        <v>9198</v>
      </c>
      <c r="D303" s="113">
        <v>8493</v>
      </c>
      <c r="E303" s="113">
        <v>0</v>
      </c>
      <c r="F303" s="112">
        <v>0</v>
      </c>
      <c r="G303" s="113">
        <v>705</v>
      </c>
      <c r="H303" s="112">
        <v>0</v>
      </c>
      <c r="I303" s="112">
        <v>0</v>
      </c>
      <c r="J303" s="113">
        <v>6804</v>
      </c>
      <c r="K303" s="113">
        <v>0</v>
      </c>
      <c r="L303" s="112">
        <v>0</v>
      </c>
      <c r="M303" s="113">
        <v>489</v>
      </c>
      <c r="N303" s="112">
        <v>0</v>
      </c>
      <c r="O303" s="112">
        <v>0</v>
      </c>
    </row>
    <row r="304" spans="1:15">
      <c r="A304" s="124">
        <v>44319</v>
      </c>
      <c r="B304" s="129" t="str">
        <f t="shared" si="15"/>
        <v>(月)</v>
      </c>
      <c r="C304" s="112">
        <f t="shared" si="16"/>
        <v>8228</v>
      </c>
      <c r="D304" s="113">
        <v>7439</v>
      </c>
      <c r="E304" s="113">
        <v>0</v>
      </c>
      <c r="F304" s="112">
        <v>0</v>
      </c>
      <c r="G304" s="113">
        <v>789</v>
      </c>
      <c r="H304" s="112">
        <v>0</v>
      </c>
      <c r="I304" s="112">
        <v>0</v>
      </c>
      <c r="J304" s="113">
        <v>5711</v>
      </c>
      <c r="K304" s="113">
        <v>0</v>
      </c>
      <c r="L304" s="112">
        <v>0</v>
      </c>
      <c r="M304" s="113">
        <v>697</v>
      </c>
      <c r="N304" s="112">
        <v>0</v>
      </c>
      <c r="O304" s="112">
        <v>0</v>
      </c>
    </row>
    <row r="305" spans="1:15">
      <c r="A305" s="124">
        <v>44318</v>
      </c>
      <c r="B305" s="129" t="str">
        <f t="shared" si="15"/>
        <v>(日)</v>
      </c>
      <c r="C305" s="112">
        <f t="shared" si="16"/>
        <v>27299</v>
      </c>
      <c r="D305" s="113">
        <v>27299</v>
      </c>
      <c r="E305" s="113">
        <v>0</v>
      </c>
      <c r="F305" s="112">
        <v>0</v>
      </c>
      <c r="G305" s="113">
        <v>0</v>
      </c>
      <c r="H305" s="112">
        <v>0</v>
      </c>
      <c r="I305" s="112">
        <v>0</v>
      </c>
      <c r="J305" s="113">
        <v>20775</v>
      </c>
      <c r="K305" s="113">
        <v>0</v>
      </c>
      <c r="L305" s="112">
        <v>0</v>
      </c>
      <c r="M305" s="113">
        <v>0</v>
      </c>
      <c r="N305" s="112">
        <v>0</v>
      </c>
      <c r="O305" s="112">
        <v>0</v>
      </c>
    </row>
    <row r="306" spans="1:15">
      <c r="A306" s="124">
        <v>44317</v>
      </c>
      <c r="B306" s="129" t="str">
        <f t="shared" si="15"/>
        <v>(土)</v>
      </c>
      <c r="C306" s="112">
        <f t="shared" si="16"/>
        <v>39999</v>
      </c>
      <c r="D306" s="113">
        <v>39999</v>
      </c>
      <c r="E306" s="113">
        <v>0</v>
      </c>
      <c r="F306" s="112">
        <v>0</v>
      </c>
      <c r="G306" s="113">
        <v>0</v>
      </c>
      <c r="H306" s="112">
        <v>0</v>
      </c>
      <c r="I306" s="112">
        <v>0</v>
      </c>
      <c r="J306" s="113">
        <v>21882</v>
      </c>
      <c r="K306" s="113">
        <v>0</v>
      </c>
      <c r="L306" s="112">
        <v>0</v>
      </c>
      <c r="M306" s="113">
        <v>0</v>
      </c>
      <c r="N306" s="112">
        <v>0</v>
      </c>
      <c r="O306" s="112">
        <v>0</v>
      </c>
    </row>
    <row r="307" spans="1:15">
      <c r="A307" s="124">
        <v>44316</v>
      </c>
      <c r="B307" s="129" t="str">
        <f t="shared" si="15"/>
        <v>(金)</v>
      </c>
      <c r="C307" s="112">
        <f t="shared" si="16"/>
        <v>60126</v>
      </c>
      <c r="D307" s="113">
        <v>60126</v>
      </c>
      <c r="E307" s="113">
        <v>0</v>
      </c>
      <c r="F307" s="112">
        <v>0</v>
      </c>
      <c r="G307" s="113">
        <v>0</v>
      </c>
      <c r="H307" s="112">
        <v>0</v>
      </c>
      <c r="I307" s="112">
        <v>0</v>
      </c>
      <c r="J307" s="113">
        <v>26526</v>
      </c>
      <c r="K307" s="113">
        <v>0</v>
      </c>
      <c r="L307" s="112">
        <v>0</v>
      </c>
      <c r="M307" s="113">
        <v>0</v>
      </c>
      <c r="N307" s="112">
        <v>0</v>
      </c>
      <c r="O307" s="112">
        <v>0</v>
      </c>
    </row>
    <row r="308" spans="1:15">
      <c r="A308" s="124">
        <v>44315</v>
      </c>
      <c r="B308" s="129" t="str">
        <f t="shared" si="15"/>
        <v>(木)</v>
      </c>
      <c r="C308" s="112">
        <f t="shared" si="16"/>
        <v>20144</v>
      </c>
      <c r="D308" s="113">
        <v>20144</v>
      </c>
      <c r="E308" s="113">
        <v>0</v>
      </c>
      <c r="F308" s="112">
        <v>0</v>
      </c>
      <c r="G308" s="113">
        <v>0</v>
      </c>
      <c r="H308" s="112">
        <v>0</v>
      </c>
      <c r="I308" s="112">
        <v>0</v>
      </c>
      <c r="J308" s="113">
        <v>12850</v>
      </c>
      <c r="K308" s="113">
        <v>0</v>
      </c>
      <c r="L308" s="112">
        <v>0</v>
      </c>
      <c r="M308" s="113">
        <v>0</v>
      </c>
      <c r="N308" s="112">
        <v>0</v>
      </c>
      <c r="O308" s="112">
        <v>0</v>
      </c>
    </row>
    <row r="309" spans="1:15">
      <c r="A309" s="124">
        <v>44314</v>
      </c>
      <c r="B309" s="129" t="str">
        <f t="shared" si="15"/>
        <v>(水)</v>
      </c>
      <c r="C309" s="112">
        <f t="shared" si="16"/>
        <v>79638</v>
      </c>
      <c r="D309" s="113">
        <v>79638</v>
      </c>
      <c r="E309" s="113">
        <v>0</v>
      </c>
      <c r="F309" s="112">
        <v>0</v>
      </c>
      <c r="G309" s="113">
        <v>0</v>
      </c>
      <c r="H309" s="112">
        <v>0</v>
      </c>
      <c r="I309" s="112">
        <v>0</v>
      </c>
      <c r="J309" s="113">
        <v>36403</v>
      </c>
      <c r="K309" s="113">
        <v>0</v>
      </c>
      <c r="L309" s="112">
        <v>0</v>
      </c>
      <c r="M309" s="113">
        <v>0</v>
      </c>
      <c r="N309" s="112">
        <v>0</v>
      </c>
      <c r="O309" s="112">
        <v>0</v>
      </c>
    </row>
    <row r="310" spans="1:15">
      <c r="A310" s="124">
        <v>44313</v>
      </c>
      <c r="B310" s="129" t="str">
        <f t="shared" si="15"/>
        <v>(火)</v>
      </c>
      <c r="C310" s="112">
        <f t="shared" si="16"/>
        <v>73371</v>
      </c>
      <c r="D310" s="113">
        <v>73371</v>
      </c>
      <c r="E310" s="113">
        <v>0</v>
      </c>
      <c r="F310" s="112">
        <v>0</v>
      </c>
      <c r="G310" s="113">
        <v>0</v>
      </c>
      <c r="H310" s="112">
        <v>0</v>
      </c>
      <c r="I310" s="112">
        <v>0</v>
      </c>
      <c r="J310" s="113">
        <v>36339</v>
      </c>
      <c r="K310" s="113">
        <v>0</v>
      </c>
      <c r="L310" s="112">
        <v>0</v>
      </c>
      <c r="M310" s="113">
        <v>0</v>
      </c>
      <c r="N310" s="112">
        <v>0</v>
      </c>
      <c r="O310" s="112">
        <v>0</v>
      </c>
    </row>
    <row r="311" spans="1:15">
      <c r="A311" s="124">
        <v>44312</v>
      </c>
      <c r="B311" s="129" t="str">
        <f t="shared" si="15"/>
        <v>(月)</v>
      </c>
      <c r="C311" s="112">
        <f t="shared" si="16"/>
        <v>54985</v>
      </c>
      <c r="D311" s="113">
        <v>54985</v>
      </c>
      <c r="E311" s="113">
        <v>0</v>
      </c>
      <c r="F311" s="112">
        <v>0</v>
      </c>
      <c r="G311" s="113">
        <v>0</v>
      </c>
      <c r="H311" s="112">
        <v>0</v>
      </c>
      <c r="I311" s="112">
        <v>0</v>
      </c>
      <c r="J311" s="113">
        <v>26843</v>
      </c>
      <c r="K311" s="113">
        <v>0</v>
      </c>
      <c r="L311" s="112">
        <v>0</v>
      </c>
      <c r="M311" s="113">
        <v>0</v>
      </c>
      <c r="N311" s="112">
        <v>0</v>
      </c>
      <c r="O311" s="112">
        <v>0</v>
      </c>
    </row>
    <row r="312" spans="1:15">
      <c r="A312" s="124">
        <v>44311</v>
      </c>
      <c r="B312" s="129" t="str">
        <f t="shared" si="15"/>
        <v>(日)</v>
      </c>
      <c r="C312" s="112">
        <f t="shared" si="16"/>
        <v>25442</v>
      </c>
      <c r="D312" s="113">
        <v>25442</v>
      </c>
      <c r="E312" s="113">
        <v>0</v>
      </c>
      <c r="F312" s="112">
        <v>0</v>
      </c>
      <c r="G312" s="113">
        <v>0</v>
      </c>
      <c r="H312" s="112">
        <v>0</v>
      </c>
      <c r="I312" s="112">
        <v>0</v>
      </c>
      <c r="J312" s="113">
        <v>15801</v>
      </c>
      <c r="K312" s="113">
        <v>0</v>
      </c>
      <c r="L312" s="112">
        <v>0</v>
      </c>
      <c r="M312" s="113">
        <v>0</v>
      </c>
      <c r="N312" s="112">
        <v>0</v>
      </c>
      <c r="O312" s="112">
        <v>0</v>
      </c>
    </row>
    <row r="313" spans="1:15">
      <c r="A313" s="124">
        <v>44310</v>
      </c>
      <c r="B313" s="129" t="str">
        <f t="shared" si="15"/>
        <v>(土)</v>
      </c>
      <c r="C313" s="112">
        <f t="shared" si="16"/>
        <v>34913</v>
      </c>
      <c r="D313" s="113">
        <v>34913</v>
      </c>
      <c r="E313" s="113">
        <v>0</v>
      </c>
      <c r="F313" s="112">
        <v>0</v>
      </c>
      <c r="G313" s="113">
        <v>0</v>
      </c>
      <c r="H313" s="112">
        <v>0</v>
      </c>
      <c r="I313" s="112">
        <v>0</v>
      </c>
      <c r="J313" s="113">
        <v>16528</v>
      </c>
      <c r="K313" s="113">
        <v>0</v>
      </c>
      <c r="L313" s="112">
        <v>0</v>
      </c>
      <c r="M313" s="113">
        <v>0</v>
      </c>
      <c r="N313" s="112">
        <v>0</v>
      </c>
      <c r="O313" s="112">
        <v>0</v>
      </c>
    </row>
    <row r="314" spans="1:15">
      <c r="A314" s="124">
        <v>44309</v>
      </c>
      <c r="B314" s="129" t="str">
        <f t="shared" si="15"/>
        <v>(金)</v>
      </c>
      <c r="C314" s="112">
        <f t="shared" si="16"/>
        <v>50425</v>
      </c>
      <c r="D314" s="113">
        <v>50425</v>
      </c>
      <c r="E314" s="113">
        <v>0</v>
      </c>
      <c r="F314" s="112">
        <v>0</v>
      </c>
      <c r="G314" s="113">
        <v>0</v>
      </c>
      <c r="H314" s="112">
        <v>0</v>
      </c>
      <c r="I314" s="112">
        <v>0</v>
      </c>
      <c r="J314" s="113">
        <v>18429</v>
      </c>
      <c r="K314" s="113">
        <v>0</v>
      </c>
      <c r="L314" s="112">
        <v>0</v>
      </c>
      <c r="M314" s="113">
        <v>0</v>
      </c>
      <c r="N314" s="112">
        <v>0</v>
      </c>
      <c r="O314" s="112">
        <v>0</v>
      </c>
    </row>
    <row r="315" spans="1:15">
      <c r="A315" s="124">
        <v>44308</v>
      </c>
      <c r="B315" s="129" t="str">
        <f t="shared" si="15"/>
        <v>(木)</v>
      </c>
      <c r="C315" s="112">
        <f t="shared" si="16"/>
        <v>53850</v>
      </c>
      <c r="D315" s="113">
        <v>53850</v>
      </c>
      <c r="E315" s="113">
        <v>0</v>
      </c>
      <c r="F315" s="112">
        <v>0</v>
      </c>
      <c r="G315" s="113">
        <v>0</v>
      </c>
      <c r="H315" s="112">
        <v>0</v>
      </c>
      <c r="I315" s="112">
        <v>0</v>
      </c>
      <c r="J315" s="113">
        <v>24835</v>
      </c>
      <c r="K315" s="113">
        <v>0</v>
      </c>
      <c r="L315" s="112">
        <v>0</v>
      </c>
      <c r="M315" s="113">
        <v>0</v>
      </c>
      <c r="N315" s="112">
        <v>0</v>
      </c>
      <c r="O315" s="112">
        <v>0</v>
      </c>
    </row>
    <row r="316" spans="1:15">
      <c r="A316" s="124">
        <v>44307</v>
      </c>
      <c r="B316" s="129" t="str">
        <f t="shared" si="15"/>
        <v>(水)</v>
      </c>
      <c r="C316" s="112">
        <f t="shared" si="16"/>
        <v>55879</v>
      </c>
      <c r="D316" s="113">
        <v>55879</v>
      </c>
      <c r="E316" s="113">
        <v>0</v>
      </c>
      <c r="F316" s="112">
        <v>0</v>
      </c>
      <c r="G316" s="113">
        <v>0</v>
      </c>
      <c r="H316" s="112">
        <v>0</v>
      </c>
      <c r="I316" s="112">
        <v>0</v>
      </c>
      <c r="J316" s="113">
        <v>25995</v>
      </c>
      <c r="K316" s="113">
        <v>0</v>
      </c>
      <c r="L316" s="112">
        <v>0</v>
      </c>
      <c r="M316" s="113">
        <v>0</v>
      </c>
      <c r="N316" s="112">
        <v>0</v>
      </c>
      <c r="O316" s="112">
        <v>0</v>
      </c>
    </row>
    <row r="317" spans="1:15">
      <c r="A317" s="124">
        <v>44306</v>
      </c>
      <c r="B317" s="129" t="str">
        <f t="shared" si="15"/>
        <v>(火)</v>
      </c>
      <c r="C317" s="112">
        <f t="shared" si="16"/>
        <v>46967</v>
      </c>
      <c r="D317" s="113">
        <v>46967</v>
      </c>
      <c r="E317" s="113">
        <v>0</v>
      </c>
      <c r="F317" s="112">
        <v>0</v>
      </c>
      <c r="G317" s="113">
        <v>0</v>
      </c>
      <c r="H317" s="112">
        <v>0</v>
      </c>
      <c r="I317" s="112">
        <v>0</v>
      </c>
      <c r="J317" s="113">
        <v>21842</v>
      </c>
      <c r="K317" s="113">
        <v>0</v>
      </c>
      <c r="L317" s="112">
        <v>0</v>
      </c>
      <c r="M317" s="113">
        <v>0</v>
      </c>
      <c r="N317" s="112">
        <v>0</v>
      </c>
      <c r="O317" s="112">
        <v>0</v>
      </c>
    </row>
    <row r="318" spans="1:15">
      <c r="A318" s="124">
        <v>44305</v>
      </c>
      <c r="B318" s="129" t="str">
        <f t="shared" si="15"/>
        <v>(月)</v>
      </c>
      <c r="C318" s="112">
        <f t="shared" si="16"/>
        <v>30405</v>
      </c>
      <c r="D318" s="113">
        <v>30405</v>
      </c>
      <c r="E318" s="113">
        <v>0</v>
      </c>
      <c r="F318" s="112">
        <v>0</v>
      </c>
      <c r="G318" s="113">
        <v>0</v>
      </c>
      <c r="H318" s="112">
        <v>0</v>
      </c>
      <c r="I318" s="112">
        <v>0</v>
      </c>
      <c r="J318" s="113">
        <v>13608</v>
      </c>
      <c r="K318" s="113">
        <v>0</v>
      </c>
      <c r="L318" s="112">
        <v>0</v>
      </c>
      <c r="M318" s="113">
        <v>0</v>
      </c>
      <c r="N318" s="112">
        <v>0</v>
      </c>
      <c r="O318" s="112">
        <v>0</v>
      </c>
    </row>
    <row r="319" spans="1:15">
      <c r="A319" s="124">
        <v>44304</v>
      </c>
      <c r="B319" s="129" t="str">
        <f t="shared" si="15"/>
        <v>(日)</v>
      </c>
      <c r="C319" s="112">
        <f t="shared" si="16"/>
        <v>8376</v>
      </c>
      <c r="D319" s="113">
        <v>8376</v>
      </c>
      <c r="E319" s="113">
        <v>0</v>
      </c>
      <c r="F319" s="112">
        <v>0</v>
      </c>
      <c r="G319" s="113">
        <v>0</v>
      </c>
      <c r="H319" s="112">
        <v>0</v>
      </c>
      <c r="I319" s="112">
        <v>0</v>
      </c>
      <c r="J319" s="113">
        <v>5808</v>
      </c>
      <c r="K319" s="113">
        <v>0</v>
      </c>
      <c r="L319" s="112">
        <v>0</v>
      </c>
      <c r="M319" s="113">
        <v>0</v>
      </c>
      <c r="N319" s="112">
        <v>0</v>
      </c>
      <c r="O319" s="112">
        <v>0</v>
      </c>
    </row>
    <row r="320" spans="1:15">
      <c r="A320" s="124">
        <v>44303</v>
      </c>
      <c r="B320" s="129" t="str">
        <f t="shared" si="15"/>
        <v>(土)</v>
      </c>
      <c r="C320" s="112">
        <f t="shared" si="16"/>
        <v>7639</v>
      </c>
      <c r="D320" s="113">
        <v>7639</v>
      </c>
      <c r="E320" s="113">
        <v>0</v>
      </c>
      <c r="F320" s="112">
        <v>0</v>
      </c>
      <c r="G320" s="113">
        <v>0</v>
      </c>
      <c r="H320" s="112">
        <v>0</v>
      </c>
      <c r="I320" s="112">
        <v>0</v>
      </c>
      <c r="J320" s="113">
        <v>3755</v>
      </c>
      <c r="K320" s="113">
        <v>0</v>
      </c>
      <c r="L320" s="112">
        <v>0</v>
      </c>
      <c r="M320" s="113">
        <v>0</v>
      </c>
      <c r="N320" s="112">
        <v>0</v>
      </c>
      <c r="O320" s="112">
        <v>0</v>
      </c>
    </row>
    <row r="321" spans="1:15">
      <c r="A321" s="124">
        <v>44302</v>
      </c>
      <c r="B321" s="129" t="str">
        <f t="shared" si="15"/>
        <v>(金)</v>
      </c>
      <c r="C321" s="112">
        <f t="shared" si="16"/>
        <v>10577</v>
      </c>
      <c r="D321" s="113">
        <v>10577</v>
      </c>
      <c r="E321" s="113">
        <v>0</v>
      </c>
      <c r="F321" s="112">
        <v>0</v>
      </c>
      <c r="G321" s="113">
        <v>0</v>
      </c>
      <c r="H321" s="112">
        <v>0</v>
      </c>
      <c r="I321" s="112">
        <v>0</v>
      </c>
      <c r="J321" s="113">
        <v>3530</v>
      </c>
      <c r="K321" s="113">
        <v>0</v>
      </c>
      <c r="L321" s="112">
        <v>0</v>
      </c>
      <c r="M321" s="113">
        <v>0</v>
      </c>
      <c r="N321" s="112">
        <v>0</v>
      </c>
      <c r="O321" s="112">
        <v>0</v>
      </c>
    </row>
    <row r="322" spans="1:15">
      <c r="A322" s="124">
        <v>44301</v>
      </c>
      <c r="B322" s="129" t="str">
        <f t="shared" si="15"/>
        <v>(木)</v>
      </c>
      <c r="C322" s="112">
        <f t="shared" si="16"/>
        <v>8739</v>
      </c>
      <c r="D322" s="113">
        <v>8739</v>
      </c>
      <c r="E322" s="113">
        <v>0</v>
      </c>
      <c r="F322" s="112">
        <v>0</v>
      </c>
      <c r="G322" s="113">
        <v>0</v>
      </c>
      <c r="H322" s="112">
        <v>0</v>
      </c>
      <c r="I322" s="112">
        <v>0</v>
      </c>
      <c r="J322" s="113">
        <v>4174</v>
      </c>
      <c r="K322" s="113">
        <v>0</v>
      </c>
      <c r="L322" s="112">
        <v>0</v>
      </c>
      <c r="M322" s="113">
        <v>0</v>
      </c>
      <c r="N322" s="112">
        <v>0</v>
      </c>
      <c r="O322" s="112">
        <v>0</v>
      </c>
    </row>
    <row r="323" spans="1:15">
      <c r="A323" s="124">
        <v>44300</v>
      </c>
      <c r="B323" s="129" t="str">
        <f t="shared" si="15"/>
        <v>(水)</v>
      </c>
      <c r="C323" s="112">
        <f t="shared" si="16"/>
        <v>5296</v>
      </c>
      <c r="D323" s="113">
        <v>5296</v>
      </c>
      <c r="E323" s="113">
        <v>0</v>
      </c>
      <c r="F323" s="112">
        <v>0</v>
      </c>
      <c r="G323" s="113">
        <v>0</v>
      </c>
      <c r="H323" s="112">
        <v>0</v>
      </c>
      <c r="I323" s="112">
        <v>0</v>
      </c>
      <c r="J323" s="113">
        <v>3124</v>
      </c>
      <c r="K323" s="113">
        <v>0</v>
      </c>
      <c r="L323" s="112">
        <v>0</v>
      </c>
      <c r="M323" s="113">
        <v>0</v>
      </c>
      <c r="N323" s="112">
        <v>0</v>
      </c>
      <c r="O323" s="112">
        <v>0</v>
      </c>
    </row>
    <row r="324" spans="1:15">
      <c r="A324" s="124">
        <v>44299</v>
      </c>
      <c r="B324" s="129" t="str">
        <f t="shared" si="15"/>
        <v>(火)</v>
      </c>
      <c r="C324" s="112">
        <f t="shared" si="16"/>
        <v>4329</v>
      </c>
      <c r="D324" s="113">
        <v>4329</v>
      </c>
      <c r="E324" s="113">
        <v>0</v>
      </c>
      <c r="F324" s="112">
        <v>0</v>
      </c>
      <c r="G324" s="113">
        <v>0</v>
      </c>
      <c r="H324" s="112">
        <v>0</v>
      </c>
      <c r="I324" s="112">
        <v>0</v>
      </c>
      <c r="J324" s="113">
        <v>2699</v>
      </c>
      <c r="K324" s="113">
        <v>0</v>
      </c>
      <c r="L324" s="112">
        <v>0</v>
      </c>
      <c r="M324" s="113">
        <v>0</v>
      </c>
      <c r="N324" s="112">
        <v>0</v>
      </c>
      <c r="O324" s="112">
        <v>0</v>
      </c>
    </row>
    <row r="325" spans="1:15">
      <c r="A325" s="124">
        <v>44298</v>
      </c>
      <c r="B325" s="129" t="str">
        <f t="shared" si="15"/>
        <v>(月)</v>
      </c>
      <c r="C325" s="112">
        <f t="shared" si="16"/>
        <v>4704</v>
      </c>
      <c r="D325" s="114">
        <v>4704</v>
      </c>
      <c r="E325" s="114">
        <v>0</v>
      </c>
      <c r="F325" s="112">
        <v>0</v>
      </c>
      <c r="G325" s="114">
        <v>0</v>
      </c>
      <c r="H325" s="112">
        <v>0</v>
      </c>
      <c r="I325" s="112">
        <v>0</v>
      </c>
      <c r="J325" s="114">
        <v>3217</v>
      </c>
      <c r="K325" s="114">
        <v>0</v>
      </c>
      <c r="L325" s="112">
        <v>0</v>
      </c>
      <c r="M325" s="114">
        <v>0</v>
      </c>
      <c r="N325" s="112">
        <v>0</v>
      </c>
      <c r="O325" s="112">
        <v>0</v>
      </c>
    </row>
    <row r="326" spans="1:1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</row>
    <row r="327" spans="1:15">
      <c r="A327" s="75" t="s">
        <v>325</v>
      </c>
      <c r="B327" s="75"/>
    </row>
    <row r="328" spans="1:15">
      <c r="A328" s="77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327</v>
      </c>
    </row>
    <row r="3" spans="1:9">
      <c r="A3" s="167" t="s">
        <v>295</v>
      </c>
      <c r="B3" s="165" t="s">
        <v>296</v>
      </c>
      <c r="C3" s="163" t="s">
        <v>297</v>
      </c>
      <c r="D3" s="163" t="s">
        <v>298</v>
      </c>
      <c r="E3" s="166"/>
      <c r="F3" s="163" t="s">
        <v>299</v>
      </c>
      <c r="G3" s="166"/>
      <c r="H3" s="73"/>
      <c r="I3" s="73"/>
    </row>
    <row r="4" spans="1:9">
      <c r="A4" s="166"/>
      <c r="B4" s="168"/>
      <c r="C4" s="166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64" t="s">
        <v>286</v>
      </c>
      <c r="B5" s="166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7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7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7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7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7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7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7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7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7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7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7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7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7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7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7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7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7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7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7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7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7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7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7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7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7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7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7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7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7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7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7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7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7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7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7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7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7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7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7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8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8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8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8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8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8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8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8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8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8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8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8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8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8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8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8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8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8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8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8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8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8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8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8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8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8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8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8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8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328</v>
      </c>
      <c r="B83" s="73"/>
      <c r="C83" s="73"/>
      <c r="D83" s="73"/>
      <c r="E83" s="73"/>
      <c r="F83" s="73"/>
      <c r="H83" s="72"/>
    </row>
    <row r="84" spans="1:11">
      <c r="A84" s="64" t="s">
        <v>329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H33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8" width="13.90234375" style="64" customWidth="1"/>
    <col min="9" max="16384" width="8.76171875" style="64"/>
  </cols>
  <sheetData>
    <row r="1" spans="1:8">
      <c r="A1" s="64" t="s">
        <v>332</v>
      </c>
    </row>
    <row r="2" spans="1:8">
      <c r="G2" s="80" t="s">
        <v>368</v>
      </c>
    </row>
    <row r="3" spans="1:8">
      <c r="A3" s="180" t="s">
        <v>330</v>
      </c>
      <c r="B3" s="170" t="s">
        <v>296</v>
      </c>
      <c r="C3" s="170" t="s">
        <v>333</v>
      </c>
      <c r="D3" s="170" t="s">
        <v>296</v>
      </c>
      <c r="E3" s="182" t="s">
        <v>297</v>
      </c>
      <c r="F3" s="125" t="s">
        <v>298</v>
      </c>
      <c r="G3" s="125" t="s">
        <v>299</v>
      </c>
      <c r="H3" s="73"/>
    </row>
    <row r="4" spans="1:8">
      <c r="A4" s="181"/>
      <c r="B4" s="171"/>
      <c r="C4" s="171"/>
      <c r="D4" s="171"/>
      <c r="E4" s="183"/>
      <c r="F4" s="127" t="s">
        <v>301</v>
      </c>
      <c r="G4" s="127" t="s">
        <v>301</v>
      </c>
      <c r="H4" s="72"/>
    </row>
    <row r="5" spans="1:8">
      <c r="A5" s="124">
        <v>44614</v>
      </c>
      <c r="B5" s="126" t="s">
        <v>369</v>
      </c>
      <c r="C5" s="124">
        <v>44612</v>
      </c>
      <c r="D5" s="126" t="s">
        <v>345</v>
      </c>
      <c r="E5" s="102">
        <v>19394536</v>
      </c>
      <c r="F5" s="103">
        <v>9742187</v>
      </c>
      <c r="G5" s="103">
        <v>9652349</v>
      </c>
      <c r="H5" s="72"/>
    </row>
    <row r="6" spans="1:8">
      <c r="A6" s="124">
        <v>44594</v>
      </c>
      <c r="B6" s="126" t="s">
        <v>367</v>
      </c>
      <c r="C6" s="124">
        <v>44591</v>
      </c>
      <c r="D6" s="126" t="s">
        <v>345</v>
      </c>
      <c r="E6" s="102">
        <v>19390507</v>
      </c>
      <c r="F6" s="103">
        <v>9740492</v>
      </c>
      <c r="G6" s="103">
        <v>9650015</v>
      </c>
      <c r="H6" s="72"/>
    </row>
    <row r="7" spans="1:8">
      <c r="A7" s="124">
        <v>44573</v>
      </c>
      <c r="B7" s="126" t="s">
        <v>364</v>
      </c>
      <c r="C7" s="124">
        <v>44570</v>
      </c>
      <c r="D7" s="126" t="s">
        <v>345</v>
      </c>
      <c r="E7" s="102">
        <v>19333787</v>
      </c>
      <c r="F7" s="103">
        <v>9800077</v>
      </c>
      <c r="G7" s="103">
        <v>9533710</v>
      </c>
      <c r="H7" s="72"/>
    </row>
    <row r="8" spans="1:8">
      <c r="A8" s="124">
        <v>44566</v>
      </c>
      <c r="B8" s="126" t="s">
        <v>364</v>
      </c>
      <c r="C8" s="124">
        <v>44563</v>
      </c>
      <c r="D8" s="126" t="s">
        <v>345</v>
      </c>
      <c r="E8" s="102">
        <v>19325629</v>
      </c>
      <c r="F8" s="103">
        <v>9799599</v>
      </c>
      <c r="G8" s="103">
        <v>9526030</v>
      </c>
      <c r="H8" s="72"/>
    </row>
    <row r="9" spans="1:8">
      <c r="A9" s="124">
        <v>44557</v>
      </c>
      <c r="B9" s="126" t="s">
        <v>363</v>
      </c>
      <c r="C9" s="124">
        <v>44556</v>
      </c>
      <c r="D9" s="126" t="s">
        <v>345</v>
      </c>
      <c r="E9" s="102">
        <v>19321813</v>
      </c>
      <c r="F9" s="103">
        <v>9800906</v>
      </c>
      <c r="G9" s="103">
        <v>9520907</v>
      </c>
      <c r="H9" s="72"/>
    </row>
    <row r="10" spans="1:8">
      <c r="A10" s="124">
        <v>44552</v>
      </c>
      <c r="B10" s="126" t="s">
        <v>347</v>
      </c>
      <c r="C10" s="124">
        <v>44549</v>
      </c>
      <c r="D10" s="126" t="s">
        <v>345</v>
      </c>
      <c r="E10" s="102">
        <v>19317095</v>
      </c>
      <c r="F10" s="103">
        <v>9800859</v>
      </c>
      <c r="G10" s="103">
        <v>9516236</v>
      </c>
      <c r="H10" s="72"/>
    </row>
    <row r="11" spans="1:8">
      <c r="A11" s="124">
        <v>44545</v>
      </c>
      <c r="B11" s="126" t="s">
        <v>347</v>
      </c>
      <c r="C11" s="124">
        <v>44542</v>
      </c>
      <c r="D11" s="126" t="s">
        <v>345</v>
      </c>
      <c r="E11" s="102">
        <v>19315219</v>
      </c>
      <c r="F11" s="103">
        <v>9800511</v>
      </c>
      <c r="G11" s="103">
        <v>9514708</v>
      </c>
      <c r="H11" s="72"/>
    </row>
    <row r="12" spans="1:8">
      <c r="A12" s="124">
        <v>44538</v>
      </c>
      <c r="B12" s="126" t="s">
        <v>347</v>
      </c>
      <c r="C12" s="124">
        <v>44535</v>
      </c>
      <c r="D12" s="126" t="s">
        <v>345</v>
      </c>
      <c r="E12" s="102">
        <v>19308290</v>
      </c>
      <c r="F12" s="103">
        <v>9801991</v>
      </c>
      <c r="G12" s="103">
        <v>9506299</v>
      </c>
      <c r="H12" s="72"/>
    </row>
    <row r="13" spans="1:8">
      <c r="A13" s="124">
        <v>44531</v>
      </c>
      <c r="B13" s="126" t="s">
        <v>347</v>
      </c>
      <c r="C13" s="124">
        <v>44528</v>
      </c>
      <c r="D13" s="126" t="s">
        <v>345</v>
      </c>
      <c r="E13" s="102">
        <v>19291446</v>
      </c>
      <c r="F13" s="103">
        <v>9802654</v>
      </c>
      <c r="G13" s="103">
        <v>9488792</v>
      </c>
      <c r="H13" s="72"/>
    </row>
    <row r="14" spans="1:8">
      <c r="A14" s="124">
        <v>44524</v>
      </c>
      <c r="B14" s="126" t="s">
        <v>347</v>
      </c>
      <c r="C14" s="124">
        <v>44521</v>
      </c>
      <c r="D14" s="126" t="s">
        <v>345</v>
      </c>
      <c r="E14" s="102">
        <v>19284713</v>
      </c>
      <c r="F14" s="103">
        <v>9808144</v>
      </c>
      <c r="G14" s="103">
        <v>9476569</v>
      </c>
      <c r="H14" s="72"/>
    </row>
    <row r="15" spans="1:8">
      <c r="A15" s="124">
        <v>44517</v>
      </c>
      <c r="B15" s="126" t="s">
        <v>347</v>
      </c>
      <c r="C15" s="124">
        <v>44514</v>
      </c>
      <c r="D15" s="126" t="s">
        <v>345</v>
      </c>
      <c r="E15" s="102">
        <v>19272217</v>
      </c>
      <c r="F15" s="103">
        <v>9808427</v>
      </c>
      <c r="G15" s="103">
        <v>9463790</v>
      </c>
      <c r="H15" s="72"/>
    </row>
    <row r="16" spans="1:8">
      <c r="A16" s="124">
        <v>44510</v>
      </c>
      <c r="B16" s="126" t="s">
        <v>347</v>
      </c>
      <c r="C16" s="124">
        <v>44507</v>
      </c>
      <c r="D16" s="126" t="s">
        <v>334</v>
      </c>
      <c r="E16" s="102">
        <v>19228810</v>
      </c>
      <c r="F16" s="103">
        <v>9805102</v>
      </c>
      <c r="G16" s="103">
        <v>9423708</v>
      </c>
      <c r="H16" s="72"/>
    </row>
    <row r="17" spans="1:8">
      <c r="A17" s="124">
        <v>44502</v>
      </c>
      <c r="B17" s="126" t="s">
        <v>306</v>
      </c>
      <c r="C17" s="124">
        <v>44500</v>
      </c>
      <c r="D17" s="126" t="s">
        <v>334</v>
      </c>
      <c r="E17" s="102">
        <v>19078083</v>
      </c>
      <c r="F17" s="103">
        <v>9769376</v>
      </c>
      <c r="G17" s="103">
        <v>9308707</v>
      </c>
      <c r="H17" s="72"/>
    </row>
    <row r="18" spans="1:8">
      <c r="A18" s="124">
        <v>44496</v>
      </c>
      <c r="B18" s="126" t="s">
        <v>305</v>
      </c>
      <c r="C18" s="124">
        <v>44493</v>
      </c>
      <c r="D18" s="126" t="s">
        <v>334</v>
      </c>
      <c r="E18" s="102">
        <v>18962749</v>
      </c>
      <c r="F18" s="103">
        <v>9767683</v>
      </c>
      <c r="G18" s="103">
        <v>9195066</v>
      </c>
      <c r="H18" s="72"/>
    </row>
    <row r="19" spans="1:8">
      <c r="A19" s="124">
        <v>44489</v>
      </c>
      <c r="B19" s="126" t="s">
        <v>305</v>
      </c>
      <c r="C19" s="124">
        <v>44486</v>
      </c>
      <c r="D19" s="126" t="s">
        <v>334</v>
      </c>
      <c r="E19" s="102">
        <v>18747243</v>
      </c>
      <c r="F19" s="103">
        <v>9765668</v>
      </c>
      <c r="G19" s="103">
        <v>8981575</v>
      </c>
      <c r="H19" s="72"/>
    </row>
    <row r="20" spans="1:8">
      <c r="A20" s="124">
        <v>44482</v>
      </c>
      <c r="B20" s="126" t="s">
        <v>305</v>
      </c>
      <c r="C20" s="124">
        <v>44479</v>
      </c>
      <c r="D20" s="126" t="s">
        <v>334</v>
      </c>
      <c r="E20" s="81">
        <v>18283165</v>
      </c>
      <c r="F20" s="81">
        <v>9751845</v>
      </c>
      <c r="G20" s="81">
        <v>8531320</v>
      </c>
      <c r="H20" s="72"/>
    </row>
    <row r="21" spans="1:8">
      <c r="A21" s="124">
        <v>44475</v>
      </c>
      <c r="B21" s="126" t="s">
        <v>305</v>
      </c>
      <c r="C21" s="124">
        <v>44472</v>
      </c>
      <c r="D21" s="126" t="s">
        <v>334</v>
      </c>
      <c r="E21" s="81">
        <v>17523553</v>
      </c>
      <c r="F21" s="81">
        <v>9707240</v>
      </c>
      <c r="G21" s="81">
        <v>7816313</v>
      </c>
      <c r="H21" s="72"/>
    </row>
    <row r="22" spans="1:8">
      <c r="A22" s="124">
        <v>44468</v>
      </c>
      <c r="B22" s="126" t="s">
        <v>305</v>
      </c>
      <c r="C22" s="124">
        <v>44465</v>
      </c>
      <c r="D22" s="126" t="s">
        <v>334</v>
      </c>
      <c r="E22" s="81">
        <v>16729009</v>
      </c>
      <c r="F22" s="81">
        <v>9578689</v>
      </c>
      <c r="G22" s="81">
        <v>7150320</v>
      </c>
      <c r="H22" s="72"/>
    </row>
    <row r="23" spans="1:8">
      <c r="A23" s="124">
        <v>44461</v>
      </c>
      <c r="B23" s="126" t="s">
        <v>305</v>
      </c>
      <c r="C23" s="124">
        <v>44458</v>
      </c>
      <c r="D23" s="126" t="s">
        <v>334</v>
      </c>
      <c r="E23" s="81">
        <v>16106155</v>
      </c>
      <c r="F23" s="81">
        <v>9364198</v>
      </c>
      <c r="G23" s="81">
        <v>6741957</v>
      </c>
      <c r="H23" s="72"/>
    </row>
    <row r="24" spans="1:8">
      <c r="A24" s="124">
        <v>44454</v>
      </c>
      <c r="B24" s="126" t="s">
        <v>305</v>
      </c>
      <c r="C24" s="124">
        <v>44451</v>
      </c>
      <c r="D24" s="126" t="s">
        <v>334</v>
      </c>
      <c r="E24" s="81">
        <v>15400219</v>
      </c>
      <c r="F24" s="81">
        <v>8914497</v>
      </c>
      <c r="G24" s="81">
        <v>6485722</v>
      </c>
      <c r="H24" s="72"/>
    </row>
    <row r="25" spans="1:8">
      <c r="A25" s="124">
        <v>44447</v>
      </c>
      <c r="B25" s="126" t="s">
        <v>305</v>
      </c>
      <c r="C25" s="124">
        <v>44444</v>
      </c>
      <c r="D25" s="126" t="s">
        <v>334</v>
      </c>
      <c r="E25" s="81">
        <v>14362075</v>
      </c>
      <c r="F25" s="81">
        <v>8141454</v>
      </c>
      <c r="G25" s="81">
        <v>6220621</v>
      </c>
      <c r="H25" s="72"/>
    </row>
    <row r="26" spans="1:8">
      <c r="A26" s="124">
        <v>44440</v>
      </c>
      <c r="B26" s="126" t="s">
        <v>305</v>
      </c>
      <c r="C26" s="124">
        <v>44437</v>
      </c>
      <c r="D26" s="126" t="s">
        <v>334</v>
      </c>
      <c r="E26" s="81">
        <v>13225021</v>
      </c>
      <c r="F26" s="81">
        <v>7426698</v>
      </c>
      <c r="G26" s="81">
        <v>5798323</v>
      </c>
      <c r="H26" s="72"/>
    </row>
    <row r="27" spans="1:8">
      <c r="A27" s="124">
        <v>44433</v>
      </c>
      <c r="B27" s="126" t="s">
        <v>305</v>
      </c>
      <c r="C27" s="124">
        <v>44430</v>
      </c>
      <c r="D27" s="126" t="s">
        <v>334</v>
      </c>
      <c r="E27" s="81">
        <v>12029002</v>
      </c>
      <c r="F27" s="81">
        <v>7013578</v>
      </c>
      <c r="G27" s="81">
        <v>5015424</v>
      </c>
      <c r="H27" s="72"/>
    </row>
    <row r="28" spans="1:8">
      <c r="A28" s="124">
        <v>44426</v>
      </c>
      <c r="B28" s="126" t="s">
        <v>305</v>
      </c>
      <c r="C28" s="124">
        <v>44423</v>
      </c>
      <c r="D28" s="126" t="s">
        <v>334</v>
      </c>
      <c r="E28" s="81">
        <v>10579702</v>
      </c>
      <c r="F28" s="81">
        <v>6761659</v>
      </c>
      <c r="G28" s="81">
        <v>3818043</v>
      </c>
      <c r="H28" s="72"/>
    </row>
    <row r="29" spans="1:8">
      <c r="A29" s="124">
        <v>44419</v>
      </c>
      <c r="B29" s="126" t="s">
        <v>305</v>
      </c>
      <c r="C29" s="124">
        <v>44416</v>
      </c>
      <c r="D29" s="126" t="s">
        <v>334</v>
      </c>
      <c r="E29" s="81">
        <v>9282019</v>
      </c>
      <c r="F29" s="81">
        <v>6577221</v>
      </c>
      <c r="G29" s="81">
        <v>2704798</v>
      </c>
      <c r="H29" s="72"/>
    </row>
    <row r="30" spans="1:8">
      <c r="A30" s="124">
        <v>44412</v>
      </c>
      <c r="B30" s="126" t="s">
        <v>305</v>
      </c>
      <c r="C30" s="124">
        <v>44409</v>
      </c>
      <c r="D30" s="126" t="s">
        <v>334</v>
      </c>
      <c r="E30" s="81">
        <v>7723380</v>
      </c>
      <c r="F30" s="81">
        <v>6269246</v>
      </c>
      <c r="G30" s="81">
        <v>1454134</v>
      </c>
      <c r="H30" s="72"/>
    </row>
    <row r="31" spans="1:8">
      <c r="A31" s="82"/>
      <c r="B31" s="71"/>
      <c r="C31" s="71"/>
      <c r="D31" s="71"/>
      <c r="E31" s="71"/>
      <c r="F31" s="71"/>
      <c r="G31" s="72"/>
    </row>
    <row r="32" spans="1:8">
      <c r="A32" s="73" t="s">
        <v>331</v>
      </c>
      <c r="B32" s="72"/>
      <c r="C32" s="72"/>
      <c r="D32" s="72"/>
      <c r="E32" s="72"/>
      <c r="F32" s="72"/>
      <c r="G32" s="73"/>
    </row>
    <row r="33" spans="1:7">
      <c r="A33" s="73"/>
      <c r="B33" s="73"/>
      <c r="C33" s="73"/>
      <c r="D33" s="73"/>
      <c r="E33" s="73"/>
      <c r="F33" s="73"/>
      <c r="G33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43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335</v>
      </c>
    </row>
    <row r="2" spans="1:7">
      <c r="G2" s="94" t="str">
        <f ca="1">"（" &amp; DBCS(MONTH(OFFSET($A$4,1,0))) &amp; "月" &amp; DBCS(DAY(OFFSET($A$4,1,0))) &amp; "日公表時点）"</f>
        <v>（２月２５日公表時点）</v>
      </c>
    </row>
    <row r="3" spans="1:7">
      <c r="A3" s="169" t="s">
        <v>330</v>
      </c>
      <c r="B3" s="165" t="s">
        <v>296</v>
      </c>
      <c r="C3" s="165" t="s">
        <v>333</v>
      </c>
      <c r="D3" s="165" t="s">
        <v>296</v>
      </c>
      <c r="E3" s="163" t="s">
        <v>336</v>
      </c>
      <c r="F3" s="125" t="s">
        <v>298</v>
      </c>
      <c r="G3" s="125" t="s">
        <v>299</v>
      </c>
    </row>
    <row r="4" spans="1:7">
      <c r="A4" s="165"/>
      <c r="B4" s="165"/>
      <c r="C4" s="165"/>
      <c r="D4" s="165"/>
      <c r="E4" s="163"/>
      <c r="F4" s="127" t="s">
        <v>301</v>
      </c>
      <c r="G4" s="127" t="s">
        <v>301</v>
      </c>
    </row>
    <row r="5" spans="1:7">
      <c r="A5" s="124">
        <v>44617</v>
      </c>
      <c r="B5" s="126" t="str">
        <f t="shared" ref="B5:B68" si="0">"(" &amp; TEXT(A5,"aaa") &amp; ")"</f>
        <v>(金)</v>
      </c>
      <c r="C5" s="124">
        <v>44612</v>
      </c>
      <c r="D5" s="126" t="s">
        <v>345</v>
      </c>
      <c r="E5" s="115">
        <f t="shared" ref="E5:E68" si="1">SUM(F5:G5)</f>
        <v>19248706</v>
      </c>
      <c r="F5" s="115">
        <v>9685344</v>
      </c>
      <c r="G5" s="115">
        <v>9563362</v>
      </c>
    </row>
    <row r="6" spans="1:7">
      <c r="A6" s="124">
        <v>44616</v>
      </c>
      <c r="B6" s="126" t="str">
        <f t="shared" si="0"/>
        <v>(木)</v>
      </c>
      <c r="C6" s="124">
        <v>44612</v>
      </c>
      <c r="D6" s="126" t="s">
        <v>345</v>
      </c>
      <c r="E6" s="115">
        <f t="shared" si="1"/>
        <v>19248858</v>
      </c>
      <c r="F6" s="115">
        <v>9685494</v>
      </c>
      <c r="G6" s="115">
        <v>9563364</v>
      </c>
    </row>
    <row r="7" spans="1:7">
      <c r="A7" s="124">
        <v>44614</v>
      </c>
      <c r="B7" s="126" t="str">
        <f t="shared" si="0"/>
        <v>(火)</v>
      </c>
      <c r="C7" s="124">
        <v>44612</v>
      </c>
      <c r="D7" s="126" t="s">
        <v>345</v>
      </c>
      <c r="E7" s="115">
        <f t="shared" si="1"/>
        <v>19248185</v>
      </c>
      <c r="F7" s="115">
        <v>9684398</v>
      </c>
      <c r="G7" s="115">
        <v>9563787</v>
      </c>
    </row>
    <row r="8" spans="1:7">
      <c r="A8" s="124">
        <v>44613</v>
      </c>
      <c r="B8" s="126" t="str">
        <f t="shared" si="0"/>
        <v>(月)</v>
      </c>
      <c r="C8" s="124">
        <v>44591</v>
      </c>
      <c r="D8" s="126" t="s">
        <v>345</v>
      </c>
      <c r="E8" s="115">
        <f t="shared" si="1"/>
        <v>19243964</v>
      </c>
      <c r="F8" s="115">
        <v>9681680</v>
      </c>
      <c r="G8" s="115">
        <v>9562284</v>
      </c>
    </row>
    <row r="9" spans="1:7">
      <c r="A9" s="124">
        <v>44610</v>
      </c>
      <c r="B9" s="126" t="str">
        <f t="shared" si="0"/>
        <v>(金)</v>
      </c>
      <c r="C9" s="124">
        <v>44591</v>
      </c>
      <c r="D9" s="126" t="s">
        <v>345</v>
      </c>
      <c r="E9" s="115">
        <f t="shared" si="1"/>
        <v>19246661</v>
      </c>
      <c r="F9" s="115">
        <v>9683046</v>
      </c>
      <c r="G9" s="115">
        <v>9563615</v>
      </c>
    </row>
    <row r="10" spans="1:7">
      <c r="A10" s="124">
        <v>44609</v>
      </c>
      <c r="B10" s="126" t="str">
        <f t="shared" si="0"/>
        <v>(木)</v>
      </c>
      <c r="C10" s="124">
        <v>44591</v>
      </c>
      <c r="D10" s="126" t="s">
        <v>345</v>
      </c>
      <c r="E10" s="115">
        <f t="shared" si="1"/>
        <v>19247340</v>
      </c>
      <c r="F10" s="115">
        <v>9681494</v>
      </c>
      <c r="G10" s="115">
        <v>9565846</v>
      </c>
    </row>
    <row r="11" spans="1:7">
      <c r="A11" s="124">
        <v>44608</v>
      </c>
      <c r="B11" s="126" t="str">
        <f t="shared" si="0"/>
        <v>(水)</v>
      </c>
      <c r="C11" s="124">
        <v>44591</v>
      </c>
      <c r="D11" s="126" t="s">
        <v>345</v>
      </c>
      <c r="E11" s="115">
        <f t="shared" si="1"/>
        <v>19246794</v>
      </c>
      <c r="F11" s="115">
        <v>9681305</v>
      </c>
      <c r="G11" s="115">
        <v>9565489</v>
      </c>
    </row>
    <row r="12" spans="1:7">
      <c r="A12" s="124">
        <v>44607</v>
      </c>
      <c r="B12" s="126" t="str">
        <f t="shared" si="0"/>
        <v>(火)</v>
      </c>
      <c r="C12" s="124">
        <v>44591</v>
      </c>
      <c r="D12" s="126" t="s">
        <v>345</v>
      </c>
      <c r="E12" s="115">
        <f t="shared" si="1"/>
        <v>19243937</v>
      </c>
      <c r="F12" s="115">
        <v>9679811</v>
      </c>
      <c r="G12" s="115">
        <v>9564126</v>
      </c>
    </row>
    <row r="13" spans="1:7">
      <c r="A13" s="124">
        <v>44606</v>
      </c>
      <c r="B13" s="126" t="str">
        <f t="shared" si="0"/>
        <v>(月)</v>
      </c>
      <c r="C13" s="124">
        <v>44591</v>
      </c>
      <c r="D13" s="126" t="s">
        <v>345</v>
      </c>
      <c r="E13" s="115">
        <f t="shared" si="1"/>
        <v>19241048</v>
      </c>
      <c r="F13" s="115">
        <v>9678149</v>
      </c>
      <c r="G13" s="115">
        <v>9562899</v>
      </c>
    </row>
    <row r="14" spans="1:7">
      <c r="A14" s="124">
        <v>44602</v>
      </c>
      <c r="B14" s="126" t="str">
        <f t="shared" si="0"/>
        <v>(木)</v>
      </c>
      <c r="C14" s="124">
        <v>44591</v>
      </c>
      <c r="D14" s="126" t="s">
        <v>345</v>
      </c>
      <c r="E14" s="115">
        <f t="shared" si="1"/>
        <v>19237852</v>
      </c>
      <c r="F14" s="115">
        <v>9675862</v>
      </c>
      <c r="G14" s="115">
        <v>9561990</v>
      </c>
    </row>
    <row r="15" spans="1:7">
      <c r="A15" s="124">
        <v>44601</v>
      </c>
      <c r="B15" s="126" t="str">
        <f t="shared" si="0"/>
        <v>(水)</v>
      </c>
      <c r="C15" s="124">
        <v>44591</v>
      </c>
      <c r="D15" s="126" t="s">
        <v>345</v>
      </c>
      <c r="E15" s="115">
        <f t="shared" si="1"/>
        <v>19235285</v>
      </c>
      <c r="F15" s="115">
        <v>9674298</v>
      </c>
      <c r="G15" s="115">
        <v>9560987</v>
      </c>
    </row>
    <row r="16" spans="1:7">
      <c r="A16" s="124">
        <v>44600</v>
      </c>
      <c r="B16" s="126" t="str">
        <f t="shared" si="0"/>
        <v>(火)</v>
      </c>
      <c r="C16" s="124">
        <v>44591</v>
      </c>
      <c r="D16" s="126" t="s">
        <v>345</v>
      </c>
      <c r="E16" s="115">
        <f t="shared" si="1"/>
        <v>19233543</v>
      </c>
      <c r="F16" s="115">
        <v>9673123</v>
      </c>
      <c r="G16" s="115">
        <v>9560420</v>
      </c>
    </row>
    <row r="17" spans="1:11">
      <c r="A17" s="124">
        <v>44599</v>
      </c>
      <c r="B17" s="126" t="str">
        <f t="shared" si="0"/>
        <v>(月)</v>
      </c>
      <c r="C17" s="124">
        <v>44591</v>
      </c>
      <c r="D17" s="126" t="s">
        <v>345</v>
      </c>
      <c r="E17" s="115">
        <f t="shared" si="1"/>
        <v>19234661</v>
      </c>
      <c r="F17" s="115">
        <v>9673761</v>
      </c>
      <c r="G17" s="115">
        <v>9560900</v>
      </c>
    </row>
    <row r="18" spans="1:11">
      <c r="A18" s="124">
        <v>44596</v>
      </c>
      <c r="B18" s="126" t="str">
        <f t="shared" si="0"/>
        <v>(金)</v>
      </c>
      <c r="C18" s="124">
        <v>44591</v>
      </c>
      <c r="D18" s="126" t="s">
        <v>345</v>
      </c>
      <c r="E18" s="115">
        <f t="shared" si="1"/>
        <v>19235528</v>
      </c>
      <c r="F18" s="115">
        <v>9673651</v>
      </c>
      <c r="G18" s="115">
        <v>9561877</v>
      </c>
    </row>
    <row r="19" spans="1:11">
      <c r="A19" s="124">
        <v>44595</v>
      </c>
      <c r="B19" s="126" t="str">
        <f t="shared" si="0"/>
        <v>(木)</v>
      </c>
      <c r="C19" s="124">
        <v>44591</v>
      </c>
      <c r="D19" s="126" t="s">
        <v>345</v>
      </c>
      <c r="E19" s="115">
        <f t="shared" si="1"/>
        <v>19233405</v>
      </c>
      <c r="F19" s="115">
        <v>9672382</v>
      </c>
      <c r="G19" s="115">
        <v>9561023</v>
      </c>
    </row>
    <row r="20" spans="1:11">
      <c r="A20" s="124">
        <v>44594</v>
      </c>
      <c r="B20" s="126" t="str">
        <f t="shared" si="0"/>
        <v>(水)</v>
      </c>
      <c r="C20" s="124">
        <v>44591</v>
      </c>
      <c r="D20" s="126" t="s">
        <v>345</v>
      </c>
      <c r="E20" s="115">
        <f t="shared" si="1"/>
        <v>19228593</v>
      </c>
      <c r="F20" s="115">
        <v>9669750</v>
      </c>
      <c r="G20" s="115">
        <v>9558843</v>
      </c>
    </row>
    <row r="21" spans="1:11">
      <c r="A21" s="124">
        <v>44593</v>
      </c>
      <c r="B21" s="126" t="str">
        <f t="shared" si="0"/>
        <v>(火)</v>
      </c>
      <c r="C21" s="124">
        <v>44570</v>
      </c>
      <c r="D21" s="126" t="s">
        <v>345</v>
      </c>
      <c r="E21" s="115">
        <f t="shared" si="1"/>
        <v>19030446</v>
      </c>
      <c r="F21" s="115">
        <v>9575180</v>
      </c>
      <c r="G21" s="115">
        <v>9455266</v>
      </c>
    </row>
    <row r="22" spans="1:11">
      <c r="A22" s="124">
        <v>44592</v>
      </c>
      <c r="B22" s="126" t="str">
        <f t="shared" si="0"/>
        <v>(月)</v>
      </c>
      <c r="C22" s="124">
        <v>44570</v>
      </c>
      <c r="D22" s="126" t="s">
        <v>345</v>
      </c>
      <c r="E22" s="115">
        <f t="shared" si="1"/>
        <v>19053229</v>
      </c>
      <c r="F22" s="115">
        <v>9586323</v>
      </c>
      <c r="G22" s="115">
        <v>9466906</v>
      </c>
    </row>
    <row r="23" spans="1:11">
      <c r="A23" s="124">
        <v>44589</v>
      </c>
      <c r="B23" s="126" t="str">
        <f t="shared" si="0"/>
        <v>(金)</v>
      </c>
      <c r="C23" s="124">
        <v>44570</v>
      </c>
      <c r="D23" s="126" t="s">
        <v>345</v>
      </c>
      <c r="E23" s="115">
        <f t="shared" si="1"/>
        <v>19050833</v>
      </c>
      <c r="F23" s="115">
        <v>9585688</v>
      </c>
      <c r="G23" s="115">
        <v>9465145</v>
      </c>
    </row>
    <row r="24" spans="1:11">
      <c r="A24" s="124">
        <v>44588</v>
      </c>
      <c r="B24" s="126" t="str">
        <f t="shared" si="0"/>
        <v>(木)</v>
      </c>
      <c r="C24" s="124">
        <v>44570</v>
      </c>
      <c r="D24" s="126" t="s">
        <v>345</v>
      </c>
      <c r="E24" s="115">
        <f t="shared" si="1"/>
        <v>19045089</v>
      </c>
      <c r="F24" s="115">
        <v>9582788</v>
      </c>
      <c r="G24" s="115">
        <v>9462301</v>
      </c>
    </row>
    <row r="25" spans="1:11">
      <c r="A25" s="124">
        <v>44587</v>
      </c>
      <c r="B25" s="126" t="str">
        <f t="shared" si="0"/>
        <v>(水)</v>
      </c>
      <c r="C25" s="124">
        <v>44570</v>
      </c>
      <c r="D25" s="126" t="s">
        <v>345</v>
      </c>
      <c r="E25" s="115">
        <f t="shared" si="1"/>
        <v>19044959</v>
      </c>
      <c r="F25" s="115">
        <v>9582608</v>
      </c>
      <c r="G25" s="115">
        <v>9462351</v>
      </c>
    </row>
    <row r="26" spans="1:11">
      <c r="A26" s="124">
        <v>44586</v>
      </c>
      <c r="B26" s="126" t="str">
        <f t="shared" si="0"/>
        <v>(火)</v>
      </c>
      <c r="C26" s="124">
        <v>44570</v>
      </c>
      <c r="D26" s="126" t="s">
        <v>345</v>
      </c>
      <c r="E26" s="115">
        <f t="shared" si="1"/>
        <v>19042878</v>
      </c>
      <c r="F26" s="115">
        <v>9581620</v>
      </c>
      <c r="G26" s="115">
        <v>9461258</v>
      </c>
    </row>
    <row r="27" spans="1:11">
      <c r="A27" s="124">
        <v>44585</v>
      </c>
      <c r="B27" s="126" t="str">
        <f t="shared" si="0"/>
        <v>(月)</v>
      </c>
      <c r="C27" s="124">
        <v>44570</v>
      </c>
      <c r="D27" s="126" t="s">
        <v>345</v>
      </c>
      <c r="E27" s="115">
        <f t="shared" si="1"/>
        <v>19041431</v>
      </c>
      <c r="F27" s="115">
        <v>9580795</v>
      </c>
      <c r="G27" s="115">
        <v>9460636</v>
      </c>
    </row>
    <row r="28" spans="1:11">
      <c r="A28" s="124">
        <v>44582</v>
      </c>
      <c r="B28" s="126" t="str">
        <f t="shared" si="0"/>
        <v>(金)</v>
      </c>
      <c r="C28" s="124">
        <v>44570</v>
      </c>
      <c r="D28" s="126" t="s">
        <v>345</v>
      </c>
      <c r="E28" s="115">
        <f t="shared" si="1"/>
        <v>19036994</v>
      </c>
      <c r="F28" s="115">
        <v>9578226</v>
      </c>
      <c r="G28" s="115">
        <v>9458768</v>
      </c>
    </row>
    <row r="29" spans="1:11">
      <c r="A29" s="124">
        <v>44581</v>
      </c>
      <c r="B29" s="126" t="str">
        <f t="shared" si="0"/>
        <v>(木)</v>
      </c>
      <c r="C29" s="124">
        <v>44570</v>
      </c>
      <c r="D29" s="126" t="s">
        <v>345</v>
      </c>
      <c r="E29" s="115">
        <f t="shared" si="1"/>
        <v>19037485</v>
      </c>
      <c r="F29" s="115">
        <v>9578168</v>
      </c>
      <c r="G29" s="115">
        <v>9459317</v>
      </c>
    </row>
    <row r="30" spans="1:11">
      <c r="A30" s="124">
        <v>44580</v>
      </c>
      <c r="B30" s="126" t="str">
        <f t="shared" si="0"/>
        <v>(水)</v>
      </c>
      <c r="C30" s="124">
        <v>44570</v>
      </c>
      <c r="D30" s="126" t="s">
        <v>345</v>
      </c>
      <c r="E30" s="115">
        <f t="shared" si="1"/>
        <v>19035882</v>
      </c>
      <c r="F30" s="115">
        <v>9577365</v>
      </c>
      <c r="G30" s="115">
        <v>9458517</v>
      </c>
      <c r="I30" s="106"/>
      <c r="J30" s="106"/>
      <c r="K30" s="106"/>
    </row>
    <row r="31" spans="1:11">
      <c r="A31" s="124">
        <v>44579</v>
      </c>
      <c r="B31" s="126" t="str">
        <f t="shared" si="0"/>
        <v>(火)</v>
      </c>
      <c r="C31" s="124">
        <v>44570</v>
      </c>
      <c r="D31" s="126" t="s">
        <v>345</v>
      </c>
      <c r="E31" s="115">
        <f t="shared" si="1"/>
        <v>19032989</v>
      </c>
      <c r="F31" s="115">
        <v>9575927</v>
      </c>
      <c r="G31" s="115">
        <v>9457062</v>
      </c>
    </row>
    <row r="32" spans="1:11">
      <c r="A32" s="124">
        <v>44578</v>
      </c>
      <c r="B32" s="126" t="str">
        <f t="shared" si="0"/>
        <v>(月)</v>
      </c>
      <c r="C32" s="124">
        <v>44570</v>
      </c>
      <c r="D32" s="126" t="s">
        <v>345</v>
      </c>
      <c r="E32" s="115">
        <f t="shared" si="1"/>
        <v>19012867</v>
      </c>
      <c r="F32" s="115">
        <v>9565054</v>
      </c>
      <c r="G32" s="115">
        <v>9447813</v>
      </c>
    </row>
    <row r="33" spans="1:11">
      <c r="A33" s="124">
        <v>44575</v>
      </c>
      <c r="B33" s="126" t="str">
        <f t="shared" si="0"/>
        <v>(金)</v>
      </c>
      <c r="C33" s="124">
        <v>44570</v>
      </c>
      <c r="D33" s="126" t="s">
        <v>345</v>
      </c>
      <c r="E33" s="115">
        <f t="shared" si="1"/>
        <v>19004734</v>
      </c>
      <c r="F33" s="115">
        <v>9559646</v>
      </c>
      <c r="G33" s="115">
        <v>9445088</v>
      </c>
    </row>
    <row r="34" spans="1:11">
      <c r="A34" s="124">
        <v>44574</v>
      </c>
      <c r="B34" s="126" t="str">
        <f t="shared" si="0"/>
        <v>(木)</v>
      </c>
      <c r="C34" s="124">
        <v>44570</v>
      </c>
      <c r="D34" s="126" t="s">
        <v>345</v>
      </c>
      <c r="E34" s="115">
        <f t="shared" si="1"/>
        <v>19005825</v>
      </c>
      <c r="F34" s="115">
        <v>9559289</v>
      </c>
      <c r="G34" s="115">
        <v>9446536</v>
      </c>
    </row>
    <row r="35" spans="1:11">
      <c r="A35" s="124">
        <v>44573</v>
      </c>
      <c r="B35" s="126" t="str">
        <f t="shared" si="0"/>
        <v>(水)</v>
      </c>
      <c r="C35" s="124">
        <v>44570</v>
      </c>
      <c r="D35" s="126" t="s">
        <v>345</v>
      </c>
      <c r="E35" s="115">
        <f t="shared" si="1"/>
        <v>19003004</v>
      </c>
      <c r="F35" s="115">
        <v>9558360</v>
      </c>
      <c r="G35" s="115">
        <v>9444644</v>
      </c>
    </row>
    <row r="36" spans="1:11">
      <c r="A36" s="124">
        <v>44572</v>
      </c>
      <c r="B36" s="126" t="str">
        <f t="shared" si="0"/>
        <v>(火)</v>
      </c>
      <c r="C36" s="124">
        <v>44563</v>
      </c>
      <c r="D36" s="126" t="s">
        <v>345</v>
      </c>
      <c r="E36" s="115">
        <f t="shared" si="1"/>
        <v>19000786</v>
      </c>
      <c r="F36" s="115">
        <v>9557113</v>
      </c>
      <c r="G36" s="115">
        <v>9443673</v>
      </c>
      <c r="I36" s="106"/>
      <c r="J36" s="106"/>
      <c r="K36" s="106"/>
    </row>
    <row r="37" spans="1:11">
      <c r="A37" s="124">
        <v>44568</v>
      </c>
      <c r="B37" s="126" t="str">
        <f t="shared" si="0"/>
        <v>(金)</v>
      </c>
      <c r="C37" s="124">
        <v>44563</v>
      </c>
      <c r="D37" s="126" t="s">
        <v>345</v>
      </c>
      <c r="E37" s="115">
        <f t="shared" si="1"/>
        <v>18990390</v>
      </c>
      <c r="F37" s="115">
        <v>9550496</v>
      </c>
      <c r="G37" s="115">
        <v>9439894</v>
      </c>
      <c r="I37" s="106"/>
      <c r="J37" s="106"/>
      <c r="K37" s="106"/>
    </row>
    <row r="38" spans="1:11">
      <c r="A38" s="124">
        <v>44567</v>
      </c>
      <c r="B38" s="126" t="str">
        <f t="shared" si="0"/>
        <v>(木)</v>
      </c>
      <c r="C38" s="124">
        <v>44563</v>
      </c>
      <c r="D38" s="126" t="s">
        <v>345</v>
      </c>
      <c r="E38" s="115">
        <f t="shared" si="1"/>
        <v>18988676</v>
      </c>
      <c r="F38" s="115">
        <v>9549993</v>
      </c>
      <c r="G38" s="115">
        <v>9438683</v>
      </c>
      <c r="I38" s="106"/>
      <c r="J38" s="106"/>
      <c r="K38" s="106"/>
    </row>
    <row r="39" spans="1:11">
      <c r="A39" s="124">
        <v>44566</v>
      </c>
      <c r="B39" s="126" t="str">
        <f t="shared" si="0"/>
        <v>(水)</v>
      </c>
      <c r="C39" s="124">
        <v>44563</v>
      </c>
      <c r="D39" s="126" t="s">
        <v>345</v>
      </c>
      <c r="E39" s="115">
        <f t="shared" si="1"/>
        <v>18991424</v>
      </c>
      <c r="F39" s="115">
        <v>9551832</v>
      </c>
      <c r="G39" s="115">
        <v>9439592</v>
      </c>
      <c r="I39" s="106"/>
      <c r="J39" s="106"/>
      <c r="K39" s="106"/>
    </row>
    <row r="40" spans="1:11">
      <c r="A40" s="124">
        <v>44565</v>
      </c>
      <c r="B40" s="126" t="str">
        <f t="shared" si="0"/>
        <v>(火)</v>
      </c>
      <c r="C40" s="124">
        <v>44556</v>
      </c>
      <c r="D40" s="126" t="s">
        <v>345</v>
      </c>
      <c r="E40" s="115">
        <f t="shared" si="1"/>
        <v>18990160</v>
      </c>
      <c r="F40" s="115">
        <v>9551101</v>
      </c>
      <c r="G40" s="115">
        <v>9439059</v>
      </c>
      <c r="I40" s="106"/>
      <c r="J40" s="106"/>
      <c r="K40" s="106"/>
    </row>
    <row r="41" spans="1:11">
      <c r="A41" s="124">
        <v>44558</v>
      </c>
      <c r="B41" s="126" t="str">
        <f t="shared" si="0"/>
        <v>(火)</v>
      </c>
      <c r="C41" s="124">
        <v>44556</v>
      </c>
      <c r="D41" s="126" t="s">
        <v>345</v>
      </c>
      <c r="E41" s="115">
        <f t="shared" si="1"/>
        <v>18582222</v>
      </c>
      <c r="F41" s="115">
        <v>9334200</v>
      </c>
      <c r="G41" s="115">
        <v>9248022</v>
      </c>
      <c r="I41" s="106"/>
      <c r="J41" s="106"/>
      <c r="K41" s="106"/>
    </row>
    <row r="42" spans="1:11">
      <c r="A42" s="124">
        <v>44557</v>
      </c>
      <c r="B42" s="126" t="str">
        <f t="shared" si="0"/>
        <v>(月)</v>
      </c>
      <c r="C42" s="124">
        <v>44556</v>
      </c>
      <c r="D42" s="126" t="s">
        <v>345</v>
      </c>
      <c r="E42" s="115">
        <f t="shared" si="1"/>
        <v>18727592</v>
      </c>
      <c r="F42" s="115">
        <v>9418601</v>
      </c>
      <c r="G42" s="115">
        <v>9308991</v>
      </c>
      <c r="I42" s="106"/>
      <c r="J42" s="106"/>
      <c r="K42" s="106"/>
    </row>
    <row r="43" spans="1:11">
      <c r="A43" s="124">
        <v>44554</v>
      </c>
      <c r="B43" s="126" t="str">
        <f t="shared" si="0"/>
        <v>(金)</v>
      </c>
      <c r="C43" s="124">
        <v>44549</v>
      </c>
      <c r="D43" s="126" t="s">
        <v>345</v>
      </c>
      <c r="E43" s="115">
        <f t="shared" si="1"/>
        <v>18717031</v>
      </c>
      <c r="F43" s="115">
        <v>9412660</v>
      </c>
      <c r="G43" s="115">
        <v>9304371</v>
      </c>
      <c r="I43" s="106"/>
      <c r="J43" s="106"/>
      <c r="K43" s="106"/>
    </row>
    <row r="44" spans="1:11">
      <c r="A44" s="124">
        <v>44553</v>
      </c>
      <c r="B44" s="126" t="str">
        <f t="shared" si="0"/>
        <v>(木)</v>
      </c>
      <c r="C44" s="124">
        <v>44549</v>
      </c>
      <c r="D44" s="126" t="s">
        <v>345</v>
      </c>
      <c r="E44" s="115">
        <f t="shared" si="1"/>
        <v>18713282</v>
      </c>
      <c r="F44" s="115">
        <v>9410131</v>
      </c>
      <c r="G44" s="115">
        <v>9303151</v>
      </c>
      <c r="I44" s="106"/>
      <c r="J44" s="106"/>
      <c r="K44" s="106"/>
    </row>
    <row r="45" spans="1:11">
      <c r="A45" s="124">
        <v>44552</v>
      </c>
      <c r="B45" s="126" t="str">
        <f t="shared" si="0"/>
        <v>(水)</v>
      </c>
      <c r="C45" s="124">
        <v>44549</v>
      </c>
      <c r="D45" s="126" t="s">
        <v>345</v>
      </c>
      <c r="E45" s="115">
        <f t="shared" si="1"/>
        <v>18705145</v>
      </c>
      <c r="F45" s="115">
        <v>9405645</v>
      </c>
      <c r="G45" s="115">
        <v>9299500</v>
      </c>
      <c r="I45" s="106"/>
      <c r="J45" s="106"/>
      <c r="K45" s="106"/>
    </row>
    <row r="46" spans="1:11">
      <c r="A46" s="124">
        <v>44551</v>
      </c>
      <c r="B46" s="126" t="str">
        <f t="shared" si="0"/>
        <v>(火)</v>
      </c>
      <c r="C46" s="124">
        <v>44542</v>
      </c>
      <c r="D46" s="126" t="s">
        <v>345</v>
      </c>
      <c r="E46" s="115">
        <f t="shared" si="1"/>
        <v>18690744</v>
      </c>
      <c r="F46" s="115">
        <v>9397871</v>
      </c>
      <c r="G46" s="115">
        <v>9292873</v>
      </c>
      <c r="I46" s="106"/>
      <c r="J46" s="106"/>
      <c r="K46" s="106"/>
    </row>
    <row r="47" spans="1:11">
      <c r="A47" s="124">
        <v>44550</v>
      </c>
      <c r="B47" s="126" t="str">
        <f t="shared" si="0"/>
        <v>(月)</v>
      </c>
      <c r="C47" s="124">
        <v>44542</v>
      </c>
      <c r="D47" s="126" t="s">
        <v>345</v>
      </c>
      <c r="E47" s="115">
        <f t="shared" si="1"/>
        <v>18687741</v>
      </c>
      <c r="F47" s="115">
        <v>9396496</v>
      </c>
      <c r="G47" s="115">
        <v>9291245</v>
      </c>
      <c r="I47" s="106"/>
      <c r="J47" s="106"/>
      <c r="K47" s="106"/>
    </row>
    <row r="48" spans="1:11">
      <c r="A48" s="124">
        <v>44547</v>
      </c>
      <c r="B48" s="126" t="str">
        <f t="shared" si="0"/>
        <v>(金)</v>
      </c>
      <c r="C48" s="124">
        <v>44542</v>
      </c>
      <c r="D48" s="126" t="s">
        <v>345</v>
      </c>
      <c r="E48" s="115">
        <f t="shared" si="1"/>
        <v>18676979</v>
      </c>
      <c r="F48" s="115">
        <v>9389540</v>
      </c>
      <c r="G48" s="115">
        <v>9287439</v>
      </c>
      <c r="I48" s="106"/>
      <c r="J48" s="106"/>
      <c r="K48" s="106"/>
    </row>
    <row r="49" spans="1:11">
      <c r="A49" s="124">
        <v>44546</v>
      </c>
      <c r="B49" s="126" t="str">
        <f t="shared" si="0"/>
        <v>(木)</v>
      </c>
      <c r="C49" s="124">
        <v>44542</v>
      </c>
      <c r="D49" s="126" t="s">
        <v>345</v>
      </c>
      <c r="E49" s="115">
        <f t="shared" si="1"/>
        <v>18675272</v>
      </c>
      <c r="F49" s="115">
        <v>9388578</v>
      </c>
      <c r="G49" s="115">
        <v>9286694</v>
      </c>
      <c r="I49" s="106"/>
      <c r="J49" s="106"/>
      <c r="K49" s="106"/>
    </row>
    <row r="50" spans="1:11">
      <c r="A50" s="124">
        <v>44545</v>
      </c>
      <c r="B50" s="126" t="str">
        <f t="shared" si="0"/>
        <v>(水)</v>
      </c>
      <c r="C50" s="124">
        <v>44542</v>
      </c>
      <c r="D50" s="126" t="s">
        <v>345</v>
      </c>
      <c r="E50" s="115">
        <f t="shared" si="1"/>
        <v>18671027</v>
      </c>
      <c r="F50" s="115">
        <v>9386069</v>
      </c>
      <c r="G50" s="115">
        <v>9284958</v>
      </c>
      <c r="I50" s="106"/>
      <c r="J50" s="106"/>
      <c r="K50" s="106"/>
    </row>
    <row r="51" spans="1:11">
      <c r="A51" s="124">
        <v>44544</v>
      </c>
      <c r="B51" s="126" t="str">
        <f t="shared" si="0"/>
        <v>(火)</v>
      </c>
      <c r="C51" s="124">
        <v>44535</v>
      </c>
      <c r="D51" s="126" t="s">
        <v>345</v>
      </c>
      <c r="E51" s="115">
        <f t="shared" si="1"/>
        <v>18659635</v>
      </c>
      <c r="F51" s="115">
        <v>9380291</v>
      </c>
      <c r="G51" s="115">
        <v>9279344</v>
      </c>
      <c r="I51" s="106"/>
      <c r="J51" s="106"/>
      <c r="K51" s="106"/>
    </row>
    <row r="52" spans="1:11">
      <c r="A52" s="124">
        <v>44543</v>
      </c>
      <c r="B52" s="126" t="str">
        <f t="shared" si="0"/>
        <v>(月)</v>
      </c>
      <c r="C52" s="124">
        <v>44535</v>
      </c>
      <c r="D52" s="126" t="s">
        <v>345</v>
      </c>
      <c r="E52" s="115">
        <f t="shared" si="1"/>
        <v>18640563</v>
      </c>
      <c r="F52" s="115">
        <v>9372275</v>
      </c>
      <c r="G52" s="115">
        <v>9268288</v>
      </c>
      <c r="H52" s="106"/>
      <c r="I52" s="106"/>
      <c r="J52" s="106"/>
      <c r="K52" s="106"/>
    </row>
    <row r="53" spans="1:11">
      <c r="A53" s="124">
        <v>44540</v>
      </c>
      <c r="B53" s="126" t="str">
        <f t="shared" si="0"/>
        <v>(金)</v>
      </c>
      <c r="C53" s="124">
        <v>44535</v>
      </c>
      <c r="D53" s="126" t="s">
        <v>345</v>
      </c>
      <c r="E53" s="115">
        <f t="shared" si="1"/>
        <v>18625772</v>
      </c>
      <c r="F53" s="115">
        <v>9365125</v>
      </c>
      <c r="G53" s="115">
        <v>9260647</v>
      </c>
      <c r="H53" s="106"/>
      <c r="I53" s="106"/>
      <c r="J53" s="106"/>
      <c r="K53" s="106"/>
    </row>
    <row r="54" spans="1:11">
      <c r="A54" s="124">
        <v>44539</v>
      </c>
      <c r="B54" s="126" t="str">
        <f t="shared" si="0"/>
        <v>(木)</v>
      </c>
      <c r="C54" s="124">
        <v>44535</v>
      </c>
      <c r="D54" s="126" t="s">
        <v>345</v>
      </c>
      <c r="E54" s="115">
        <f t="shared" si="1"/>
        <v>18607659</v>
      </c>
      <c r="F54" s="115">
        <v>9354818</v>
      </c>
      <c r="G54" s="115">
        <v>9252841</v>
      </c>
      <c r="H54" s="106"/>
      <c r="I54" s="106"/>
      <c r="J54" s="106"/>
      <c r="K54" s="106"/>
    </row>
    <row r="55" spans="1:11">
      <c r="A55" s="124">
        <v>44538</v>
      </c>
      <c r="B55" s="126" t="str">
        <f t="shared" si="0"/>
        <v>(水)</v>
      </c>
      <c r="C55" s="124">
        <v>44535</v>
      </c>
      <c r="D55" s="126" t="s">
        <v>345</v>
      </c>
      <c r="E55" s="115">
        <f t="shared" si="1"/>
        <v>18598311</v>
      </c>
      <c r="F55" s="115">
        <v>9350330</v>
      </c>
      <c r="G55" s="115">
        <v>9247981</v>
      </c>
      <c r="H55" s="106"/>
      <c r="I55" s="106"/>
      <c r="J55" s="106"/>
      <c r="K55" s="106"/>
    </row>
    <row r="56" spans="1:11">
      <c r="A56" s="124">
        <v>44537</v>
      </c>
      <c r="B56" s="126" t="str">
        <f t="shared" si="0"/>
        <v>(火)</v>
      </c>
      <c r="C56" s="124">
        <v>44528</v>
      </c>
      <c r="D56" s="126" t="s">
        <v>345</v>
      </c>
      <c r="E56" s="115">
        <f t="shared" si="1"/>
        <v>18577321</v>
      </c>
      <c r="F56" s="115">
        <v>9341279</v>
      </c>
      <c r="G56" s="115">
        <v>9236042</v>
      </c>
      <c r="H56" s="106"/>
      <c r="I56" s="106"/>
      <c r="J56" s="106"/>
      <c r="K56" s="106"/>
    </row>
    <row r="57" spans="1:11">
      <c r="A57" s="124">
        <v>44536</v>
      </c>
      <c r="B57" s="126" t="str">
        <f t="shared" si="0"/>
        <v>(月)</v>
      </c>
      <c r="C57" s="124">
        <v>44528</v>
      </c>
      <c r="D57" s="126" t="s">
        <v>345</v>
      </c>
      <c r="E57" s="115">
        <f t="shared" si="1"/>
        <v>18561020</v>
      </c>
      <c r="F57" s="115">
        <v>9328651</v>
      </c>
      <c r="G57" s="115">
        <v>9232369</v>
      </c>
      <c r="H57" s="106"/>
      <c r="I57" s="106"/>
      <c r="J57" s="106"/>
      <c r="K57" s="106"/>
    </row>
    <row r="58" spans="1:11">
      <c r="A58" s="124">
        <v>44533</v>
      </c>
      <c r="B58" s="126" t="str">
        <f t="shared" si="0"/>
        <v>(金)</v>
      </c>
      <c r="C58" s="124">
        <v>44528</v>
      </c>
      <c r="D58" s="126" t="s">
        <v>345</v>
      </c>
      <c r="E58" s="115">
        <f t="shared" si="1"/>
        <v>18533174</v>
      </c>
      <c r="F58" s="115">
        <v>9314823</v>
      </c>
      <c r="G58" s="115">
        <v>9218351</v>
      </c>
      <c r="H58" s="106"/>
      <c r="I58" s="106"/>
    </row>
    <row r="59" spans="1:11">
      <c r="A59" s="124">
        <v>44532</v>
      </c>
      <c r="B59" s="126" t="str">
        <f t="shared" si="0"/>
        <v>(木)</v>
      </c>
      <c r="C59" s="124">
        <v>44528</v>
      </c>
      <c r="D59" s="126" t="s">
        <v>345</v>
      </c>
      <c r="E59" s="115">
        <f t="shared" si="1"/>
        <v>18522039</v>
      </c>
      <c r="F59" s="115">
        <v>9312559</v>
      </c>
      <c r="G59" s="115">
        <v>9209480</v>
      </c>
      <c r="H59" s="106"/>
      <c r="I59" s="106"/>
    </row>
    <row r="60" spans="1:11">
      <c r="A60" s="124">
        <v>44531</v>
      </c>
      <c r="B60" s="126" t="str">
        <f t="shared" si="0"/>
        <v>(水)</v>
      </c>
      <c r="C60" s="124">
        <v>44528</v>
      </c>
      <c r="D60" s="126" t="s">
        <v>345</v>
      </c>
      <c r="E60" s="115">
        <f t="shared" si="1"/>
        <v>18502379</v>
      </c>
      <c r="F60" s="115">
        <v>9303652</v>
      </c>
      <c r="G60" s="115">
        <v>9198727</v>
      </c>
      <c r="H60" s="106"/>
      <c r="I60" s="106"/>
    </row>
    <row r="61" spans="1:11">
      <c r="A61" s="124">
        <v>44530</v>
      </c>
      <c r="B61" s="126" t="str">
        <f t="shared" si="0"/>
        <v>(火)</v>
      </c>
      <c r="C61" s="124">
        <v>44521</v>
      </c>
      <c r="D61" s="126" t="s">
        <v>345</v>
      </c>
      <c r="E61" s="115">
        <f t="shared" si="1"/>
        <v>18481920</v>
      </c>
      <c r="F61" s="115">
        <v>9299559</v>
      </c>
      <c r="G61" s="115">
        <v>9182361</v>
      </c>
      <c r="H61" s="106"/>
      <c r="I61" s="106"/>
    </row>
    <row r="62" spans="1:11">
      <c r="A62" s="124">
        <v>44529</v>
      </c>
      <c r="B62" s="126" t="str">
        <f t="shared" si="0"/>
        <v>(月)</v>
      </c>
      <c r="C62" s="124">
        <v>44521</v>
      </c>
      <c r="D62" s="126" t="s">
        <v>345</v>
      </c>
      <c r="E62" s="115">
        <f t="shared" si="1"/>
        <v>18458304</v>
      </c>
      <c r="F62" s="115">
        <v>9287972</v>
      </c>
      <c r="G62" s="115">
        <v>9170332</v>
      </c>
      <c r="H62" s="106"/>
      <c r="I62" s="106"/>
    </row>
    <row r="63" spans="1:11">
      <c r="A63" s="124">
        <v>44526</v>
      </c>
      <c r="B63" s="126" t="str">
        <f t="shared" si="0"/>
        <v>(金)</v>
      </c>
      <c r="C63" s="124">
        <v>44521</v>
      </c>
      <c r="D63" s="126" t="s">
        <v>345</v>
      </c>
      <c r="E63" s="115">
        <f t="shared" si="1"/>
        <v>18427485</v>
      </c>
      <c r="F63" s="115">
        <v>9274576</v>
      </c>
      <c r="G63" s="115">
        <v>9152909</v>
      </c>
      <c r="H63" s="106"/>
      <c r="I63" s="106"/>
    </row>
    <row r="64" spans="1:11">
      <c r="A64" s="124">
        <v>44525</v>
      </c>
      <c r="B64" s="126" t="str">
        <f t="shared" si="0"/>
        <v>(木)</v>
      </c>
      <c r="C64" s="124">
        <v>44521</v>
      </c>
      <c r="D64" s="126" t="s">
        <v>345</v>
      </c>
      <c r="E64" s="115">
        <f t="shared" si="1"/>
        <v>18385612</v>
      </c>
      <c r="F64" s="115">
        <v>9266788</v>
      </c>
      <c r="G64" s="115">
        <v>9118824</v>
      </c>
      <c r="H64" s="106"/>
      <c r="I64" s="106"/>
    </row>
    <row r="65" spans="1:7">
      <c r="A65" s="124">
        <v>44524</v>
      </c>
      <c r="B65" s="126" t="str">
        <f t="shared" si="0"/>
        <v>(水)</v>
      </c>
      <c r="C65" s="124">
        <v>44521</v>
      </c>
      <c r="D65" s="126" t="s">
        <v>345</v>
      </c>
      <c r="E65" s="115">
        <f t="shared" si="1"/>
        <v>18348886</v>
      </c>
      <c r="F65" s="115">
        <v>9254476</v>
      </c>
      <c r="G65" s="115">
        <v>9094410</v>
      </c>
    </row>
    <row r="66" spans="1:7">
      <c r="A66" s="124">
        <v>44522</v>
      </c>
      <c r="B66" s="126" t="str">
        <f t="shared" si="0"/>
        <v>(月)</v>
      </c>
      <c r="C66" s="124">
        <v>44514</v>
      </c>
      <c r="D66" s="126" t="s">
        <v>345</v>
      </c>
      <c r="E66" s="115">
        <f t="shared" si="1"/>
        <v>18303737</v>
      </c>
      <c r="F66" s="115">
        <v>9238620</v>
      </c>
      <c r="G66" s="115">
        <v>9065117</v>
      </c>
    </row>
    <row r="67" spans="1:7">
      <c r="A67" s="124">
        <v>44519</v>
      </c>
      <c r="B67" s="126" t="str">
        <f t="shared" si="0"/>
        <v>(金)</v>
      </c>
      <c r="C67" s="124">
        <v>44514</v>
      </c>
      <c r="D67" s="126" t="s">
        <v>345</v>
      </c>
      <c r="E67" s="115">
        <f t="shared" si="1"/>
        <v>18262751</v>
      </c>
      <c r="F67" s="115">
        <v>9220629</v>
      </c>
      <c r="G67" s="115">
        <v>9042122</v>
      </c>
    </row>
    <row r="68" spans="1:7">
      <c r="A68" s="124">
        <v>44518</v>
      </c>
      <c r="B68" s="126" t="str">
        <f t="shared" si="0"/>
        <v>(木)</v>
      </c>
      <c r="C68" s="124">
        <v>44514</v>
      </c>
      <c r="D68" s="126" t="s">
        <v>345</v>
      </c>
      <c r="E68" s="115">
        <f t="shared" si="1"/>
        <v>18224500</v>
      </c>
      <c r="F68" s="115">
        <v>9202570</v>
      </c>
      <c r="G68" s="115">
        <v>9021930</v>
      </c>
    </row>
    <row r="69" spans="1:7">
      <c r="A69" s="124">
        <v>44517</v>
      </c>
      <c r="B69" s="126" t="str">
        <f t="shared" ref="B69:B132" si="2">"(" &amp; TEXT(A69,"aaa") &amp; ")"</f>
        <v>(水)</v>
      </c>
      <c r="C69" s="124">
        <v>44514</v>
      </c>
      <c r="D69" s="126" t="s">
        <v>345</v>
      </c>
      <c r="E69" s="115">
        <f t="shared" ref="E69:E132" si="3">SUM(F69:G69)</f>
        <v>18193478</v>
      </c>
      <c r="F69" s="115">
        <v>9187228</v>
      </c>
      <c r="G69" s="115">
        <v>9006250</v>
      </c>
    </row>
    <row r="70" spans="1:7">
      <c r="A70" s="124">
        <v>44516</v>
      </c>
      <c r="B70" s="126" t="str">
        <f t="shared" si="2"/>
        <v>(火)</v>
      </c>
      <c r="C70" s="124">
        <v>44507</v>
      </c>
      <c r="D70" s="126" t="s">
        <v>345</v>
      </c>
      <c r="E70" s="115">
        <f t="shared" si="3"/>
        <v>18144830</v>
      </c>
      <c r="F70" s="115">
        <v>9168539</v>
      </c>
      <c r="G70" s="115">
        <v>8976291</v>
      </c>
    </row>
    <row r="71" spans="1:7">
      <c r="A71" s="124">
        <v>44515</v>
      </c>
      <c r="B71" s="126" t="str">
        <f t="shared" si="2"/>
        <v>(月)</v>
      </c>
      <c r="C71" s="124">
        <v>44507</v>
      </c>
      <c r="D71" s="126" t="s">
        <v>345</v>
      </c>
      <c r="E71" s="115">
        <f t="shared" si="3"/>
        <v>18112044</v>
      </c>
      <c r="F71" s="115">
        <v>9154469</v>
      </c>
      <c r="G71" s="115">
        <v>8957575</v>
      </c>
    </row>
    <row r="72" spans="1:7">
      <c r="A72" s="124">
        <v>44512</v>
      </c>
      <c r="B72" s="126" t="str">
        <f t="shared" si="2"/>
        <v>(金)</v>
      </c>
      <c r="C72" s="124">
        <v>44507</v>
      </c>
      <c r="D72" s="126" t="s">
        <v>345</v>
      </c>
      <c r="E72" s="115">
        <f t="shared" si="3"/>
        <v>18061964</v>
      </c>
      <c r="F72" s="115">
        <v>9133366</v>
      </c>
      <c r="G72" s="115">
        <v>8928598</v>
      </c>
    </row>
    <row r="73" spans="1:7">
      <c r="A73" s="124">
        <v>44511</v>
      </c>
      <c r="B73" s="126" t="str">
        <f t="shared" si="2"/>
        <v>(木)</v>
      </c>
      <c r="C73" s="124">
        <v>44507</v>
      </c>
      <c r="D73" s="126" t="s">
        <v>345</v>
      </c>
      <c r="E73" s="115">
        <f t="shared" si="3"/>
        <v>18018569</v>
      </c>
      <c r="F73" s="115">
        <v>9114005</v>
      </c>
      <c r="G73" s="115">
        <v>8904564</v>
      </c>
    </row>
    <row r="74" spans="1:7">
      <c r="A74" s="124">
        <v>44510</v>
      </c>
      <c r="B74" s="126" t="str">
        <f t="shared" si="2"/>
        <v>(水)</v>
      </c>
      <c r="C74" s="124">
        <v>44507</v>
      </c>
      <c r="D74" s="126" t="s">
        <v>345</v>
      </c>
      <c r="E74" s="115">
        <f t="shared" si="3"/>
        <v>17979727</v>
      </c>
      <c r="F74" s="115">
        <v>9100233</v>
      </c>
      <c r="G74" s="115">
        <v>8879494</v>
      </c>
    </row>
    <row r="75" spans="1:7">
      <c r="A75" s="124">
        <v>44509</v>
      </c>
      <c r="B75" s="126" t="str">
        <f t="shared" si="2"/>
        <v>(火)</v>
      </c>
      <c r="C75" s="124">
        <v>44500</v>
      </c>
      <c r="D75" s="126" t="s">
        <v>345</v>
      </c>
      <c r="E75" s="115">
        <f t="shared" si="3"/>
        <v>17901845</v>
      </c>
      <c r="F75" s="115">
        <v>9076610</v>
      </c>
      <c r="G75" s="115">
        <v>8825235</v>
      </c>
    </row>
    <row r="76" spans="1:7">
      <c r="A76" s="124">
        <v>44508</v>
      </c>
      <c r="B76" s="126" t="str">
        <f t="shared" si="2"/>
        <v>(月)</v>
      </c>
      <c r="C76" s="124">
        <v>44500</v>
      </c>
      <c r="D76" s="126" t="s">
        <v>345</v>
      </c>
      <c r="E76" s="115">
        <f t="shared" si="3"/>
        <v>17857311</v>
      </c>
      <c r="F76" s="115">
        <v>9055812</v>
      </c>
      <c r="G76" s="115">
        <v>8801499</v>
      </c>
    </row>
    <row r="77" spans="1:7">
      <c r="A77" s="124">
        <v>44505</v>
      </c>
      <c r="B77" s="126" t="str">
        <f t="shared" si="2"/>
        <v>(金)</v>
      </c>
      <c r="C77" s="124">
        <v>44500</v>
      </c>
      <c r="D77" s="126" t="s">
        <v>345</v>
      </c>
      <c r="E77" s="115">
        <f t="shared" si="3"/>
        <v>17795815</v>
      </c>
      <c r="F77" s="115">
        <v>9027574</v>
      </c>
      <c r="G77" s="115">
        <v>8768241</v>
      </c>
    </row>
    <row r="78" spans="1:7">
      <c r="A78" s="124">
        <v>44504</v>
      </c>
      <c r="B78" s="126" t="str">
        <f t="shared" si="2"/>
        <v>(木)</v>
      </c>
      <c r="C78" s="124">
        <v>44500</v>
      </c>
      <c r="D78" s="126" t="s">
        <v>345</v>
      </c>
      <c r="E78" s="115">
        <f t="shared" si="3"/>
        <v>17737982</v>
      </c>
      <c r="F78" s="115">
        <v>9001117</v>
      </c>
      <c r="G78" s="115">
        <v>8736865</v>
      </c>
    </row>
    <row r="79" spans="1:7">
      <c r="A79" s="124" t="s">
        <v>357</v>
      </c>
      <c r="B79" s="126" t="str">
        <f t="shared" si="2"/>
        <v>(火)</v>
      </c>
      <c r="C79" s="124">
        <v>44500</v>
      </c>
      <c r="D79" s="126" t="s">
        <v>345</v>
      </c>
      <c r="E79" s="115">
        <f t="shared" si="3"/>
        <v>17680448</v>
      </c>
      <c r="F79" s="115">
        <v>8986466</v>
      </c>
      <c r="G79" s="115">
        <v>8693982</v>
      </c>
    </row>
    <row r="80" spans="1:7">
      <c r="A80" s="124">
        <v>44501</v>
      </c>
      <c r="B80" s="126" t="str">
        <f t="shared" si="2"/>
        <v>(月)</v>
      </c>
      <c r="C80" s="124">
        <v>44493</v>
      </c>
      <c r="D80" s="126" t="s">
        <v>345</v>
      </c>
      <c r="E80" s="115">
        <f t="shared" si="3"/>
        <v>17562669</v>
      </c>
      <c r="F80" s="115">
        <v>8968493</v>
      </c>
      <c r="G80" s="115">
        <v>8594176</v>
      </c>
    </row>
    <row r="81" spans="1:7">
      <c r="A81" s="124">
        <v>44498</v>
      </c>
      <c r="B81" s="126" t="str">
        <f t="shared" si="2"/>
        <v>(金)</v>
      </c>
      <c r="C81" s="124">
        <v>44493</v>
      </c>
      <c r="D81" s="126" t="s">
        <v>345</v>
      </c>
      <c r="E81" s="115">
        <f t="shared" si="3"/>
        <v>17467333</v>
      </c>
      <c r="F81" s="115">
        <v>8934834</v>
      </c>
      <c r="G81" s="115">
        <v>8532499</v>
      </c>
    </row>
    <row r="82" spans="1:7">
      <c r="A82" s="124">
        <v>44497</v>
      </c>
      <c r="B82" s="126" t="str">
        <f t="shared" si="2"/>
        <v>(木)</v>
      </c>
      <c r="C82" s="124">
        <v>44493</v>
      </c>
      <c r="D82" s="126" t="s">
        <v>345</v>
      </c>
      <c r="E82" s="115">
        <f t="shared" si="3"/>
        <v>17390568</v>
      </c>
      <c r="F82" s="115">
        <v>8908641</v>
      </c>
      <c r="G82" s="115">
        <v>8481927</v>
      </c>
    </row>
    <row r="83" spans="1:7">
      <c r="A83" s="124">
        <v>44496</v>
      </c>
      <c r="B83" s="126" t="str">
        <f t="shared" si="2"/>
        <v>(水)</v>
      </c>
      <c r="C83" s="124">
        <v>44493</v>
      </c>
      <c r="D83" s="126" t="s">
        <v>345</v>
      </c>
      <c r="E83" s="115">
        <f t="shared" si="3"/>
        <v>17303688</v>
      </c>
      <c r="F83" s="115">
        <v>8880975</v>
      </c>
      <c r="G83" s="115">
        <v>8422713</v>
      </c>
    </row>
    <row r="84" spans="1:7">
      <c r="A84" s="124">
        <v>44495</v>
      </c>
      <c r="B84" s="126" t="str">
        <f t="shared" si="2"/>
        <v>(火)</v>
      </c>
      <c r="C84" s="124">
        <v>44486</v>
      </c>
      <c r="D84" s="126" t="s">
        <v>345</v>
      </c>
      <c r="E84" s="115">
        <f t="shared" si="3"/>
        <v>17063583</v>
      </c>
      <c r="F84" s="115">
        <v>8847583</v>
      </c>
      <c r="G84" s="115">
        <v>8216000</v>
      </c>
    </row>
    <row r="85" spans="1:7">
      <c r="A85" s="124">
        <v>44494</v>
      </c>
      <c r="B85" s="126" t="str">
        <f t="shared" si="2"/>
        <v>(月)</v>
      </c>
      <c r="C85" s="124">
        <v>44486</v>
      </c>
      <c r="D85" s="126" t="s">
        <v>345</v>
      </c>
      <c r="E85" s="115">
        <f t="shared" si="3"/>
        <v>16987004</v>
      </c>
      <c r="F85" s="115">
        <v>8823450</v>
      </c>
      <c r="G85" s="115">
        <v>8163554</v>
      </c>
    </row>
    <row r="86" spans="1:7">
      <c r="A86" s="124">
        <v>44491</v>
      </c>
      <c r="B86" s="126" t="str">
        <f t="shared" si="2"/>
        <v>(金)</v>
      </c>
      <c r="C86" s="124">
        <v>44486</v>
      </c>
      <c r="D86" s="126" t="s">
        <v>345</v>
      </c>
      <c r="E86" s="115">
        <f t="shared" si="3"/>
        <v>16853213</v>
      </c>
      <c r="F86" s="115">
        <v>8770662</v>
      </c>
      <c r="G86" s="115">
        <v>8082551</v>
      </c>
    </row>
    <row r="87" spans="1:7">
      <c r="A87" s="124">
        <v>44490</v>
      </c>
      <c r="B87" s="126" t="str">
        <f t="shared" si="2"/>
        <v>(木)</v>
      </c>
      <c r="C87" s="124">
        <v>44486</v>
      </c>
      <c r="D87" s="126" t="s">
        <v>345</v>
      </c>
      <c r="E87" s="115">
        <f t="shared" si="3"/>
        <v>16759485</v>
      </c>
      <c r="F87" s="115">
        <v>8738968</v>
      </c>
      <c r="G87" s="115">
        <v>8020517</v>
      </c>
    </row>
    <row r="88" spans="1:7">
      <c r="A88" s="124">
        <v>44489</v>
      </c>
      <c r="B88" s="126" t="str">
        <f t="shared" si="2"/>
        <v>(水)</v>
      </c>
      <c r="C88" s="124">
        <v>44486</v>
      </c>
      <c r="D88" s="126" t="s">
        <v>345</v>
      </c>
      <c r="E88" s="115">
        <f t="shared" si="3"/>
        <v>16650906</v>
      </c>
      <c r="F88" s="115">
        <v>8705231</v>
      </c>
      <c r="G88" s="115">
        <v>7945675</v>
      </c>
    </row>
    <row r="89" spans="1:7">
      <c r="A89" s="124">
        <v>44488</v>
      </c>
      <c r="B89" s="126" t="str">
        <f t="shared" si="2"/>
        <v>(火)</v>
      </c>
      <c r="C89" s="124">
        <v>44479</v>
      </c>
      <c r="D89" s="126" t="s">
        <v>345</v>
      </c>
      <c r="E89" s="115">
        <f t="shared" si="3"/>
        <v>16183152</v>
      </c>
      <c r="F89" s="115">
        <v>8654686</v>
      </c>
      <c r="G89" s="115">
        <v>7528466</v>
      </c>
    </row>
    <row r="90" spans="1:7">
      <c r="A90" s="124">
        <v>44487</v>
      </c>
      <c r="B90" s="126" t="str">
        <f t="shared" si="2"/>
        <v>(月)</v>
      </c>
      <c r="C90" s="124">
        <v>44479</v>
      </c>
      <c r="D90" s="126" t="s">
        <v>345</v>
      </c>
      <c r="E90" s="115">
        <f t="shared" si="3"/>
        <v>16110633</v>
      </c>
      <c r="F90" s="115">
        <v>8628005</v>
      </c>
      <c r="G90" s="115">
        <v>7482628</v>
      </c>
    </row>
    <row r="91" spans="1:7">
      <c r="A91" s="124">
        <v>44484</v>
      </c>
      <c r="B91" s="126" t="str">
        <f t="shared" si="2"/>
        <v>(金)</v>
      </c>
      <c r="C91" s="124">
        <v>44479</v>
      </c>
      <c r="D91" s="126" t="s">
        <v>345</v>
      </c>
      <c r="E91" s="115">
        <f t="shared" si="3"/>
        <v>15951922</v>
      </c>
      <c r="F91" s="115">
        <v>8559513</v>
      </c>
      <c r="G91" s="115">
        <v>7392409</v>
      </c>
    </row>
    <row r="92" spans="1:7">
      <c r="A92" s="124">
        <v>44483</v>
      </c>
      <c r="B92" s="126" t="str">
        <f t="shared" si="2"/>
        <v>(木)</v>
      </c>
      <c r="C92" s="124">
        <v>44479</v>
      </c>
      <c r="D92" s="126" t="s">
        <v>345</v>
      </c>
      <c r="E92" s="115">
        <f t="shared" si="3"/>
        <v>15823840</v>
      </c>
      <c r="F92" s="115">
        <v>8505482</v>
      </c>
      <c r="G92" s="115">
        <v>7318358</v>
      </c>
    </row>
    <row r="93" spans="1:7">
      <c r="A93" s="124">
        <v>44482</v>
      </c>
      <c r="B93" s="126" t="str">
        <f t="shared" si="2"/>
        <v>(水)</v>
      </c>
      <c r="C93" s="124">
        <v>44479</v>
      </c>
      <c r="D93" s="126" t="s">
        <v>345</v>
      </c>
      <c r="E93" s="115">
        <f t="shared" si="3"/>
        <v>15695448</v>
      </c>
      <c r="F93" s="115">
        <v>8463591</v>
      </c>
      <c r="G93" s="115">
        <v>7231857</v>
      </c>
    </row>
    <row r="94" spans="1:7">
      <c r="A94" s="124">
        <v>44481</v>
      </c>
      <c r="B94" s="126" t="str">
        <f t="shared" si="2"/>
        <v>(火)</v>
      </c>
      <c r="C94" s="124">
        <v>44472</v>
      </c>
      <c r="D94" s="126" t="s">
        <v>345</v>
      </c>
      <c r="E94" s="115">
        <f t="shared" si="3"/>
        <v>15018814</v>
      </c>
      <c r="F94" s="115">
        <v>8397942</v>
      </c>
      <c r="G94" s="115">
        <v>6620872</v>
      </c>
    </row>
    <row r="95" spans="1:7">
      <c r="A95" s="124">
        <v>44480</v>
      </c>
      <c r="B95" s="126" t="str">
        <f t="shared" si="2"/>
        <v>(月)</v>
      </c>
      <c r="C95" s="124">
        <v>44472</v>
      </c>
      <c r="D95" s="126" t="s">
        <v>345</v>
      </c>
      <c r="E95" s="115">
        <f t="shared" si="3"/>
        <v>14905810</v>
      </c>
      <c r="F95" s="115">
        <v>8353267</v>
      </c>
      <c r="G95" s="115">
        <v>6552543</v>
      </c>
    </row>
    <row r="96" spans="1:7">
      <c r="A96" s="124">
        <v>44477</v>
      </c>
      <c r="B96" s="126" t="str">
        <f t="shared" si="2"/>
        <v>(金)</v>
      </c>
      <c r="C96" s="124">
        <v>44472</v>
      </c>
      <c r="D96" s="126" t="s">
        <v>345</v>
      </c>
      <c r="E96" s="115">
        <f t="shared" si="3"/>
        <v>14754420</v>
      </c>
      <c r="F96" s="115">
        <v>8289525</v>
      </c>
      <c r="G96" s="115">
        <v>6464895</v>
      </c>
    </row>
    <row r="97" spans="1:7">
      <c r="A97" s="124">
        <v>44476</v>
      </c>
      <c r="B97" s="126" t="str">
        <f t="shared" si="2"/>
        <v>(木)</v>
      </c>
      <c r="C97" s="124">
        <v>44472</v>
      </c>
      <c r="D97" s="126" t="s">
        <v>345</v>
      </c>
      <c r="E97" s="115">
        <f t="shared" si="3"/>
        <v>14624035</v>
      </c>
      <c r="F97" s="115">
        <v>8232927</v>
      </c>
      <c r="G97" s="115">
        <v>6391108</v>
      </c>
    </row>
    <row r="98" spans="1:7">
      <c r="A98" s="124">
        <v>44475</v>
      </c>
      <c r="B98" s="126" t="str">
        <f t="shared" si="2"/>
        <v>(水)</v>
      </c>
      <c r="C98" s="124">
        <v>44472</v>
      </c>
      <c r="D98" s="126" t="s">
        <v>345</v>
      </c>
      <c r="E98" s="115">
        <f t="shared" si="3"/>
        <v>14481316</v>
      </c>
      <c r="F98" s="115">
        <v>8178927</v>
      </c>
      <c r="G98" s="115">
        <v>6302389</v>
      </c>
    </row>
    <row r="99" spans="1:7">
      <c r="A99" s="124">
        <v>44474</v>
      </c>
      <c r="B99" s="126" t="str">
        <f t="shared" si="2"/>
        <v>(火)</v>
      </c>
      <c r="C99" s="124">
        <v>44465</v>
      </c>
      <c r="D99" s="126" t="s">
        <v>345</v>
      </c>
      <c r="E99" s="115">
        <f t="shared" si="3"/>
        <v>13870464</v>
      </c>
      <c r="F99" s="115">
        <v>8061533</v>
      </c>
      <c r="G99" s="115">
        <v>5808931</v>
      </c>
    </row>
    <row r="100" spans="1:7">
      <c r="A100" s="124">
        <v>44473</v>
      </c>
      <c r="B100" s="126" t="str">
        <f t="shared" si="2"/>
        <v>(月)</v>
      </c>
      <c r="C100" s="124">
        <v>44465</v>
      </c>
      <c r="D100" s="126" t="s">
        <v>345</v>
      </c>
      <c r="E100" s="115">
        <f t="shared" si="3"/>
        <v>13752173</v>
      </c>
      <c r="F100" s="115">
        <v>7997873</v>
      </c>
      <c r="G100" s="115">
        <v>5754300</v>
      </c>
    </row>
    <row r="101" spans="1:7">
      <c r="A101" s="124">
        <v>44470</v>
      </c>
      <c r="B101" s="126" t="str">
        <f t="shared" si="2"/>
        <v>(金)</v>
      </c>
      <c r="C101" s="124">
        <v>44465</v>
      </c>
      <c r="D101" s="126" t="s">
        <v>345</v>
      </c>
      <c r="E101" s="115">
        <f t="shared" si="3"/>
        <v>13619566</v>
      </c>
      <c r="F101" s="115">
        <v>7923835</v>
      </c>
      <c r="G101" s="115">
        <v>5695731</v>
      </c>
    </row>
    <row r="102" spans="1:7">
      <c r="A102" s="124">
        <v>44469</v>
      </c>
      <c r="B102" s="126" t="str">
        <f t="shared" si="2"/>
        <v>(木)</v>
      </c>
      <c r="C102" s="124">
        <v>44465</v>
      </c>
      <c r="D102" s="126" t="s">
        <v>345</v>
      </c>
      <c r="E102" s="115">
        <f t="shared" si="3"/>
        <v>13471048</v>
      </c>
      <c r="F102" s="115">
        <v>7852469</v>
      </c>
      <c r="G102" s="115">
        <v>5618579</v>
      </c>
    </row>
    <row r="103" spans="1:7">
      <c r="A103" s="124">
        <v>44468</v>
      </c>
      <c r="B103" s="126" t="str">
        <f t="shared" si="2"/>
        <v>(水)</v>
      </c>
      <c r="C103" s="124">
        <v>44465</v>
      </c>
      <c r="D103" s="126" t="s">
        <v>345</v>
      </c>
      <c r="E103" s="115">
        <f t="shared" si="3"/>
        <v>13308466</v>
      </c>
      <c r="F103" s="115">
        <v>7774650</v>
      </c>
      <c r="G103" s="115">
        <v>5533816</v>
      </c>
    </row>
    <row r="104" spans="1:7">
      <c r="A104" s="124">
        <v>44467</v>
      </c>
      <c r="B104" s="126" t="str">
        <f t="shared" si="2"/>
        <v>(火)</v>
      </c>
      <c r="C104" s="124">
        <v>44458</v>
      </c>
      <c r="D104" s="126" t="s">
        <v>345</v>
      </c>
      <c r="E104" s="115">
        <f t="shared" si="3"/>
        <v>12796816</v>
      </c>
      <c r="F104" s="115">
        <v>7550051</v>
      </c>
      <c r="G104" s="115">
        <v>5246765</v>
      </c>
    </row>
    <row r="105" spans="1:7">
      <c r="A105" s="124">
        <v>44466</v>
      </c>
      <c r="B105" s="126" t="str">
        <f t="shared" si="2"/>
        <v>(月)</v>
      </c>
      <c r="C105" s="124">
        <v>44458</v>
      </c>
      <c r="D105" s="126" t="s">
        <v>345</v>
      </c>
      <c r="E105" s="115">
        <f t="shared" si="3"/>
        <v>12687469</v>
      </c>
      <c r="F105" s="115">
        <v>7509874</v>
      </c>
      <c r="G105" s="115">
        <v>5177595</v>
      </c>
    </row>
    <row r="106" spans="1:7">
      <c r="A106" s="124">
        <v>44463</v>
      </c>
      <c r="B106" s="126" t="str">
        <f t="shared" si="2"/>
        <v>(金)</v>
      </c>
      <c r="C106" s="124">
        <v>44458</v>
      </c>
      <c r="D106" s="126" t="s">
        <v>345</v>
      </c>
      <c r="E106" s="115">
        <f t="shared" si="3"/>
        <v>12394639</v>
      </c>
      <c r="F106" s="115">
        <v>7338505</v>
      </c>
      <c r="G106" s="115">
        <v>5056134</v>
      </c>
    </row>
    <row r="107" spans="1:7">
      <c r="A107" s="124">
        <v>44461</v>
      </c>
      <c r="B107" s="126" t="str">
        <f t="shared" si="2"/>
        <v>(水)</v>
      </c>
      <c r="C107" s="124">
        <v>44458</v>
      </c>
      <c r="D107" s="126" t="s">
        <v>345</v>
      </c>
      <c r="E107" s="115">
        <f t="shared" si="3"/>
        <v>12127735</v>
      </c>
      <c r="F107" s="115">
        <v>7183591</v>
      </c>
      <c r="G107" s="115">
        <v>4944144</v>
      </c>
    </row>
    <row r="108" spans="1:7">
      <c r="A108" s="124">
        <v>44460</v>
      </c>
      <c r="B108" s="126" t="str">
        <f t="shared" si="2"/>
        <v>(火)</v>
      </c>
      <c r="C108" s="124">
        <v>44451</v>
      </c>
      <c r="D108" s="126" t="s">
        <v>345</v>
      </c>
      <c r="E108" s="115">
        <f t="shared" si="3"/>
        <v>11493995</v>
      </c>
      <c r="F108" s="115">
        <v>6765420</v>
      </c>
      <c r="G108" s="115">
        <v>4728575</v>
      </c>
    </row>
    <row r="109" spans="1:7">
      <c r="A109" s="124">
        <v>44456</v>
      </c>
      <c r="B109" s="126" t="str">
        <f t="shared" si="2"/>
        <v>(金)</v>
      </c>
      <c r="C109" s="124">
        <v>44451</v>
      </c>
      <c r="D109" s="126" t="s">
        <v>345</v>
      </c>
      <c r="E109" s="115">
        <f t="shared" si="3"/>
        <v>11190658</v>
      </c>
      <c r="F109" s="115">
        <v>6593989</v>
      </c>
      <c r="G109" s="115">
        <v>4596669</v>
      </c>
    </row>
    <row r="110" spans="1:7">
      <c r="A110" s="124">
        <v>44455</v>
      </c>
      <c r="B110" s="126" t="str">
        <f t="shared" si="2"/>
        <v>(木)</v>
      </c>
      <c r="C110" s="124">
        <v>44451</v>
      </c>
      <c r="D110" s="126" t="s">
        <v>345</v>
      </c>
      <c r="E110" s="115">
        <f t="shared" si="3"/>
        <v>10948632</v>
      </c>
      <c r="F110" s="115">
        <v>6453594</v>
      </c>
      <c r="G110" s="115">
        <v>4495038</v>
      </c>
    </row>
    <row r="111" spans="1:7">
      <c r="A111" s="124">
        <v>44454</v>
      </c>
      <c r="B111" s="126" t="str">
        <f t="shared" si="2"/>
        <v>(水)</v>
      </c>
      <c r="C111" s="124">
        <v>44451</v>
      </c>
      <c r="D111" s="126" t="s">
        <v>345</v>
      </c>
      <c r="E111" s="115">
        <f t="shared" si="3"/>
        <v>10693135</v>
      </c>
      <c r="F111" s="115">
        <v>6315611</v>
      </c>
      <c r="G111" s="115">
        <v>4377524</v>
      </c>
    </row>
    <row r="112" spans="1:7">
      <c r="A112" s="124">
        <v>44453</v>
      </c>
      <c r="B112" s="126" t="str">
        <f t="shared" si="2"/>
        <v>(火)</v>
      </c>
      <c r="C112" s="124">
        <v>44444</v>
      </c>
      <c r="D112" s="126" t="s">
        <v>345</v>
      </c>
      <c r="E112" s="115">
        <f t="shared" si="3"/>
        <v>9899421</v>
      </c>
      <c r="F112" s="115">
        <v>5741895</v>
      </c>
      <c r="G112" s="115">
        <v>4157526</v>
      </c>
    </row>
    <row r="113" spans="1:7">
      <c r="A113" s="124">
        <v>44452</v>
      </c>
      <c r="B113" s="126" t="str">
        <f t="shared" si="2"/>
        <v>(月)</v>
      </c>
      <c r="C113" s="124">
        <v>44444</v>
      </c>
      <c r="D113" s="126" t="s">
        <v>345</v>
      </c>
      <c r="E113" s="115">
        <f t="shared" si="3"/>
        <v>9673723</v>
      </c>
      <c r="F113" s="115">
        <v>5630938</v>
      </c>
      <c r="G113" s="115">
        <v>4042785</v>
      </c>
    </row>
    <row r="114" spans="1:7">
      <c r="A114" s="124">
        <v>44449</v>
      </c>
      <c r="B114" s="126" t="str">
        <f t="shared" si="2"/>
        <v>(金)</v>
      </c>
      <c r="C114" s="124">
        <v>44444</v>
      </c>
      <c r="D114" s="126" t="s">
        <v>345</v>
      </c>
      <c r="E114" s="115">
        <f t="shared" si="3"/>
        <v>9364622</v>
      </c>
      <c r="F114" s="115">
        <v>5477379</v>
      </c>
      <c r="G114" s="115">
        <v>3887243</v>
      </c>
    </row>
    <row r="115" spans="1:7">
      <c r="A115" s="124">
        <v>44448</v>
      </c>
      <c r="B115" s="126" t="str">
        <f t="shared" si="2"/>
        <v>(木)</v>
      </c>
      <c r="C115" s="124">
        <v>44444</v>
      </c>
      <c r="D115" s="126" t="s">
        <v>345</v>
      </c>
      <c r="E115" s="115">
        <f t="shared" si="3"/>
        <v>9087375</v>
      </c>
      <c r="F115" s="115">
        <v>5323073</v>
      </c>
      <c r="G115" s="115">
        <v>3764302</v>
      </c>
    </row>
    <row r="116" spans="1:7">
      <c r="A116" s="124">
        <v>44447</v>
      </c>
      <c r="B116" s="126" t="str">
        <f t="shared" si="2"/>
        <v>(水)</v>
      </c>
      <c r="C116" s="124">
        <v>44444</v>
      </c>
      <c r="D116" s="126" t="s">
        <v>345</v>
      </c>
      <c r="E116" s="115">
        <f t="shared" si="3"/>
        <v>8831775</v>
      </c>
      <c r="F116" s="115">
        <v>5194005</v>
      </c>
      <c r="G116" s="115">
        <v>3637770</v>
      </c>
    </row>
    <row r="117" spans="1:7">
      <c r="A117" s="124">
        <v>44446</v>
      </c>
      <c r="B117" s="126" t="str">
        <f t="shared" si="2"/>
        <v>(火)</v>
      </c>
      <c r="C117" s="124">
        <v>44437</v>
      </c>
      <c r="D117" s="126" t="s">
        <v>345</v>
      </c>
      <c r="E117" s="115">
        <f t="shared" si="3"/>
        <v>8015343</v>
      </c>
      <c r="F117" s="115">
        <v>4705820</v>
      </c>
      <c r="G117" s="115">
        <v>3309523</v>
      </c>
    </row>
    <row r="118" spans="1:7">
      <c r="A118" s="124">
        <v>44445</v>
      </c>
      <c r="B118" s="126" t="str">
        <f t="shared" si="2"/>
        <v>(月)</v>
      </c>
      <c r="C118" s="124">
        <v>44437</v>
      </c>
      <c r="D118" s="126" t="s">
        <v>345</v>
      </c>
      <c r="E118" s="115">
        <f t="shared" si="3"/>
        <v>7832204</v>
      </c>
      <c r="F118" s="115">
        <v>4609625</v>
      </c>
      <c r="G118" s="115">
        <v>3222579</v>
      </c>
    </row>
    <row r="119" spans="1:7">
      <c r="A119" s="124">
        <v>44442</v>
      </c>
      <c r="B119" s="126" t="str">
        <f t="shared" si="2"/>
        <v>(金)</v>
      </c>
      <c r="C119" s="124">
        <v>44437</v>
      </c>
      <c r="D119" s="126" t="s">
        <v>345</v>
      </c>
      <c r="E119" s="115">
        <f t="shared" si="3"/>
        <v>7532648</v>
      </c>
      <c r="F119" s="115">
        <v>4446465</v>
      </c>
      <c r="G119" s="115">
        <v>3086183</v>
      </c>
    </row>
    <row r="120" spans="1:7">
      <c r="A120" s="124">
        <v>44441</v>
      </c>
      <c r="B120" s="126" t="str">
        <f t="shared" si="2"/>
        <v>(木)</v>
      </c>
      <c r="C120" s="124">
        <v>44437</v>
      </c>
      <c r="D120" s="126" t="s">
        <v>345</v>
      </c>
      <c r="E120" s="115">
        <f t="shared" si="3"/>
        <v>7293150</v>
      </c>
      <c r="F120" s="115">
        <v>4323860</v>
      </c>
      <c r="G120" s="115">
        <v>2969290</v>
      </c>
    </row>
    <row r="121" spans="1:7">
      <c r="A121" s="124">
        <v>44440</v>
      </c>
      <c r="B121" s="126" t="str">
        <f t="shared" si="2"/>
        <v>(水)</v>
      </c>
      <c r="C121" s="124">
        <v>44437</v>
      </c>
      <c r="D121" s="126" t="s">
        <v>345</v>
      </c>
      <c r="E121" s="115">
        <f t="shared" si="3"/>
        <v>7049347</v>
      </c>
      <c r="F121" s="115">
        <v>4206037</v>
      </c>
      <c r="G121" s="115">
        <v>2843310</v>
      </c>
    </row>
    <row r="122" spans="1:7">
      <c r="A122" s="124">
        <v>44439</v>
      </c>
      <c r="B122" s="126" t="str">
        <f t="shared" si="2"/>
        <v>(火)</v>
      </c>
      <c r="C122" s="124">
        <v>44430</v>
      </c>
      <c r="D122" s="126" t="s">
        <v>345</v>
      </c>
      <c r="E122" s="115">
        <f t="shared" si="3"/>
        <v>6366259</v>
      </c>
      <c r="F122" s="115">
        <v>3939155</v>
      </c>
      <c r="G122" s="115">
        <v>2427104</v>
      </c>
    </row>
    <row r="123" spans="1:7">
      <c r="A123" s="124">
        <v>44438</v>
      </c>
      <c r="B123" s="126" t="str">
        <f t="shared" si="2"/>
        <v>(月)</v>
      </c>
      <c r="C123" s="124">
        <v>44430</v>
      </c>
      <c r="D123" s="126" t="s">
        <v>345</v>
      </c>
      <c r="E123" s="115">
        <f t="shared" si="3"/>
        <v>6130651</v>
      </c>
      <c r="F123" s="115">
        <v>3818332</v>
      </c>
      <c r="G123" s="115">
        <v>2312319</v>
      </c>
    </row>
    <row r="124" spans="1:7">
      <c r="A124" s="124">
        <v>44435</v>
      </c>
      <c r="B124" s="126" t="str">
        <f t="shared" si="2"/>
        <v>(金)</v>
      </c>
      <c r="C124" s="124">
        <v>44430</v>
      </c>
      <c r="D124" s="126" t="s">
        <v>345</v>
      </c>
      <c r="E124" s="115">
        <f t="shared" si="3"/>
        <v>5767203</v>
      </c>
      <c r="F124" s="115">
        <v>3613973</v>
      </c>
      <c r="G124" s="115">
        <v>2153230</v>
      </c>
    </row>
    <row r="125" spans="1:7">
      <c r="A125" s="124">
        <v>44434</v>
      </c>
      <c r="B125" s="126" t="str">
        <f t="shared" si="2"/>
        <v>(木)</v>
      </c>
      <c r="C125" s="124">
        <v>44430</v>
      </c>
      <c r="D125" s="126" t="s">
        <v>345</v>
      </c>
      <c r="E125" s="115">
        <f t="shared" si="3"/>
        <v>5515725</v>
      </c>
      <c r="F125" s="115">
        <v>3481057</v>
      </c>
      <c r="G125" s="115">
        <v>2034668</v>
      </c>
    </row>
    <row r="126" spans="1:7">
      <c r="A126" s="124">
        <v>44433</v>
      </c>
      <c r="B126" s="126" t="str">
        <f t="shared" si="2"/>
        <v>(水)</v>
      </c>
      <c r="C126" s="124">
        <v>44430</v>
      </c>
      <c r="D126" s="126" t="s">
        <v>345</v>
      </c>
      <c r="E126" s="115">
        <f t="shared" si="3"/>
        <v>5251138</v>
      </c>
      <c r="F126" s="115">
        <v>3336803</v>
      </c>
      <c r="G126" s="115">
        <v>1914335</v>
      </c>
    </row>
    <row r="127" spans="1:7">
      <c r="A127" s="124">
        <v>44432</v>
      </c>
      <c r="B127" s="126" t="str">
        <f t="shared" si="2"/>
        <v>(火)</v>
      </c>
      <c r="C127" s="124">
        <v>44423</v>
      </c>
      <c r="D127" s="126" t="s">
        <v>345</v>
      </c>
      <c r="E127" s="115">
        <f t="shared" si="3"/>
        <v>4642683</v>
      </c>
      <c r="F127" s="115">
        <v>3121870</v>
      </c>
      <c r="G127" s="115">
        <v>1520813</v>
      </c>
    </row>
    <row r="128" spans="1:7">
      <c r="A128" s="124">
        <v>44431</v>
      </c>
      <c r="B128" s="126" t="str">
        <f t="shared" si="2"/>
        <v>(月)</v>
      </c>
      <c r="C128" s="124">
        <v>44423</v>
      </c>
      <c r="D128" s="126" t="s">
        <v>345</v>
      </c>
      <c r="E128" s="115">
        <f t="shared" si="3"/>
        <v>4441321</v>
      </c>
      <c r="F128" s="115">
        <v>3000348</v>
      </c>
      <c r="G128" s="115">
        <v>1440973</v>
      </c>
    </row>
    <row r="129" spans="1:7">
      <c r="A129" s="124">
        <v>44428</v>
      </c>
      <c r="B129" s="126" t="str">
        <f t="shared" si="2"/>
        <v>(金)</v>
      </c>
      <c r="C129" s="124">
        <v>44423</v>
      </c>
      <c r="D129" s="126" t="s">
        <v>345</v>
      </c>
      <c r="E129" s="115">
        <f t="shared" si="3"/>
        <v>4130976</v>
      </c>
      <c r="F129" s="115">
        <v>2827197</v>
      </c>
      <c r="G129" s="115">
        <v>1303779</v>
      </c>
    </row>
    <row r="130" spans="1:7">
      <c r="A130" s="124">
        <v>44427</v>
      </c>
      <c r="B130" s="126" t="str">
        <f t="shared" si="2"/>
        <v>(木)</v>
      </c>
      <c r="C130" s="124">
        <v>44423</v>
      </c>
      <c r="D130" s="126" t="s">
        <v>345</v>
      </c>
      <c r="E130" s="115">
        <f t="shared" si="3"/>
        <v>3902839</v>
      </c>
      <c r="F130" s="115">
        <v>2705274</v>
      </c>
      <c r="G130" s="115">
        <v>1197565</v>
      </c>
    </row>
    <row r="131" spans="1:7">
      <c r="A131" s="124">
        <v>44426</v>
      </c>
      <c r="B131" s="126" t="str">
        <f t="shared" si="2"/>
        <v>(水)</v>
      </c>
      <c r="C131" s="124">
        <v>44423</v>
      </c>
      <c r="D131" s="126" t="str">
        <f t="shared" ref="D131:D136" si="4">"("&amp;TEXT(C131,"AAA")&amp;")"</f>
        <v>(日)</v>
      </c>
      <c r="E131" s="115">
        <f t="shared" si="3"/>
        <v>3663878</v>
      </c>
      <c r="F131" s="115">
        <v>2572887</v>
      </c>
      <c r="G131" s="115">
        <v>1090991</v>
      </c>
    </row>
    <row r="132" spans="1:7">
      <c r="A132" s="124">
        <v>44425</v>
      </c>
      <c r="B132" s="126" t="str">
        <f t="shared" si="2"/>
        <v>(火)</v>
      </c>
      <c r="C132" s="124">
        <v>44416</v>
      </c>
      <c r="D132" s="126" t="str">
        <f t="shared" si="4"/>
        <v>(日)</v>
      </c>
      <c r="E132" s="115">
        <f t="shared" si="3"/>
        <v>3224734</v>
      </c>
      <c r="F132" s="115">
        <v>2409948</v>
      </c>
      <c r="G132" s="115">
        <v>814786</v>
      </c>
    </row>
    <row r="133" spans="1:7">
      <c r="A133" s="124">
        <v>44424</v>
      </c>
      <c r="B133" s="126" t="str">
        <f t="shared" ref="B133:B140" si="5">"(" &amp; TEXT(A133,"aaa") &amp; ")"</f>
        <v>(月)</v>
      </c>
      <c r="C133" s="124">
        <v>44416</v>
      </c>
      <c r="D133" s="126" t="str">
        <f t="shared" si="4"/>
        <v>(日)</v>
      </c>
      <c r="E133" s="115">
        <f t="shared" ref="E133:E140" si="6">SUM(F133:G133)</f>
        <v>3080184</v>
      </c>
      <c r="F133" s="115">
        <v>2325181</v>
      </c>
      <c r="G133" s="115">
        <v>755003</v>
      </c>
    </row>
    <row r="134" spans="1:7">
      <c r="A134" s="124">
        <v>44421</v>
      </c>
      <c r="B134" s="126" t="str">
        <f t="shared" si="5"/>
        <v>(金)</v>
      </c>
      <c r="C134" s="124">
        <v>44416</v>
      </c>
      <c r="D134" s="126" t="str">
        <f t="shared" si="4"/>
        <v>(日)</v>
      </c>
      <c r="E134" s="115">
        <f t="shared" si="6"/>
        <v>2899381</v>
      </c>
      <c r="F134" s="115">
        <v>2215605</v>
      </c>
      <c r="G134" s="115">
        <v>683776</v>
      </c>
    </row>
    <row r="135" spans="1:7">
      <c r="A135" s="124">
        <v>44420</v>
      </c>
      <c r="B135" s="126" t="str">
        <f t="shared" si="5"/>
        <v>(木)</v>
      </c>
      <c r="C135" s="124">
        <v>44416</v>
      </c>
      <c r="D135" s="126" t="str">
        <f t="shared" si="4"/>
        <v>(日)</v>
      </c>
      <c r="E135" s="115">
        <f t="shared" si="6"/>
        <v>2748556</v>
      </c>
      <c r="F135" s="115">
        <v>2115570</v>
      </c>
      <c r="G135" s="115">
        <v>632986</v>
      </c>
    </row>
    <row r="136" spans="1:7">
      <c r="A136" s="124">
        <v>44419</v>
      </c>
      <c r="B136" s="126" t="str">
        <f t="shared" si="5"/>
        <v>(水)</v>
      </c>
      <c r="C136" s="124">
        <v>44416</v>
      </c>
      <c r="D136" s="126" t="str">
        <f t="shared" si="4"/>
        <v>(日)</v>
      </c>
      <c r="E136" s="115">
        <f t="shared" si="6"/>
        <v>2576423</v>
      </c>
      <c r="F136" s="115">
        <v>2005958</v>
      </c>
      <c r="G136" s="115">
        <v>570465</v>
      </c>
    </row>
    <row r="137" spans="1:7">
      <c r="A137" s="124">
        <v>44418</v>
      </c>
      <c r="B137" s="126" t="str">
        <f t="shared" si="5"/>
        <v>(火)</v>
      </c>
      <c r="C137" s="124">
        <v>44409</v>
      </c>
      <c r="D137" s="126" t="s">
        <v>334</v>
      </c>
      <c r="E137" s="115">
        <f t="shared" si="6"/>
        <v>2107992</v>
      </c>
      <c r="F137" s="115">
        <v>1814876</v>
      </c>
      <c r="G137" s="115">
        <v>293116</v>
      </c>
    </row>
    <row r="138" spans="1:7">
      <c r="A138" s="124">
        <v>44414</v>
      </c>
      <c r="B138" s="126" t="str">
        <f t="shared" si="5"/>
        <v>(金)</v>
      </c>
      <c r="C138" s="124">
        <v>44409</v>
      </c>
      <c r="D138" s="126" t="s">
        <v>334</v>
      </c>
      <c r="E138" s="115">
        <f t="shared" si="6"/>
        <v>1774733</v>
      </c>
      <c r="F138" s="115">
        <v>1551425</v>
      </c>
      <c r="G138" s="115">
        <v>223308</v>
      </c>
    </row>
    <row r="139" spans="1:7">
      <c r="A139" s="124">
        <v>44413</v>
      </c>
      <c r="B139" s="126" t="str">
        <f t="shared" si="5"/>
        <v>(木)</v>
      </c>
      <c r="C139" s="124">
        <v>44409</v>
      </c>
      <c r="D139" s="126" t="s">
        <v>334</v>
      </c>
      <c r="E139" s="115">
        <f t="shared" si="6"/>
        <v>1774269</v>
      </c>
      <c r="F139" s="115">
        <v>1550961</v>
      </c>
      <c r="G139" s="115">
        <v>223308</v>
      </c>
    </row>
    <row r="140" spans="1:7">
      <c r="A140" s="124">
        <v>44412</v>
      </c>
      <c r="B140" s="126" t="str">
        <f t="shared" si="5"/>
        <v>(水)</v>
      </c>
      <c r="C140" s="124">
        <v>44409</v>
      </c>
      <c r="D140" s="126" t="s">
        <v>334</v>
      </c>
      <c r="E140" s="115">
        <f t="shared" si="6"/>
        <v>1637626</v>
      </c>
      <c r="F140" s="115">
        <v>1449639</v>
      </c>
      <c r="G140" s="115">
        <v>187987</v>
      </c>
    </row>
    <row r="141" spans="1:7">
      <c r="A141" s="82"/>
      <c r="B141" s="71"/>
      <c r="C141" s="71"/>
      <c r="D141" s="71"/>
      <c r="E141" s="71"/>
      <c r="F141" s="71"/>
      <c r="G141" s="72"/>
    </row>
    <row r="142" spans="1:7">
      <c r="A142" s="73" t="s">
        <v>337</v>
      </c>
      <c r="B142" s="72"/>
      <c r="C142" s="72"/>
      <c r="D142" s="72"/>
      <c r="E142" s="72"/>
      <c r="F142" s="72"/>
      <c r="G142" s="73"/>
    </row>
    <row r="143" spans="1:7">
      <c r="A143" s="73"/>
      <c r="B143" s="73"/>
      <c r="C143" s="73"/>
      <c r="D143" s="73"/>
      <c r="E143" s="73"/>
      <c r="F143" s="73"/>
      <c r="G143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N63"/>
  <sheetViews>
    <sheetView workbookViewId="0">
      <selection activeCell="D9" sqref="D9"/>
    </sheetView>
  </sheetViews>
  <sheetFormatPr defaultColWidth="9" defaultRowHeight="17.7"/>
  <cols>
    <col min="1" max="1" width="22.6171875" style="73" customWidth="1"/>
    <col min="2" max="2" width="6" style="73" customWidth="1"/>
    <col min="3" max="4" width="14.90234375" style="73" customWidth="1"/>
    <col min="5" max="5" width="15.47265625" style="73" customWidth="1"/>
    <col min="6" max="6" width="17.09375" style="73" customWidth="1"/>
    <col min="7" max="7" width="13.90234375" style="73" customWidth="1"/>
    <col min="8" max="8" width="16.37890625" style="73" customWidth="1"/>
    <col min="9" max="9" width="17.1875" style="73" customWidth="1"/>
    <col min="10" max="10" width="9" style="73"/>
    <col min="11" max="11" width="9" style="64"/>
    <col min="12" max="16384" width="9" style="73"/>
  </cols>
  <sheetData>
    <row r="1" spans="1:14">
      <c r="A1" s="73" t="s">
        <v>370</v>
      </c>
      <c r="F1" s="172"/>
      <c r="G1" s="172"/>
      <c r="I1" s="128" t="str">
        <f ca="1">"（" &amp; DBCS(MONTH(OFFSET($A$3,1,0))) &amp; "月" &amp; DBCS(DAY(OFFSET($A$3,1,0))) &amp; "日公表時点）"</f>
        <v>（２月２５日公表時点）</v>
      </c>
    </row>
    <row r="2" spans="1:14">
      <c r="A2" s="170" t="s">
        <v>371</v>
      </c>
      <c r="B2" s="170" t="s">
        <v>296</v>
      </c>
      <c r="C2" s="173" t="s">
        <v>372</v>
      </c>
      <c r="D2" s="174"/>
      <c r="E2" s="178" t="s">
        <v>373</v>
      </c>
      <c r="F2" s="176"/>
      <c r="G2" s="177"/>
      <c r="H2" s="165" t="s">
        <v>374</v>
      </c>
      <c r="I2" s="165" t="s">
        <v>375</v>
      </c>
    </row>
    <row r="3" spans="1:14" ht="18.75" customHeight="1">
      <c r="A3" s="171"/>
      <c r="B3" s="171"/>
      <c r="C3" s="129" t="s">
        <v>376</v>
      </c>
      <c r="D3" s="129" t="s">
        <v>377</v>
      </c>
      <c r="E3" s="179"/>
      <c r="F3" s="129" t="s">
        <v>300</v>
      </c>
      <c r="G3" s="129" t="s">
        <v>365</v>
      </c>
      <c r="H3" s="175"/>
      <c r="I3" s="175"/>
    </row>
    <row r="4" spans="1:14" ht="18.75" customHeight="1">
      <c r="A4" s="61">
        <v>44617</v>
      </c>
      <c r="B4" s="126" t="str">
        <f t="shared" ref="B4:B58" si="0">"(" &amp; TEXT(A4,"aaa") &amp; ")"</f>
        <v>(金)</v>
      </c>
      <c r="C4" s="118">
        <f>E4+H4-I4</f>
        <v>21969938</v>
      </c>
      <c r="D4" s="118">
        <f>C4-C5</f>
        <v>1096188</v>
      </c>
      <c r="E4" s="119">
        <f>F4+G4</f>
        <v>21969177</v>
      </c>
      <c r="F4" s="118">
        <v>14725711</v>
      </c>
      <c r="G4" s="118">
        <v>7243466</v>
      </c>
      <c r="H4" s="118">
        <v>7086</v>
      </c>
      <c r="I4" s="118">
        <f>VLOOKUP(A4,[1]重複!$A$4:$E$7,5,FALSE)</f>
        <v>6325</v>
      </c>
      <c r="N4" s="120"/>
    </row>
    <row r="5" spans="1:14" ht="18.75" customHeight="1">
      <c r="A5" s="61">
        <v>44616</v>
      </c>
      <c r="B5" s="126" t="str">
        <f t="shared" si="0"/>
        <v>(木)</v>
      </c>
      <c r="C5" s="118">
        <f>E5+H5-I5</f>
        <v>20873750</v>
      </c>
      <c r="D5" s="118">
        <f>C5-C6</f>
        <v>1490058</v>
      </c>
      <c r="E5" s="119">
        <f>F5+G5</f>
        <v>20872968</v>
      </c>
      <c r="F5" s="118">
        <v>14131044</v>
      </c>
      <c r="G5" s="118">
        <v>6741924</v>
      </c>
      <c r="H5" s="118">
        <v>7086</v>
      </c>
      <c r="I5" s="118">
        <f>VLOOKUP(A5,[1]重複!$A$4:$E$7,5,FALSE)</f>
        <v>6304</v>
      </c>
      <c r="N5" s="120"/>
    </row>
    <row r="6" spans="1:14" ht="18.75" customHeight="1">
      <c r="A6" s="61">
        <v>44614</v>
      </c>
      <c r="B6" s="126" t="str">
        <f t="shared" si="0"/>
        <v>(火)</v>
      </c>
      <c r="C6" s="118">
        <f>E6+H6-I6</f>
        <v>19383692</v>
      </c>
      <c r="D6" s="118">
        <f>C6-C7</f>
        <v>1203435</v>
      </c>
      <c r="E6" s="119">
        <f>F6+G6</f>
        <v>19382899</v>
      </c>
      <c r="F6" s="118">
        <v>13301961</v>
      </c>
      <c r="G6" s="118">
        <v>6080938</v>
      </c>
      <c r="H6" s="118">
        <v>7086</v>
      </c>
      <c r="I6" s="118">
        <f>VLOOKUP(A6,[1]重複!$A$4:$E$7,5,FALSE)</f>
        <v>6293</v>
      </c>
      <c r="N6" s="120"/>
    </row>
    <row r="7" spans="1:14" ht="18.75" customHeight="1">
      <c r="A7" s="61">
        <v>44613</v>
      </c>
      <c r="B7" s="126" t="str">
        <f t="shared" si="0"/>
        <v>(月)</v>
      </c>
      <c r="C7" s="118">
        <f>E7</f>
        <v>18180257</v>
      </c>
      <c r="D7" s="118">
        <f t="shared" ref="D7:D56" si="1">C7-C8</f>
        <v>2171111</v>
      </c>
      <c r="E7" s="119">
        <f>F7+G7</f>
        <v>18180257</v>
      </c>
      <c r="F7" s="118">
        <v>12640865</v>
      </c>
      <c r="G7" s="118">
        <v>5539392</v>
      </c>
      <c r="H7" s="121" t="s">
        <v>378</v>
      </c>
      <c r="I7" s="121" t="s">
        <v>378</v>
      </c>
    </row>
    <row r="8" spans="1:14" ht="18.75" customHeight="1">
      <c r="A8" s="61">
        <v>44610</v>
      </c>
      <c r="B8" s="126" t="str">
        <f t="shared" si="0"/>
        <v>(金)</v>
      </c>
      <c r="C8" s="122">
        <v>16009146</v>
      </c>
      <c r="D8" s="118">
        <f t="shared" si="1"/>
        <v>947564</v>
      </c>
      <c r="E8" s="123">
        <v>16009146</v>
      </c>
      <c r="F8" s="122">
        <v>11506498</v>
      </c>
      <c r="G8" s="122">
        <v>4502648</v>
      </c>
      <c r="H8" s="121" t="s">
        <v>378</v>
      </c>
      <c r="I8" s="121" t="s">
        <v>378</v>
      </c>
    </row>
    <row r="9" spans="1:14" ht="18.75" customHeight="1">
      <c r="A9" s="61">
        <v>44609</v>
      </c>
      <c r="B9" s="126" t="str">
        <f t="shared" si="0"/>
        <v>(木)</v>
      </c>
      <c r="C9" s="122">
        <v>15061582</v>
      </c>
      <c r="D9" s="118">
        <f t="shared" si="1"/>
        <v>986108</v>
      </c>
      <c r="E9" s="123">
        <v>15061582</v>
      </c>
      <c r="F9" s="122">
        <v>10927304</v>
      </c>
      <c r="G9" s="122">
        <v>4134278</v>
      </c>
      <c r="H9" s="121" t="s">
        <v>378</v>
      </c>
      <c r="I9" s="121" t="s">
        <v>378</v>
      </c>
    </row>
    <row r="10" spans="1:14" ht="18.75" customHeight="1">
      <c r="A10" s="61">
        <v>44608</v>
      </c>
      <c r="B10" s="126" t="str">
        <f t="shared" si="0"/>
        <v>(水)</v>
      </c>
      <c r="C10" s="122">
        <v>14075474</v>
      </c>
      <c r="D10" s="118">
        <f t="shared" si="1"/>
        <v>1045355</v>
      </c>
      <c r="E10" s="123">
        <v>14075474</v>
      </c>
      <c r="F10" s="122">
        <v>10301573</v>
      </c>
      <c r="G10" s="122">
        <v>3773901</v>
      </c>
      <c r="H10" s="121" t="s">
        <v>378</v>
      </c>
      <c r="I10" s="121" t="s">
        <v>378</v>
      </c>
    </row>
    <row r="11" spans="1:14" ht="18.75" customHeight="1">
      <c r="A11" s="61">
        <v>44607</v>
      </c>
      <c r="B11" s="126" t="str">
        <f t="shared" si="0"/>
        <v>(火)</v>
      </c>
      <c r="C11" s="122">
        <v>13030119</v>
      </c>
      <c r="D11" s="118">
        <f t="shared" si="1"/>
        <v>1099056</v>
      </c>
      <c r="E11" s="123">
        <v>13030119</v>
      </c>
      <c r="F11" s="122">
        <v>9671348</v>
      </c>
      <c r="G11" s="122">
        <v>3358771</v>
      </c>
      <c r="H11" s="121" t="s">
        <v>378</v>
      </c>
      <c r="I11" s="121" t="s">
        <v>378</v>
      </c>
    </row>
    <row r="12" spans="1:14" ht="18.75" customHeight="1">
      <c r="A12" s="61">
        <v>44606</v>
      </c>
      <c r="B12" s="126" t="str">
        <f t="shared" si="0"/>
        <v>(月)</v>
      </c>
      <c r="C12" s="122">
        <v>11931063</v>
      </c>
      <c r="D12" s="118">
        <f t="shared" si="1"/>
        <v>1960780</v>
      </c>
      <c r="E12" s="123">
        <v>11931063</v>
      </c>
      <c r="F12" s="122">
        <v>9029003</v>
      </c>
      <c r="G12" s="122">
        <v>2902060</v>
      </c>
      <c r="H12" s="121" t="s">
        <v>378</v>
      </c>
      <c r="I12" s="121" t="s">
        <v>378</v>
      </c>
    </row>
    <row r="13" spans="1:14" ht="18.75" customHeight="1">
      <c r="A13" s="61">
        <v>44602</v>
      </c>
      <c r="B13" s="126" t="str">
        <f t="shared" si="0"/>
        <v>(木)</v>
      </c>
      <c r="C13" s="122">
        <v>9970283</v>
      </c>
      <c r="D13" s="118">
        <f t="shared" si="1"/>
        <v>829817</v>
      </c>
      <c r="E13" s="122">
        <v>9970283</v>
      </c>
      <c r="F13" s="122">
        <v>7998651</v>
      </c>
      <c r="G13" s="122">
        <v>1971632</v>
      </c>
      <c r="H13" s="121" t="s">
        <v>378</v>
      </c>
      <c r="I13" s="121" t="s">
        <v>378</v>
      </c>
    </row>
    <row r="14" spans="1:14" ht="18.75" customHeight="1">
      <c r="A14" s="61">
        <v>44601</v>
      </c>
      <c r="B14" s="126" t="str">
        <f t="shared" si="0"/>
        <v>(水)</v>
      </c>
      <c r="C14" s="122">
        <v>9140466</v>
      </c>
      <c r="D14" s="118">
        <f t="shared" si="1"/>
        <v>845662</v>
      </c>
      <c r="E14" s="122">
        <v>9140466</v>
      </c>
      <c r="F14" s="122">
        <v>7450625</v>
      </c>
      <c r="G14" s="122">
        <v>1689841</v>
      </c>
      <c r="H14" s="121" t="s">
        <v>378</v>
      </c>
      <c r="I14" s="121" t="s">
        <v>378</v>
      </c>
    </row>
    <row r="15" spans="1:14" ht="18.75" customHeight="1">
      <c r="A15" s="61">
        <v>44600</v>
      </c>
      <c r="B15" s="126" t="str">
        <f t="shared" si="0"/>
        <v>(火)</v>
      </c>
      <c r="C15" s="122">
        <v>8294804</v>
      </c>
      <c r="D15" s="118">
        <f t="shared" si="1"/>
        <v>829270</v>
      </c>
      <c r="E15" s="122">
        <v>8294804</v>
      </c>
      <c r="F15" s="122">
        <v>6871642</v>
      </c>
      <c r="G15" s="122">
        <v>1423162</v>
      </c>
      <c r="H15" s="121" t="s">
        <v>378</v>
      </c>
      <c r="I15" s="121" t="s">
        <v>378</v>
      </c>
    </row>
    <row r="16" spans="1:14" ht="18.75" customHeight="1">
      <c r="A16" s="61">
        <v>44599</v>
      </c>
      <c r="B16" s="126" t="str">
        <f t="shared" si="0"/>
        <v>(月)</v>
      </c>
      <c r="C16" s="122">
        <v>7465534</v>
      </c>
      <c r="D16" s="118">
        <f t="shared" si="1"/>
        <v>1371966</v>
      </c>
      <c r="E16" s="122">
        <v>7465534</v>
      </c>
      <c r="F16" s="122">
        <v>6315019</v>
      </c>
      <c r="G16" s="122">
        <v>1150515</v>
      </c>
      <c r="H16" s="121" t="s">
        <v>378</v>
      </c>
      <c r="I16" s="121" t="s">
        <v>378</v>
      </c>
    </row>
    <row r="17" spans="1:9" ht="18.75" customHeight="1">
      <c r="A17" s="61">
        <v>44596</v>
      </c>
      <c r="B17" s="126" t="str">
        <f t="shared" si="0"/>
        <v>(金)</v>
      </c>
      <c r="C17" s="122">
        <v>6093568</v>
      </c>
      <c r="D17" s="118">
        <f t="shared" si="1"/>
        <v>542310</v>
      </c>
      <c r="E17" s="122">
        <v>6093568</v>
      </c>
      <c r="F17" s="122">
        <v>5428374</v>
      </c>
      <c r="G17" s="122">
        <v>665194</v>
      </c>
      <c r="H17" s="121" t="s">
        <v>378</v>
      </c>
      <c r="I17" s="121" t="s">
        <v>378</v>
      </c>
    </row>
    <row r="18" spans="1:9" ht="18.75" customHeight="1">
      <c r="A18" s="61">
        <v>44595</v>
      </c>
      <c r="B18" s="126" t="str">
        <f t="shared" si="0"/>
        <v>(木)</v>
      </c>
      <c r="C18" s="122">
        <v>5551258</v>
      </c>
      <c r="D18" s="118">
        <f t="shared" si="1"/>
        <v>535234</v>
      </c>
      <c r="E18" s="122">
        <v>5551258</v>
      </c>
      <c r="F18" s="122">
        <v>5031394</v>
      </c>
      <c r="G18" s="122">
        <v>519864</v>
      </c>
      <c r="H18" s="121" t="s">
        <v>378</v>
      </c>
      <c r="I18" s="121" t="s">
        <v>378</v>
      </c>
    </row>
    <row r="19" spans="1:9" ht="18.75" customHeight="1">
      <c r="A19" s="61">
        <v>44594</v>
      </c>
      <c r="B19" s="126" t="str">
        <f t="shared" si="0"/>
        <v>(水)</v>
      </c>
      <c r="C19" s="122">
        <v>5016024</v>
      </c>
      <c r="D19" s="118">
        <f t="shared" si="1"/>
        <v>535810</v>
      </c>
      <c r="E19" s="122">
        <v>5016024</v>
      </c>
      <c r="F19" s="122">
        <v>4616463</v>
      </c>
      <c r="G19" s="122">
        <v>399561</v>
      </c>
      <c r="H19" s="121" t="s">
        <v>378</v>
      </c>
      <c r="I19" s="121" t="s">
        <v>378</v>
      </c>
    </row>
    <row r="20" spans="1:9" ht="18.75" customHeight="1">
      <c r="A20" s="61">
        <v>44593</v>
      </c>
      <c r="B20" s="126" t="str">
        <f t="shared" si="0"/>
        <v>(火)</v>
      </c>
      <c r="C20" s="122">
        <v>4480214</v>
      </c>
      <c r="D20" s="118">
        <f t="shared" si="1"/>
        <v>398997</v>
      </c>
      <c r="E20" s="118">
        <f t="shared" ref="E20:E21" si="2">SUM(F20:G20)</f>
        <v>4480214</v>
      </c>
      <c r="F20" s="118">
        <v>4189361</v>
      </c>
      <c r="G20" s="118">
        <v>290853</v>
      </c>
      <c r="H20" s="121" t="s">
        <v>378</v>
      </c>
      <c r="I20" s="121" t="s">
        <v>378</v>
      </c>
    </row>
    <row r="21" spans="1:9" ht="18.75" customHeight="1">
      <c r="A21" s="61">
        <v>44592</v>
      </c>
      <c r="B21" s="126" t="str">
        <f t="shared" si="0"/>
        <v>(月)</v>
      </c>
      <c r="C21" s="122">
        <v>4081217</v>
      </c>
      <c r="D21" s="118">
        <f t="shared" si="1"/>
        <v>658677</v>
      </c>
      <c r="E21" s="118">
        <f t="shared" si="2"/>
        <v>4081217</v>
      </c>
      <c r="F21" s="118">
        <v>3847337</v>
      </c>
      <c r="G21" s="118">
        <v>233880</v>
      </c>
      <c r="H21" s="121" t="s">
        <v>378</v>
      </c>
      <c r="I21" s="121" t="s">
        <v>378</v>
      </c>
    </row>
    <row r="22" spans="1:9" ht="18.75" customHeight="1">
      <c r="A22" s="61">
        <v>44589</v>
      </c>
      <c r="B22" s="126" t="str">
        <f t="shared" si="0"/>
        <v>(金)</v>
      </c>
      <c r="C22" s="122">
        <v>3422540</v>
      </c>
      <c r="D22" s="118">
        <f t="shared" si="1"/>
        <v>266164</v>
      </c>
      <c r="E22" s="118">
        <f t="shared" ref="E22:E38" si="3">SUM(F22:G22)</f>
        <v>3422540</v>
      </c>
      <c r="F22" s="118">
        <v>3271776</v>
      </c>
      <c r="G22" s="118">
        <v>150764</v>
      </c>
      <c r="H22" s="121" t="s">
        <v>378</v>
      </c>
      <c r="I22" s="121" t="s">
        <v>378</v>
      </c>
    </row>
    <row r="23" spans="1:9" ht="18.75" customHeight="1">
      <c r="A23" s="61">
        <v>44588</v>
      </c>
      <c r="B23" s="126" t="str">
        <f t="shared" si="0"/>
        <v>(木)</v>
      </c>
      <c r="C23" s="122">
        <v>3156376</v>
      </c>
      <c r="D23" s="118">
        <f t="shared" si="1"/>
        <v>264049</v>
      </c>
      <c r="E23" s="118">
        <f t="shared" si="3"/>
        <v>3156376</v>
      </c>
      <c r="F23" s="118">
        <v>3030455</v>
      </c>
      <c r="G23" s="118">
        <v>125921</v>
      </c>
      <c r="H23" s="121" t="s">
        <v>378</v>
      </c>
      <c r="I23" s="121" t="s">
        <v>378</v>
      </c>
    </row>
    <row r="24" spans="1:9" ht="18.75" customHeight="1">
      <c r="A24" s="61">
        <v>44587</v>
      </c>
      <c r="B24" s="126" t="str">
        <f t="shared" si="0"/>
        <v>(水)</v>
      </c>
      <c r="C24" s="122">
        <v>2892327</v>
      </c>
      <c r="D24" s="118">
        <f t="shared" si="1"/>
        <v>262470</v>
      </c>
      <c r="E24" s="118">
        <f t="shared" si="3"/>
        <v>2892327</v>
      </c>
      <c r="F24" s="118">
        <v>2784481</v>
      </c>
      <c r="G24" s="118">
        <v>107846</v>
      </c>
      <c r="H24" s="121" t="s">
        <v>378</v>
      </c>
      <c r="I24" s="121" t="s">
        <v>378</v>
      </c>
    </row>
    <row r="25" spans="1:9" ht="18.75" customHeight="1">
      <c r="A25" s="61">
        <v>44586</v>
      </c>
      <c r="B25" s="126" t="str">
        <f t="shared" si="0"/>
        <v>(火)</v>
      </c>
      <c r="C25" s="122">
        <v>2629857</v>
      </c>
      <c r="D25" s="118">
        <f t="shared" si="1"/>
        <v>265862</v>
      </c>
      <c r="E25" s="118">
        <f t="shared" si="3"/>
        <v>2629857</v>
      </c>
      <c r="F25" s="118">
        <v>2544314</v>
      </c>
      <c r="G25" s="118">
        <v>85543</v>
      </c>
      <c r="H25" s="121" t="s">
        <v>378</v>
      </c>
      <c r="I25" s="121" t="s">
        <v>378</v>
      </c>
    </row>
    <row r="26" spans="1:9" ht="18.75" customHeight="1">
      <c r="A26" s="61">
        <v>44585</v>
      </c>
      <c r="B26" s="126" t="str">
        <f t="shared" si="0"/>
        <v>(月)</v>
      </c>
      <c r="C26" s="122">
        <v>2363995</v>
      </c>
      <c r="D26" s="118">
        <f t="shared" si="1"/>
        <v>419763</v>
      </c>
      <c r="E26" s="118">
        <f t="shared" si="3"/>
        <v>2363995</v>
      </c>
      <c r="F26" s="118">
        <v>2299789</v>
      </c>
      <c r="G26" s="118">
        <v>64206</v>
      </c>
      <c r="H26" s="121" t="s">
        <v>378</v>
      </c>
      <c r="I26" s="121" t="s">
        <v>378</v>
      </c>
    </row>
    <row r="27" spans="1:9" ht="18.75" customHeight="1">
      <c r="A27" s="61">
        <v>44582</v>
      </c>
      <c r="B27" s="126" t="str">
        <f t="shared" si="0"/>
        <v>(金)</v>
      </c>
      <c r="C27" s="122">
        <v>1944232</v>
      </c>
      <c r="D27" s="118">
        <f t="shared" si="1"/>
        <v>163693</v>
      </c>
      <c r="E27" s="118">
        <f t="shared" si="3"/>
        <v>1944232</v>
      </c>
      <c r="F27" s="118">
        <v>1907103</v>
      </c>
      <c r="G27" s="118">
        <v>37129</v>
      </c>
      <c r="H27" s="121" t="s">
        <v>378</v>
      </c>
      <c r="I27" s="121" t="s">
        <v>378</v>
      </c>
    </row>
    <row r="28" spans="1:9" ht="18.75" customHeight="1">
      <c r="A28" s="61">
        <v>44581</v>
      </c>
      <c r="B28" s="126" t="str">
        <f t="shared" si="0"/>
        <v>(木)</v>
      </c>
      <c r="C28" s="122">
        <v>1780539</v>
      </c>
      <c r="D28" s="118">
        <f t="shared" si="1"/>
        <v>151279</v>
      </c>
      <c r="E28" s="118">
        <f t="shared" si="3"/>
        <v>1780539</v>
      </c>
      <c r="F28" s="118">
        <v>1751502</v>
      </c>
      <c r="G28" s="118">
        <v>29037</v>
      </c>
      <c r="H28" s="121" t="s">
        <v>378</v>
      </c>
      <c r="I28" s="121" t="s">
        <v>378</v>
      </c>
    </row>
    <row r="29" spans="1:9" ht="18.75" customHeight="1">
      <c r="A29" s="61">
        <v>44580</v>
      </c>
      <c r="B29" s="126" t="str">
        <f t="shared" si="0"/>
        <v>(水)</v>
      </c>
      <c r="C29" s="122">
        <v>1629260</v>
      </c>
      <c r="D29" s="118">
        <f t="shared" si="1"/>
        <v>145724</v>
      </c>
      <c r="E29" s="118">
        <f t="shared" si="3"/>
        <v>1629260</v>
      </c>
      <c r="F29" s="118">
        <v>1608132</v>
      </c>
      <c r="G29" s="118">
        <v>21128</v>
      </c>
      <c r="H29" s="121" t="s">
        <v>378</v>
      </c>
      <c r="I29" s="121" t="s">
        <v>378</v>
      </c>
    </row>
    <row r="30" spans="1:9" ht="18.75" customHeight="1">
      <c r="A30" s="61">
        <v>44579</v>
      </c>
      <c r="B30" s="126" t="str">
        <f t="shared" si="0"/>
        <v>(火)</v>
      </c>
      <c r="C30" s="122">
        <v>1483536</v>
      </c>
      <c r="D30" s="118">
        <f t="shared" si="1"/>
        <v>138396</v>
      </c>
      <c r="E30" s="118">
        <f t="shared" si="3"/>
        <v>1483536</v>
      </c>
      <c r="F30" s="118">
        <v>1466551</v>
      </c>
      <c r="G30" s="118">
        <v>16985</v>
      </c>
      <c r="H30" s="121" t="s">
        <v>378</v>
      </c>
      <c r="I30" s="121" t="s">
        <v>378</v>
      </c>
    </row>
    <row r="31" spans="1:9" ht="18.75" customHeight="1">
      <c r="A31" s="61">
        <v>44578</v>
      </c>
      <c r="B31" s="126" t="str">
        <f t="shared" si="0"/>
        <v>(月)</v>
      </c>
      <c r="C31" s="122">
        <v>1345140</v>
      </c>
      <c r="D31" s="118">
        <f t="shared" si="1"/>
        <v>225759</v>
      </c>
      <c r="E31" s="118">
        <f t="shared" si="3"/>
        <v>1345140</v>
      </c>
      <c r="F31" s="118">
        <v>1331859</v>
      </c>
      <c r="G31" s="118">
        <v>13281</v>
      </c>
      <c r="H31" s="121" t="s">
        <v>378</v>
      </c>
      <c r="I31" s="121" t="s">
        <v>378</v>
      </c>
    </row>
    <row r="32" spans="1:9" ht="18.75" customHeight="1">
      <c r="A32" s="61">
        <v>44575</v>
      </c>
      <c r="B32" s="126" t="str">
        <f t="shared" si="0"/>
        <v>(金)</v>
      </c>
      <c r="C32" s="122">
        <v>1119381</v>
      </c>
      <c r="D32" s="118">
        <f t="shared" si="1"/>
        <v>83416</v>
      </c>
      <c r="E32" s="118">
        <f t="shared" si="3"/>
        <v>1119381</v>
      </c>
      <c r="F32" s="118">
        <v>1110551</v>
      </c>
      <c r="G32" s="118">
        <v>8830</v>
      </c>
      <c r="H32" s="121" t="s">
        <v>378</v>
      </c>
      <c r="I32" s="121" t="s">
        <v>378</v>
      </c>
    </row>
    <row r="33" spans="1:9" ht="18.75" customHeight="1">
      <c r="A33" s="61">
        <v>44574</v>
      </c>
      <c r="B33" s="126" t="str">
        <f t="shared" si="0"/>
        <v>(木)</v>
      </c>
      <c r="C33" s="122">
        <v>1035965</v>
      </c>
      <c r="D33" s="118">
        <f t="shared" si="1"/>
        <v>84911</v>
      </c>
      <c r="E33" s="118">
        <f t="shared" si="3"/>
        <v>1035965</v>
      </c>
      <c r="F33" s="111">
        <v>1029079</v>
      </c>
      <c r="G33" s="111">
        <v>6886</v>
      </c>
      <c r="H33" s="121" t="s">
        <v>378</v>
      </c>
      <c r="I33" s="121" t="s">
        <v>378</v>
      </c>
    </row>
    <row r="34" spans="1:9" ht="18.75" customHeight="1">
      <c r="A34" s="61">
        <v>44573</v>
      </c>
      <c r="B34" s="126" t="str">
        <f t="shared" si="0"/>
        <v>(水)</v>
      </c>
      <c r="C34" s="122">
        <v>951054</v>
      </c>
      <c r="D34" s="118">
        <f t="shared" si="1"/>
        <v>77644</v>
      </c>
      <c r="E34" s="118">
        <f t="shared" si="3"/>
        <v>951054</v>
      </c>
      <c r="F34" s="111">
        <v>945617</v>
      </c>
      <c r="G34" s="111">
        <v>5437</v>
      </c>
      <c r="H34" s="121" t="s">
        <v>378</v>
      </c>
      <c r="I34" s="121" t="s">
        <v>378</v>
      </c>
    </row>
    <row r="35" spans="1:9" ht="18.75" customHeight="1">
      <c r="A35" s="61">
        <v>44572</v>
      </c>
      <c r="B35" s="126" t="str">
        <f t="shared" si="0"/>
        <v>(火)</v>
      </c>
      <c r="C35" s="122">
        <v>873410</v>
      </c>
      <c r="D35" s="118">
        <f t="shared" si="1"/>
        <v>120611</v>
      </c>
      <c r="E35" s="118">
        <f t="shared" si="3"/>
        <v>873410</v>
      </c>
      <c r="F35" s="111">
        <v>870090</v>
      </c>
      <c r="G35" s="111">
        <v>3320</v>
      </c>
      <c r="H35" s="121" t="s">
        <v>378</v>
      </c>
      <c r="I35" s="121" t="s">
        <v>378</v>
      </c>
    </row>
    <row r="36" spans="1:9" ht="18.75" customHeight="1">
      <c r="A36" s="61">
        <v>44568</v>
      </c>
      <c r="B36" s="126" t="str">
        <f t="shared" si="0"/>
        <v>(金)</v>
      </c>
      <c r="C36" s="122">
        <v>752799</v>
      </c>
      <c r="D36" s="118">
        <f t="shared" si="1"/>
        <v>43699</v>
      </c>
      <c r="E36" s="118">
        <f t="shared" si="3"/>
        <v>752799</v>
      </c>
      <c r="F36" s="111">
        <v>750812</v>
      </c>
      <c r="G36" s="111">
        <v>1987</v>
      </c>
      <c r="H36" s="121" t="s">
        <v>378</v>
      </c>
      <c r="I36" s="121" t="s">
        <v>378</v>
      </c>
    </row>
    <row r="37" spans="1:9" ht="18.75" customHeight="1">
      <c r="A37" s="61">
        <v>44567</v>
      </c>
      <c r="B37" s="126" t="str">
        <f t="shared" si="0"/>
        <v>(木)</v>
      </c>
      <c r="C37" s="122">
        <v>709100</v>
      </c>
      <c r="D37" s="118">
        <f t="shared" si="1"/>
        <v>39489</v>
      </c>
      <c r="E37" s="118">
        <f t="shared" si="3"/>
        <v>709100</v>
      </c>
      <c r="F37" s="111">
        <v>707648</v>
      </c>
      <c r="G37" s="111">
        <v>1452</v>
      </c>
      <c r="H37" s="121" t="s">
        <v>378</v>
      </c>
      <c r="I37" s="121" t="s">
        <v>378</v>
      </c>
    </row>
    <row r="38" spans="1:9" ht="18.75" customHeight="1">
      <c r="A38" s="61">
        <v>44566</v>
      </c>
      <c r="B38" s="126" t="str">
        <f t="shared" si="0"/>
        <v>(水)</v>
      </c>
      <c r="C38" s="122">
        <v>669611</v>
      </c>
      <c r="D38" s="118">
        <f t="shared" si="1"/>
        <v>33369</v>
      </c>
      <c r="E38" s="118">
        <f t="shared" si="3"/>
        <v>669611</v>
      </c>
      <c r="F38" s="111">
        <v>669611</v>
      </c>
      <c r="G38" s="111">
        <v>0</v>
      </c>
      <c r="H38" s="121" t="s">
        <v>378</v>
      </c>
      <c r="I38" s="121" t="s">
        <v>378</v>
      </c>
    </row>
    <row r="39" spans="1:9" ht="18.75" customHeight="1">
      <c r="A39" s="61">
        <v>44565</v>
      </c>
      <c r="B39" s="126" t="str">
        <f t="shared" si="0"/>
        <v>(火)</v>
      </c>
      <c r="C39" s="122">
        <v>636242</v>
      </c>
      <c r="D39" s="118">
        <f t="shared" si="1"/>
        <v>104946</v>
      </c>
      <c r="E39" s="118">
        <f t="shared" ref="E39:E58" si="4">SUM(F39:G39)</f>
        <v>636242</v>
      </c>
      <c r="F39" s="111">
        <v>636242</v>
      </c>
      <c r="G39" s="111">
        <v>0</v>
      </c>
      <c r="H39" s="121" t="s">
        <v>378</v>
      </c>
      <c r="I39" s="121" t="s">
        <v>378</v>
      </c>
    </row>
    <row r="40" spans="1:9" ht="18.75" customHeight="1">
      <c r="A40" s="61">
        <v>44558</v>
      </c>
      <c r="B40" s="126" t="str">
        <f t="shared" si="0"/>
        <v>(火)</v>
      </c>
      <c r="C40" s="122">
        <v>531296</v>
      </c>
      <c r="D40" s="118">
        <f t="shared" si="1"/>
        <v>62759</v>
      </c>
      <c r="E40" s="118">
        <f t="shared" si="4"/>
        <v>531296</v>
      </c>
      <c r="F40" s="111">
        <v>531296</v>
      </c>
      <c r="G40" s="111">
        <v>0</v>
      </c>
      <c r="H40" s="121" t="s">
        <v>378</v>
      </c>
      <c r="I40" s="121" t="s">
        <v>378</v>
      </c>
    </row>
    <row r="41" spans="1:9" ht="18.75" customHeight="1">
      <c r="A41" s="61">
        <v>44557</v>
      </c>
      <c r="B41" s="126" t="str">
        <f t="shared" si="0"/>
        <v>(月)</v>
      </c>
      <c r="C41" s="122">
        <v>468537</v>
      </c>
      <c r="D41" s="118">
        <f t="shared" si="1"/>
        <v>83328</v>
      </c>
      <c r="E41" s="118">
        <f t="shared" si="4"/>
        <v>468537</v>
      </c>
      <c r="F41" s="111">
        <v>468537</v>
      </c>
      <c r="G41" s="111">
        <v>0</v>
      </c>
      <c r="H41" s="121" t="s">
        <v>378</v>
      </c>
      <c r="I41" s="121" t="s">
        <v>378</v>
      </c>
    </row>
    <row r="42" spans="1:9" ht="18.75" customHeight="1">
      <c r="A42" s="61">
        <v>44554</v>
      </c>
      <c r="B42" s="126" t="str">
        <f t="shared" si="0"/>
        <v>(金)</v>
      </c>
      <c r="C42" s="122">
        <v>385209</v>
      </c>
      <c r="D42" s="118">
        <f t="shared" si="1"/>
        <v>47239</v>
      </c>
      <c r="E42" s="118">
        <f t="shared" si="4"/>
        <v>385209</v>
      </c>
      <c r="F42" s="111">
        <v>385209</v>
      </c>
      <c r="G42" s="111">
        <v>0</v>
      </c>
      <c r="H42" s="121" t="s">
        <v>378</v>
      </c>
      <c r="I42" s="121" t="s">
        <v>378</v>
      </c>
    </row>
    <row r="43" spans="1:9" ht="18.75" customHeight="1">
      <c r="A43" s="61">
        <v>44553</v>
      </c>
      <c r="B43" s="126" t="str">
        <f t="shared" si="0"/>
        <v>(木)</v>
      </c>
      <c r="C43" s="122">
        <v>337970</v>
      </c>
      <c r="D43" s="118">
        <f t="shared" si="1"/>
        <v>46653</v>
      </c>
      <c r="E43" s="118">
        <f t="shared" si="4"/>
        <v>337970</v>
      </c>
      <c r="F43" s="111">
        <v>337970</v>
      </c>
      <c r="G43" s="111">
        <v>0</v>
      </c>
      <c r="H43" s="121" t="s">
        <v>378</v>
      </c>
      <c r="I43" s="121" t="s">
        <v>378</v>
      </c>
    </row>
    <row r="44" spans="1:9" ht="18.75" customHeight="1">
      <c r="A44" s="61">
        <v>44552</v>
      </c>
      <c r="B44" s="126" t="str">
        <f t="shared" si="0"/>
        <v>(水)</v>
      </c>
      <c r="C44" s="122">
        <v>291317</v>
      </c>
      <c r="D44" s="118">
        <f t="shared" si="1"/>
        <v>45324</v>
      </c>
      <c r="E44" s="118">
        <f t="shared" si="4"/>
        <v>291317</v>
      </c>
      <c r="F44" s="111">
        <v>291317</v>
      </c>
      <c r="G44" s="111">
        <v>0</v>
      </c>
      <c r="H44" s="121" t="s">
        <v>378</v>
      </c>
      <c r="I44" s="121" t="s">
        <v>378</v>
      </c>
    </row>
    <row r="45" spans="1:9" ht="18.75" customHeight="1">
      <c r="A45" s="61">
        <v>44551</v>
      </c>
      <c r="B45" s="126" t="str">
        <f t="shared" si="0"/>
        <v>(火)</v>
      </c>
      <c r="C45" s="122">
        <v>245993</v>
      </c>
      <c r="D45" s="118">
        <f t="shared" si="1"/>
        <v>42491</v>
      </c>
      <c r="E45" s="118">
        <f t="shared" si="4"/>
        <v>245993</v>
      </c>
      <c r="F45" s="111">
        <v>245993</v>
      </c>
      <c r="G45" s="111">
        <v>0</v>
      </c>
      <c r="H45" s="121" t="s">
        <v>378</v>
      </c>
      <c r="I45" s="121" t="s">
        <v>378</v>
      </c>
    </row>
    <row r="46" spans="1:9" ht="18.75" customHeight="1">
      <c r="A46" s="61">
        <v>44550</v>
      </c>
      <c r="B46" s="126" t="str">
        <f t="shared" si="0"/>
        <v>(月)</v>
      </c>
      <c r="C46" s="122">
        <v>203502</v>
      </c>
      <c r="D46" s="118">
        <f t="shared" si="1"/>
        <v>53618</v>
      </c>
      <c r="E46" s="118">
        <f t="shared" si="4"/>
        <v>203502</v>
      </c>
      <c r="F46" s="111">
        <v>203502</v>
      </c>
      <c r="G46" s="111">
        <v>0</v>
      </c>
      <c r="H46" s="121" t="s">
        <v>378</v>
      </c>
      <c r="I46" s="121" t="s">
        <v>378</v>
      </c>
    </row>
    <row r="47" spans="1:9" ht="18.75" customHeight="1">
      <c r="A47" s="61">
        <v>44547</v>
      </c>
      <c r="B47" s="126" t="str">
        <f t="shared" si="0"/>
        <v>(金)</v>
      </c>
      <c r="C47" s="122">
        <v>149884</v>
      </c>
      <c r="D47" s="118">
        <f t="shared" si="1"/>
        <v>32149</v>
      </c>
      <c r="E47" s="118">
        <f t="shared" si="4"/>
        <v>149884</v>
      </c>
      <c r="F47" s="111">
        <v>149884</v>
      </c>
      <c r="G47" s="111">
        <v>0</v>
      </c>
      <c r="H47" s="121" t="s">
        <v>378</v>
      </c>
      <c r="I47" s="121" t="s">
        <v>378</v>
      </c>
    </row>
    <row r="48" spans="1:9" ht="18.75" customHeight="1">
      <c r="A48" s="61">
        <v>44546</v>
      </c>
      <c r="B48" s="126" t="str">
        <f t="shared" si="0"/>
        <v>(木)</v>
      </c>
      <c r="C48" s="122">
        <v>117735</v>
      </c>
      <c r="D48" s="118">
        <f t="shared" si="1"/>
        <v>24533</v>
      </c>
      <c r="E48" s="118">
        <f t="shared" si="4"/>
        <v>117735</v>
      </c>
      <c r="F48" s="111">
        <v>117735</v>
      </c>
      <c r="G48" s="111">
        <v>0</v>
      </c>
      <c r="H48" s="121" t="s">
        <v>378</v>
      </c>
      <c r="I48" s="121" t="s">
        <v>378</v>
      </c>
    </row>
    <row r="49" spans="1:9" ht="18.75" customHeight="1">
      <c r="A49" s="61">
        <v>44545</v>
      </c>
      <c r="B49" s="126" t="str">
        <f t="shared" si="0"/>
        <v>(水)</v>
      </c>
      <c r="C49" s="122">
        <v>93202</v>
      </c>
      <c r="D49" s="118">
        <f t="shared" si="1"/>
        <v>22477</v>
      </c>
      <c r="E49" s="118">
        <f t="shared" si="4"/>
        <v>93202</v>
      </c>
      <c r="F49" s="111">
        <v>93202</v>
      </c>
      <c r="G49" s="111">
        <v>0</v>
      </c>
      <c r="H49" s="121" t="s">
        <v>378</v>
      </c>
      <c r="I49" s="121" t="s">
        <v>378</v>
      </c>
    </row>
    <row r="50" spans="1:9" ht="18.75" customHeight="1">
      <c r="A50" s="61">
        <v>44544</v>
      </c>
      <c r="B50" s="126" t="str">
        <f t="shared" si="0"/>
        <v>(火)</v>
      </c>
      <c r="C50" s="122">
        <v>70725</v>
      </c>
      <c r="D50" s="118">
        <f t="shared" si="1"/>
        <v>17988</v>
      </c>
      <c r="E50" s="118">
        <f t="shared" si="4"/>
        <v>70725</v>
      </c>
      <c r="F50" s="111">
        <v>70725</v>
      </c>
      <c r="G50" s="111">
        <v>0</v>
      </c>
      <c r="H50" s="121" t="s">
        <v>378</v>
      </c>
      <c r="I50" s="121" t="s">
        <v>378</v>
      </c>
    </row>
    <row r="51" spans="1:9" ht="18.75" customHeight="1">
      <c r="A51" s="61">
        <v>44543</v>
      </c>
      <c r="B51" s="126" t="str">
        <f t="shared" si="0"/>
        <v>(月)</v>
      </c>
      <c r="C51" s="122">
        <v>52737</v>
      </c>
      <c r="D51" s="118">
        <f t="shared" si="1"/>
        <v>16287</v>
      </c>
      <c r="E51" s="118">
        <f t="shared" si="4"/>
        <v>52737</v>
      </c>
      <c r="F51" s="111">
        <v>52737</v>
      </c>
      <c r="G51" s="111">
        <v>0</v>
      </c>
      <c r="H51" s="121" t="s">
        <v>378</v>
      </c>
      <c r="I51" s="121" t="s">
        <v>378</v>
      </c>
    </row>
    <row r="52" spans="1:9" ht="18.75" customHeight="1">
      <c r="A52" s="61">
        <v>44540</v>
      </c>
      <c r="B52" s="126" t="str">
        <f t="shared" si="0"/>
        <v>(金)</v>
      </c>
      <c r="C52" s="122">
        <v>36450</v>
      </c>
      <c r="D52" s="118">
        <f t="shared" si="1"/>
        <v>8830</v>
      </c>
      <c r="E52" s="118">
        <f t="shared" si="4"/>
        <v>36450</v>
      </c>
      <c r="F52" s="111">
        <v>36450</v>
      </c>
      <c r="G52" s="111">
        <v>0</v>
      </c>
      <c r="H52" s="121" t="s">
        <v>378</v>
      </c>
      <c r="I52" s="121" t="s">
        <v>378</v>
      </c>
    </row>
    <row r="53" spans="1:9" ht="18.75" customHeight="1">
      <c r="A53" s="61">
        <v>44539</v>
      </c>
      <c r="B53" s="126" t="str">
        <f t="shared" si="0"/>
        <v>(木)</v>
      </c>
      <c r="C53" s="122">
        <v>27620</v>
      </c>
      <c r="D53" s="118">
        <f t="shared" si="1"/>
        <v>6627</v>
      </c>
      <c r="E53" s="118">
        <f t="shared" si="4"/>
        <v>27620</v>
      </c>
      <c r="F53" s="111">
        <v>27620</v>
      </c>
      <c r="G53" s="111">
        <v>0</v>
      </c>
      <c r="H53" s="121" t="s">
        <v>378</v>
      </c>
      <c r="I53" s="121" t="s">
        <v>378</v>
      </c>
    </row>
    <row r="54" spans="1:9" ht="18.75" customHeight="1">
      <c r="A54" s="61">
        <v>44538</v>
      </c>
      <c r="B54" s="126" t="str">
        <f t="shared" si="0"/>
        <v>(水)</v>
      </c>
      <c r="C54" s="122">
        <v>20993</v>
      </c>
      <c r="D54" s="118">
        <f t="shared" si="1"/>
        <v>5914</v>
      </c>
      <c r="E54" s="118">
        <f t="shared" si="4"/>
        <v>20993</v>
      </c>
      <c r="F54" s="111">
        <v>20993</v>
      </c>
      <c r="G54" s="111">
        <v>0</v>
      </c>
      <c r="H54" s="121" t="s">
        <v>378</v>
      </c>
      <c r="I54" s="121" t="s">
        <v>378</v>
      </c>
    </row>
    <row r="55" spans="1:9" ht="18.75" customHeight="1">
      <c r="A55" s="61">
        <v>44537</v>
      </c>
      <c r="B55" s="126" t="str">
        <f t="shared" si="0"/>
        <v>(火)</v>
      </c>
      <c r="C55" s="122">
        <v>15079</v>
      </c>
      <c r="D55" s="118">
        <f t="shared" si="1"/>
        <v>6422</v>
      </c>
      <c r="E55" s="118">
        <f t="shared" si="4"/>
        <v>15079</v>
      </c>
      <c r="F55" s="111">
        <v>15079</v>
      </c>
      <c r="G55" s="111">
        <v>0</v>
      </c>
      <c r="H55" s="121" t="s">
        <v>378</v>
      </c>
      <c r="I55" s="121" t="s">
        <v>378</v>
      </c>
    </row>
    <row r="56" spans="1:9">
      <c r="A56" s="61">
        <v>44536</v>
      </c>
      <c r="B56" s="126" t="str">
        <f t="shared" si="0"/>
        <v>(月)</v>
      </c>
      <c r="C56" s="122">
        <v>8657</v>
      </c>
      <c r="D56" s="118">
        <f t="shared" si="1"/>
        <v>5110</v>
      </c>
      <c r="E56" s="118">
        <f t="shared" si="4"/>
        <v>8657</v>
      </c>
      <c r="F56" s="118">
        <v>8657</v>
      </c>
      <c r="G56" s="111">
        <v>0</v>
      </c>
      <c r="H56" s="121" t="s">
        <v>378</v>
      </c>
      <c r="I56" s="121" t="s">
        <v>378</v>
      </c>
    </row>
    <row r="57" spans="1:9">
      <c r="A57" s="61">
        <v>44533</v>
      </c>
      <c r="B57" s="126" t="str">
        <f t="shared" si="0"/>
        <v>(金)</v>
      </c>
      <c r="C57" s="122">
        <v>3547</v>
      </c>
      <c r="D57" s="118">
        <f>C57-C58</f>
        <v>1987</v>
      </c>
      <c r="E57" s="118">
        <f t="shared" si="4"/>
        <v>3547</v>
      </c>
      <c r="F57" s="118">
        <v>3547</v>
      </c>
      <c r="G57" s="111">
        <v>0</v>
      </c>
      <c r="H57" s="121" t="s">
        <v>378</v>
      </c>
      <c r="I57" s="121" t="s">
        <v>378</v>
      </c>
    </row>
    <row r="58" spans="1:9">
      <c r="A58" s="61">
        <v>44532</v>
      </c>
      <c r="B58" s="126" t="str">
        <f t="shared" si="0"/>
        <v>(木)</v>
      </c>
      <c r="C58" s="122">
        <v>1560</v>
      </c>
      <c r="D58" s="118">
        <f>C58</f>
        <v>1560</v>
      </c>
      <c r="E58" s="118">
        <f t="shared" si="4"/>
        <v>1560</v>
      </c>
      <c r="F58" s="118">
        <v>1560</v>
      </c>
      <c r="G58" s="111">
        <v>0</v>
      </c>
      <c r="H58" s="121" t="s">
        <v>378</v>
      </c>
      <c r="I58" s="121" t="s">
        <v>378</v>
      </c>
    </row>
    <row r="60" spans="1:9">
      <c r="A60" s="73" t="s">
        <v>379</v>
      </c>
    </row>
    <row r="61" spans="1:9">
      <c r="A61" s="73" t="s">
        <v>380</v>
      </c>
    </row>
    <row r="62" spans="1:9">
      <c r="A62" s="73" t="s">
        <v>381</v>
      </c>
    </row>
    <row r="63" spans="1:9">
      <c r="A63" s="73" t="s">
        <v>382</v>
      </c>
    </row>
  </sheetData>
  <mergeCells count="8">
    <mergeCell ref="I2:I3"/>
    <mergeCell ref="F2:G2"/>
    <mergeCell ref="E2:E3"/>
    <mergeCell ref="A2:A3"/>
    <mergeCell ref="B2:B3"/>
    <mergeCell ref="F1:G1"/>
    <mergeCell ref="C2:D2"/>
    <mergeCell ref="H2:H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V3回目-総接種回数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2022-02-25T14:39:13Z</dcterms:modified>
</cp:coreProperties>
</file>