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4312F60-F1AE-42B2-AF4C-411C8B874F69}" xr6:coauthVersionLast="47" xr6:coauthVersionMax="47" xr10:uidLastSave="{00000000-0000-0000-0000-000000000000}"/>
  <bookViews>
    <workbookView xWindow="990" yWindow="-14325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7" i="11" l="1"/>
  <c r="B47" i="11"/>
  <c r="D46" i="11"/>
  <c r="B46" i="11"/>
  <c r="D45" i="11"/>
  <c r="B45" i="11"/>
  <c r="D44" i="11"/>
  <c r="B44" i="11"/>
  <c r="D43" i="11"/>
  <c r="B43" i="11"/>
  <c r="D42" i="11"/>
  <c r="B42" i="11"/>
  <c r="G2" i="11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<sst xmlns="http://schemas.openxmlformats.org/spreadsheetml/2006/main" count="37910" uniqueCount="364">
  <si>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</si>
  <si>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</si>
  <si>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</si>
  <si>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</si>
  <si>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</si>
  <si>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</si>
  <si>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</si>
  <si>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</si>
  <si>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</si>
  <si>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</si>
  <si>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</si>
  <si>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</si>
  <si>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</si>
  <si>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</si>
  <si>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</si>
  <si>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</si>
  <si>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</si>
  <si>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</si>
  <si>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</si>
  <si>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</si>
  <si>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</si>
  <si>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</si>
  <si>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</si>
  <si>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</si>
  <si>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</si>
  <si>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</si>
  <si>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</si>
  <si>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</si>
  <si>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</si>
  <si>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</si>
  <si>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</si>
  <si>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</si>
  <si>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</si>
  <si>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</si>
  <si>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</si>
  <si>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</si>
  <si>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</si>
  <si>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</si>
  <si>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</si>
  <si>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</si>
  <si>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</si>
  <si>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</si>
  <si>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</si>
  <si>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</si>
  <si>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</si>
  <si>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</si>
  <si>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</si>
  <si>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</si>
  <si>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</si>
  <si>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</si>
  <si>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</si>
  <si>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</si>
  <si>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</si>
  <si>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</si>
  <si>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</si>
  <si>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</si>
  <si>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</si>
  <si>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</si>
  <si>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</si>
  <si>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</si>
  <si>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</si>
  <si>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</si>
  <si>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</si>
  <si>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</si>
  <si>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</si>
  <si>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</si>
  <si>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</si>
  <si>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</si>
  <si>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</si>
  <si>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</si>
  <si>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</si>
  <si>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</si>
  <si>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</si>
  <si>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</si>
  <si>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</si>
  <si>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</si>
  <si>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</si>
  <si>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</si>
  <si>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</si>
  <si>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</si>
  <si>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</si>
  <si>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</si>
  <si>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</si>
  <si>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</si>
  <si>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</si>
  <si>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</si>
  <si>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</si>
  <si>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</si>
  <si>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</si>
  <si>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</si>
  <si>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</si>
  <si>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</si>
  <si>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</si>
  <si>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</si>
  <si>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</si>
  <si>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</si>
  <si>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</si>
  <si>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</si>
  <si>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</si>
  <si>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</si>
  <si>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</si>
  <si>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</si>
  <si>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</si>
  <si>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</si>
  <si>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</si>
  <si>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</si>
  <si>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</si>
  <si>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</si>
  <si>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</si>
  <si>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</si>
  <si>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</si>
  <si>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</si>
  <si>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</si>
  <si>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</si>
  <si>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</si>
  <si>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</si>
  <si>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</si>
  <si>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</si>
  <si>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</si>
  <si>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</si>
  <si>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</si>
  <si>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</si>
  <si>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</si>
  <si>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</si>
  <si>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</si>
  <si>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</si>
  <si>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</si>
  <si>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</si>
  <si>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</si>
  <si>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</si>
  <si>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</si>
  <si>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</si>
  <si>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</si>
  <si>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</si>
  <si>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</si>
  <si>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</si>
  <si>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</si>
  <si>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</si>
  <si>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</si>
  <si>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</si>
  <si>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</si>
  <si>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</si>
  <si>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</si>
  <si>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</si>
  <si>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</si>
  <si>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</si>
  <si>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</si>
  <si>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</si>
  <si>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</si>
  <si>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</si>
  <si>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</si>
  <si>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</si>
  <si>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</si>
  <si>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</si>
  <si>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</si>
  <si>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</si>
  <si>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</si>
  <si>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</si>
  <si>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</si>
  <si>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</si>
  <si>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</si>
  <si>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</si>
  <si>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</si>
  <si>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</si>
  <si>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</si>
  <si>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</si>
  <si>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</si>
  <si>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</si>
  <si>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</si>
  <si>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</si>
  <si>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</si>
  <si>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</si>
  <si>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</si>
  <si>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</si>
  <si>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</si>
  <si>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</si>
  <si>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</si>
  <si>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</si>
  <si>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</si>
  <si>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</si>
  <si>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</si>
  <si>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</si>
  <si>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</si>
  <si>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</si>
  <si>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</si>
  <si>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</si>
  <si>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</si>
  <si>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</si>
  <si>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</si>
  <si>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</si>
  <si>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</si>
  <si>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</si>
  <si>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</si>
  <si>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</si>
  <si>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</si>
  <si>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</si>
  <si>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</si>
  <si>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</si>
  <si>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</si>
  <si>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</si>
  <si>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</si>
  <si>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</si>
  <si>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</si>
  <si>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</si>
  <si>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</si>
  <si>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</si>
  <si>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</si>
  <si>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</si>
  <si>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</si>
  <si>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</si>
  <si>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</si>
  <si>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</si>
  <si>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</si>
  <si>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</si>
  <si>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</si>
  <si>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</si>
  <si>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</si>
  <si>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</si>
  <si>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</si>
  <si>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</si>
  <si>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</si>
  <si>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</si>
  <si>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</si>
  <si>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</si>
  <si>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</si>
  <si>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</si>
  <si>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</si>
  <si>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</si>
  <si>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</si>
  <si>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</si>
  <si>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</si>
  <si>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</si>
  <si>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</si>
  <si>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</si>
  <si>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</si>
  <si>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</si>
  <si>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</si>
  <si>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</si>
  <si>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</si>
  <si>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</si>
  <si>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</si>
  <si>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</si>
  <si>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</si>
  <si>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</si>
  <si>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</si>
  <si>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</si>
  <si>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</si>
  <si>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</si>
  <si>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</si>
  <si>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</si>
  <si>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</si>
  <si>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</si>
  <si>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</si>
  <si>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</si>
  <si>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</si>
  <si>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</si>
  <si>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</si>
  <si>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</si>
  <si>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</si>
  <si>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</si>
  <si>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</si>
  <si>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</si>
  <si>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</si>
  <si>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</si>
  <si>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</si>
  <si>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</si>
  <si>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</si>
  <si>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</si>
  <si>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</si>
  <si>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</si>
  <si>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</si>
  <si>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</si>
  <si>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</si>
  <si>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</si>
  <si>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</si>
  <si>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</si>
  <si>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</si>
  <si>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</si>
  <si>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</si>
  <si>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</si>
  <si>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</si>
  <si>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</si>
  <si>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</si>
  <si>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</si>
  <si>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</si>
  <si>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</si>
  <si>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</si>
  <si>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</si>
  <si>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</si>
  <si>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</si>
  <si>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</si>
  <si>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</si>
  <si>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</si>
  <si>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</si>
  <si>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</si>
  <si>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</si>
  <si>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</si>
  <si>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</si>
  <si>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</si>
  <si>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</si>
  <si>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</si>
  <si>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</si>
  <si>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</si>
  <si>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</si>
  <si>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</si>
  <si>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</si>
  <si>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</si>
  <si>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</si>
  <si>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</si>
  <si>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</si>
  <si>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</si>
  <si>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</si>
  <si>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</si>
  <si>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</si>
  <si>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</si>
  <si>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</si>
  <si>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</si>
  <si>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</si>
  <si>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</si>
  <si>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</si>
  <si>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</si>
  <si>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</si>
  <si>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</si>
  <si>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</si>
  <si>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</si>
  <si>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</si>
  <si>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</si>
  <si>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</si>
  <si>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</si>
  <si>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</si>
  <si>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</si>
  <si>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</si>
  <si>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</si>
  <si>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</si>
  <si>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</si>
  <si>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</si>
  <si>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</si>
  <si>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</si>
  <si>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</si>
  <si>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</si>
  <si>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</si>
  <si>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</si>
  <si>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</si>
  <si>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</si>
  <si>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</si>
  <si>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</si>
  <si>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</si>
  <si>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</si>
  <si>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</si>
  <si>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</si>
  <si>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</si>
  <si>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</si>
  <si>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</si>
  <si>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</si>
  <si>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</si>
  <si>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</si>
  <si>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t>（１０月６日公表時点）</t>
    <rPh sb="3" eb="4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</si>
  <si>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</si>
  <si>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</si>
  <si>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 xml:space="preserve">入院治療等を
</t>
    </r>
    <r>
      <rPr>
        <b/>
        <sz val="11"/>
        <rFont val="Meiryo UI"/>
        <family val="3"/>
      </rPr>
      <t>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</si>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</sst>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5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top" wrapText="1" indent="2"/>
    </xf>
    <xf numFmtId="0" fontId="10" fillId="0" borderId="6" xfId="0" applyFont="1" applyBorder="1" applyAlignment="1">
      <alignment horizontal="left" vertical="top" wrapText="1" indent="1"/>
    </xf>
    <xf numFmtId="0" fontId="0" fillId="0" borderId="13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10" fillId="0" borderId="7" xfId="0" applyFont="1" applyBorder="1" applyAlignment="1">
      <alignment horizontal="left" vertical="top" wrapText="1" indent="2"/>
    </xf>
    <xf numFmtId="0" fontId="10" fillId="0" borderId="7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top" wrapText="1" indent="3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08"/>
  <sheetViews>
    <sheetView workbookViewId="0">
      <pane ySplit="1" topLeftCell="A1235" activePane="bottomLeft" state="frozen"/>
      <selection activeCell="O1257" sqref="O1257:P1805"/>
      <selection pane="bottomLeft" activeCell="O1257" sqref="O1257:P1805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31458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17891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14547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25401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39827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7460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9065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97131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148452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186351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186216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202019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35284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25344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279908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249106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277398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20483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290046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41479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27618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7753</v>
      </c>
      <c r="P1320" s="26">
        <v>800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8787</v>
      </c>
      <c r="P1323" s="26">
        <v>702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10250</v>
      </c>
      <c r="P1326" s="26">
        <v>881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317458</v>
      </c>
      <c r="P1329" s="26">
        <v>71639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147486</v>
      </c>
      <c r="P1332" s="26">
        <v>54180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63017</v>
      </c>
      <c r="P1335" s="26">
        <v>7718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75632</v>
      </c>
      <c r="P1338" s="26">
        <v>8935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261556</v>
      </c>
      <c r="P1341" s="26">
        <v>97746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222948</v>
      </c>
      <c r="P1344" s="26">
        <v>124232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245330</v>
      </c>
      <c r="P1347" s="26">
        <v>153429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252654</v>
      </c>
      <c r="P1350" s="26">
        <v>179069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234561</v>
      </c>
      <c r="P1353" s="26">
        <v>193705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138791</v>
      </c>
      <c r="P1356" s="26">
        <v>34650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188968</v>
      </c>
      <c r="P1359" s="26">
        <v>24112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344477</v>
      </c>
      <c r="P1362" s="26">
        <v>268567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349807</v>
      </c>
      <c r="P1365" s="26">
        <v>224036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398303</v>
      </c>
      <c r="P1368" s="26">
        <v>252956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405522</v>
      </c>
      <c r="P1371" s="26">
        <v>136845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381225</v>
      </c>
      <c r="P1374" s="26">
        <v>209984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286366</v>
      </c>
      <c r="P1377" s="26">
        <v>43776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325931</v>
      </c>
      <c r="P1380" s="26">
        <v>28049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586313</v>
      </c>
      <c r="P1383" s="26">
        <v>204425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608073</v>
      </c>
      <c r="P1386" s="26">
        <v>63424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670534</v>
      </c>
      <c r="P1389" s="26">
        <v>62291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641499</v>
      </c>
      <c r="P1392" s="26">
        <v>107251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619825</v>
      </c>
      <c r="P1395" s="26">
        <v>124531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475094</v>
      </c>
      <c r="P1398" s="26">
        <v>60101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462639</v>
      </c>
      <c r="P1401" s="26">
        <v>67383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667270</v>
      </c>
      <c r="P1404" s="26">
        <v>237071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717598</v>
      </c>
      <c r="P1407" s="26">
        <v>212115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744967</v>
      </c>
      <c r="P1410" s="26">
        <v>233963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736621</v>
      </c>
      <c r="P1413" s="26">
        <v>227919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722196</v>
      </c>
      <c r="P1416" s="26">
        <v>218863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619354</v>
      </c>
      <c r="P1419" s="26">
        <v>129445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565025</v>
      </c>
      <c r="P1422" s="26">
        <v>181197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775172</v>
      </c>
      <c r="P1425" s="26">
        <v>324821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801469</v>
      </c>
      <c r="P1428" s="26">
        <v>324149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780961</v>
      </c>
      <c r="P1431" s="26">
        <v>387607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751246</v>
      </c>
      <c r="P1434" s="26">
        <v>388161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761838</v>
      </c>
      <c r="P1437" s="26">
        <v>360733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662126</v>
      </c>
      <c r="P1440" s="26">
        <v>276598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602115</v>
      </c>
      <c r="P1443" s="26">
        <v>316631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700664</v>
      </c>
      <c r="P1446" s="26">
        <v>540966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699420</v>
      </c>
      <c r="P1449" s="26">
        <v>556465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682099</v>
      </c>
      <c r="P1452" s="26">
        <v>608458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693397</v>
      </c>
      <c r="P1455" s="26">
        <v>600478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675338</v>
      </c>
      <c r="P1458" s="26">
        <v>573222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661198</v>
      </c>
      <c r="P1461" s="26">
        <v>443461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659713</v>
      </c>
      <c r="P1464" s="26">
        <v>438675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761031</v>
      </c>
      <c r="P1467" s="26">
        <v>626503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763449</v>
      </c>
      <c r="P1470" s="26">
        <v>656324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777524</v>
      </c>
      <c r="P1473" s="26">
        <v>689536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749974</v>
      </c>
      <c r="P1476" s="26">
        <v>694568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744920</v>
      </c>
      <c r="P1479" s="26">
        <v>699213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734254</v>
      </c>
      <c r="P1482" s="26">
        <v>585331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764439</v>
      </c>
      <c r="P1485" s="26">
        <v>537589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776183</v>
      </c>
      <c r="P1488" s="26">
        <v>704973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788841</v>
      </c>
      <c r="P1491" s="26">
        <v>739617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821256</v>
      </c>
      <c r="P1494" s="26">
        <v>728026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631972</v>
      </c>
      <c r="P1497" s="26">
        <v>703380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579923</v>
      </c>
      <c r="P1500" s="26">
        <v>712299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844195</v>
      </c>
      <c r="P1503" s="26">
        <v>605583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817307</v>
      </c>
      <c r="P1506" s="26">
        <v>537330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956217</v>
      </c>
      <c r="P1509" s="26">
        <v>650127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990783</v>
      </c>
      <c r="P1512" s="26">
        <v>663900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1005424</v>
      </c>
      <c r="P1515" s="26">
        <v>639169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1010252</v>
      </c>
      <c r="P1518" s="26">
        <v>636225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1012870</v>
      </c>
      <c r="P1521" s="26">
        <v>634692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995383</v>
      </c>
      <c r="P1524" s="26">
        <v>610872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741699</v>
      </c>
      <c r="P1527" s="26">
        <v>619257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834917</v>
      </c>
      <c r="P1530" s="26">
        <v>675086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864621</v>
      </c>
      <c r="P1533" s="26">
        <v>659823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841341</v>
      </c>
      <c r="P1536" s="26">
        <v>668859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827955</v>
      </c>
      <c r="P1539" s="26">
        <v>642821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861691</v>
      </c>
      <c r="P1542" s="26">
        <v>633284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794865</v>
      </c>
      <c r="P1545" s="26">
        <v>637334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595096</v>
      </c>
      <c r="P1548" s="26">
        <v>655559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513136</v>
      </c>
      <c r="P1551" s="26">
        <v>631979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777921</v>
      </c>
      <c r="P1554" s="26">
        <v>646393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709989</v>
      </c>
      <c r="P1557" s="26">
        <v>692543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304004</v>
      </c>
      <c r="P1560" s="26">
        <v>274184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239728</v>
      </c>
      <c r="P1563" s="26">
        <v>195164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446339</v>
      </c>
      <c r="P1566" s="26">
        <v>735073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401151</v>
      </c>
      <c r="P1569" s="26">
        <v>683195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563302</v>
      </c>
      <c r="P1572" s="26">
        <v>773418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604160</v>
      </c>
      <c r="P1575" s="26">
        <v>772327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590707</v>
      </c>
      <c r="P1578" s="26">
        <v>780929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592916</v>
      </c>
      <c r="P1581" s="26">
        <v>765829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624510</v>
      </c>
      <c r="P1584" s="26">
        <v>771246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622054</v>
      </c>
      <c r="P1587" s="26">
        <v>791428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445055</v>
      </c>
      <c r="P1590" s="26">
        <v>1061571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552938</v>
      </c>
      <c r="P1593" s="26">
        <v>563883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570887</v>
      </c>
      <c r="P1596" s="26">
        <v>597742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560755</v>
      </c>
      <c r="P1599" s="26">
        <v>592167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550003</v>
      </c>
      <c r="P1602" s="26">
        <v>581317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569172</v>
      </c>
      <c r="P1605" s="26">
        <v>615129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687143</v>
      </c>
      <c r="P1608" s="26">
        <v>629490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-3894870</v>
      </c>
      <c r="P1611" s="26">
        <v>-310562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165151</v>
      </c>
      <c r="P1614" s="26">
        <v>101603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479480</v>
      </c>
      <c r="P1617" s="26">
        <v>573749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489226</v>
      </c>
      <c r="P1620" s="26">
        <v>498441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482279</v>
      </c>
      <c r="P1623" s="26">
        <v>226446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338967</v>
      </c>
      <c r="P1626" s="26">
        <v>136530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348701</v>
      </c>
      <c r="P1629" s="26">
        <v>252375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-7101979</v>
      </c>
      <c r="P1632" s="26">
        <v>-2491057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427958</v>
      </c>
      <c r="P1635" s="26">
        <v>362226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537479</v>
      </c>
      <c r="P1638" s="26">
        <v>448395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566843</v>
      </c>
      <c r="P1641" s="26">
        <v>435332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564713</v>
      </c>
      <c r="P1644" s="26">
        <v>424353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600092</v>
      </c>
      <c r="P1647" s="26">
        <v>470387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706368</v>
      </c>
      <c r="P1650" s="26">
        <v>529080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-10555278</v>
      </c>
      <c r="P1653" s="26">
        <v>-5382307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533659</v>
      </c>
      <c r="P1656" s="26">
        <v>439872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596374</v>
      </c>
      <c r="P1659" s="26">
        <v>457423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585992</v>
      </c>
      <c r="P1662" s="26">
        <v>450827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553337</v>
      </c>
      <c r="P1665" s="26">
        <v>436324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622061</v>
      </c>
      <c r="P1668" s="26">
        <v>480856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714472</v>
      </c>
      <c r="P1671" s="26">
        <v>596697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-14277084</v>
      </c>
      <c r="P1674" s="26">
        <v>-9133201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375186</v>
      </c>
      <c r="P1677" s="26">
        <v>139007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629994</v>
      </c>
      <c r="P1680" s="26">
        <v>389552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619526</v>
      </c>
      <c r="P1683" s="26">
        <v>370882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400004</v>
      </c>
      <c r="P1686" s="26">
        <v>372074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710739</v>
      </c>
      <c r="P1689" s="26">
        <v>283722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928018</v>
      </c>
      <c r="P1692" s="26">
        <v>325659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-18468739</v>
      </c>
      <c r="P1695" s="26">
        <v>-12985361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594114</v>
      </c>
      <c r="P1698" s="26">
        <v>335462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604394</v>
      </c>
      <c r="P1701" s="26">
        <v>425545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575631</v>
      </c>
      <c r="P1704" s="26">
        <v>455042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556334</v>
      </c>
      <c r="P1707" s="26">
        <v>440265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618742</v>
      </c>
      <c r="P1710" s="26">
        <v>506511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758428</v>
      </c>
      <c r="P1713" s="26">
        <v>613247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-16616164</v>
      </c>
      <c r="P1716" s="26">
        <v>-11213198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493269</v>
      </c>
      <c r="P1719" s="26">
        <v>428621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514987</v>
      </c>
      <c r="P1722" s="26">
        <v>458171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494640</v>
      </c>
      <c r="P1725" s="26">
        <v>457274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479779</v>
      </c>
      <c r="P1728" s="26">
        <v>447530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552149</v>
      </c>
      <c r="P1731" s="26">
        <v>522860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714498</v>
      </c>
      <c r="P1734" s="26">
        <v>604452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-19655934</v>
      </c>
      <c r="P1737" s="26">
        <v>-13222487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150265</v>
      </c>
      <c r="P1740" s="26">
        <v>78846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395705</v>
      </c>
      <c r="P1743" s="26">
        <v>547652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403646</v>
      </c>
      <c r="P1746" s="26">
        <v>514040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188299</v>
      </c>
      <c r="P1749" s="26">
        <v>146739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416413</v>
      </c>
      <c r="P1752" s="26">
        <v>616202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552608</v>
      </c>
      <c r="P1755" s="26">
        <v>773616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-29597829</v>
      </c>
      <c r="P1758" s="26">
        <v>-20662145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360557</v>
      </c>
      <c r="P1761" s="26">
        <v>458625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388388</v>
      </c>
      <c r="P1764" s="26">
        <v>464921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382292</v>
      </c>
      <c r="P1767" s="26">
        <v>428500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367949</v>
      </c>
      <c r="P1770" s="26">
        <v>416260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398860</v>
      </c>
      <c r="P1773" s="26">
        <v>430414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558888</v>
      </c>
      <c r="P1776" s="26">
        <v>549203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-31301727</v>
      </c>
      <c r="P1779" s="26">
        <v>-24099453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285564</v>
      </c>
      <c r="P1782" s="26">
        <v>333634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287843</v>
      </c>
      <c r="P1785" s="26">
        <v>344660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271124</v>
      </c>
      <c r="P1788" s="26">
        <v>326242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253465</v>
      </c>
      <c r="P1791" s="26">
        <v>308421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279085</v>
      </c>
      <c r="P1794" s="26">
        <v>353825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381727</v>
      </c>
      <c r="P1797" s="26">
        <v>465584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265575</v>
      </c>
      <c r="P1800" s="26">
        <v>320243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164448</v>
      </c>
      <c r="P1803" s="26">
        <v>65087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44480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>
        <v>0</v>
      </c>
      <c r="P1806">
        <v>0</v>
      </c>
    </row>
    <row r="1807" spans="1:16" x14ac:dyDescent="0.45">
      <c r="A1807" s="32">
        <v>44480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>
        <v>0</v>
      </c>
      <c r="P1807">
        <v>0</v>
      </c>
    </row>
    <row r="1808" spans="1:16" x14ac:dyDescent="0.45">
      <c r="A1808" s="32">
        <v>44480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>
        <v>0</v>
      </c>
      <c r="P180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6932"/>
  <sheetViews>
    <sheetView workbookViewId="0">
      <pane xSplit="1" ySplit="1" topLeftCell="B26901" activePane="bottomRight" state="frozen"/>
      <selection activeCell="O1257" sqref="O1257:P1805"/>
      <selection pane="topRight" activeCell="O1257" sqref="O1257:P1805"/>
      <selection pane="bottomLeft" activeCell="O1257" sqref="O1257:P1805"/>
      <selection pane="bottomRight" activeCell="O1257" sqref="O1257:P1805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60421</v>
      </c>
      <c r="D26839">
        <v>1116407</v>
      </c>
      <c r="E26839" s="31">
        <v>58751</v>
      </c>
      <c r="F26839">
        <v>1469</v>
      </c>
      <c r="G26839" s="31">
        <v>206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89072</v>
      </c>
      <c r="E26840" s="31">
        <v>5615</v>
      </c>
      <c r="F26840">
        <v>38</v>
      </c>
      <c r="G26840" s="31">
        <v>121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122264</v>
      </c>
      <c r="E26841" s="31">
        <v>3427</v>
      </c>
      <c r="F26841">
        <v>53</v>
      </c>
      <c r="G26841" s="31">
        <v>6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241321</v>
      </c>
      <c r="E26842" s="31">
        <v>16074</v>
      </c>
      <c r="F26842">
        <v>117</v>
      </c>
      <c r="G26842" s="31">
        <v>50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26592</v>
      </c>
      <c r="E26843" s="31">
        <v>1843</v>
      </c>
      <c r="F26843">
        <v>27</v>
      </c>
      <c r="G26843" s="31">
        <v>23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98110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9464</v>
      </c>
      <c r="D26845">
        <v>411382</v>
      </c>
      <c r="E26845" s="31">
        <v>9266</v>
      </c>
      <c r="F26845">
        <v>174</v>
      </c>
      <c r="G26845" s="31">
        <v>24</v>
      </c>
      <c r="H26845" s="31">
        <v>4</v>
      </c>
    </row>
    <row r="26846" spans="1:8" x14ac:dyDescent="0.45">
      <c r="A26846" s="32">
        <v>44479</v>
      </c>
      <c r="B26846" s="1" t="s">
        <v>17</v>
      </c>
      <c r="C26846">
        <v>24312</v>
      </c>
      <c r="D26846">
        <v>40174</v>
      </c>
      <c r="E26846" s="31">
        <v>23948</v>
      </c>
      <c r="F26846">
        <v>217</v>
      </c>
      <c r="G26846" s="31">
        <v>147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15377</v>
      </c>
      <c r="D26847">
        <v>484279</v>
      </c>
      <c r="E26847" s="31">
        <v>15133</v>
      </c>
      <c r="F26847">
        <v>116</v>
      </c>
      <c r="G26847" s="31">
        <v>128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16653</v>
      </c>
      <c r="D26848">
        <v>296186</v>
      </c>
      <c r="E26848" s="31">
        <v>16389</v>
      </c>
      <c r="F26848">
        <v>173</v>
      </c>
      <c r="G26848" s="31">
        <v>91</v>
      </c>
      <c r="H26848" s="31">
        <v>5</v>
      </c>
    </row>
    <row r="26849" spans="1:8" x14ac:dyDescent="0.45">
      <c r="A26849" s="32">
        <v>44479</v>
      </c>
      <c r="B26849" s="1" t="s">
        <v>20</v>
      </c>
      <c r="C26849">
        <v>115241</v>
      </c>
      <c r="D26849">
        <v>1462440</v>
      </c>
      <c r="E26849" s="31">
        <v>113596</v>
      </c>
      <c r="F26849">
        <v>1014</v>
      </c>
      <c r="G26849" s="31">
        <v>631</v>
      </c>
      <c r="H26849" s="31">
        <v>31</v>
      </c>
    </row>
    <row r="26850" spans="1:8" x14ac:dyDescent="0.45">
      <c r="A26850" s="32">
        <v>44479</v>
      </c>
      <c r="B26850" s="1" t="s">
        <v>21</v>
      </c>
      <c r="C26850">
        <v>100039</v>
      </c>
      <c r="D26850">
        <v>1075821</v>
      </c>
      <c r="E26850" s="31">
        <v>98536</v>
      </c>
      <c r="F26850">
        <v>1007</v>
      </c>
      <c r="G26850" s="31">
        <v>462</v>
      </c>
      <c r="H26850" s="31">
        <v>25</v>
      </c>
    </row>
    <row r="26851" spans="1:8" x14ac:dyDescent="0.45">
      <c r="A26851" s="32">
        <v>44479</v>
      </c>
      <c r="B26851" s="1" t="s">
        <v>22</v>
      </c>
      <c r="C26851">
        <v>376776</v>
      </c>
      <c r="D26851">
        <v>3668062</v>
      </c>
      <c r="E26851" s="31">
        <v>372183</v>
      </c>
      <c r="F26851">
        <v>3028</v>
      </c>
      <c r="G26851" s="31">
        <v>1565</v>
      </c>
      <c r="H26851" s="31">
        <v>67</v>
      </c>
    </row>
    <row r="26852" spans="1:8" x14ac:dyDescent="0.45">
      <c r="A26852" s="32">
        <v>44479</v>
      </c>
      <c r="B26852" s="1" t="s">
        <v>23</v>
      </c>
      <c r="C26852">
        <v>168389</v>
      </c>
      <c r="D26852">
        <v>1602615</v>
      </c>
      <c r="E26852" s="31">
        <v>166357</v>
      </c>
      <c r="F26852">
        <v>1287</v>
      </c>
      <c r="G26852" s="31">
        <v>745</v>
      </c>
      <c r="H26852" s="31">
        <v>41</v>
      </c>
    </row>
    <row r="26853" spans="1:8" x14ac:dyDescent="0.45">
      <c r="A26853" s="32">
        <v>44479</v>
      </c>
      <c r="B26853" s="1" t="s">
        <v>24</v>
      </c>
      <c r="C26853">
        <v>7951</v>
      </c>
      <c r="D26853">
        <v>287138</v>
      </c>
      <c r="E26853" s="31">
        <v>7766</v>
      </c>
      <c r="F26853">
        <v>61</v>
      </c>
      <c r="G26853" s="31">
        <v>124</v>
      </c>
      <c r="H26853" s="31">
        <v>1</v>
      </c>
    </row>
    <row r="26854" spans="1:8" x14ac:dyDescent="0.45">
      <c r="A26854" s="32">
        <v>44479</v>
      </c>
      <c r="B26854" s="1" t="s">
        <v>25</v>
      </c>
      <c r="C26854">
        <v>4831</v>
      </c>
      <c r="D26854">
        <v>114600</v>
      </c>
      <c r="E26854" s="31">
        <v>4741</v>
      </c>
      <c r="F26854">
        <v>51</v>
      </c>
      <c r="G26854" s="31">
        <v>39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7916</v>
      </c>
      <c r="D26855">
        <v>195484</v>
      </c>
      <c r="E26855" s="31">
        <v>7696</v>
      </c>
      <c r="F26855">
        <v>125</v>
      </c>
      <c r="G26855" s="31">
        <v>73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3083</v>
      </c>
      <c r="D26856">
        <v>116744</v>
      </c>
      <c r="E26856" s="31">
        <v>3017</v>
      </c>
      <c r="F26856">
        <v>37</v>
      </c>
      <c r="G26856" s="31">
        <v>29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5135</v>
      </c>
      <c r="D26857">
        <v>111974</v>
      </c>
      <c r="E26857" s="31">
        <v>5075</v>
      </c>
      <c r="F26857">
        <v>29</v>
      </c>
      <c r="G26857" s="31">
        <v>31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8804</v>
      </c>
      <c r="D26858">
        <v>316832</v>
      </c>
      <c r="E26858" s="31">
        <v>8700</v>
      </c>
      <c r="F26858">
        <v>96</v>
      </c>
      <c r="G26858" s="31">
        <v>63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18939</v>
      </c>
      <c r="D26859">
        <v>409644</v>
      </c>
      <c r="E26859" s="31">
        <v>18741</v>
      </c>
      <c r="F26859">
        <v>216</v>
      </c>
      <c r="G26859" s="31">
        <v>180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26689</v>
      </c>
      <c r="D26860">
        <v>620530</v>
      </c>
      <c r="E26860" s="31">
        <v>26401</v>
      </c>
      <c r="F26860">
        <v>209</v>
      </c>
      <c r="G26860" s="31">
        <v>59</v>
      </c>
      <c r="H26860" s="31">
        <v>2</v>
      </c>
    </row>
    <row r="26861" spans="1:8" x14ac:dyDescent="0.45">
      <c r="A26861" s="32">
        <v>44479</v>
      </c>
      <c r="B26861" s="1" t="s">
        <v>32</v>
      </c>
      <c r="C26861">
        <v>105844</v>
      </c>
      <c r="D26861">
        <v>1307579</v>
      </c>
      <c r="E26861" s="31">
        <v>104037</v>
      </c>
      <c r="F26861">
        <v>1146</v>
      </c>
      <c r="G26861" s="31">
        <v>661</v>
      </c>
      <c r="H26861" s="31">
        <v>15</v>
      </c>
    </row>
    <row r="26862" spans="1:8" x14ac:dyDescent="0.45">
      <c r="A26862" s="32">
        <v>44479</v>
      </c>
      <c r="B26862" s="1" t="s">
        <v>33</v>
      </c>
      <c r="C26862">
        <v>14708</v>
      </c>
      <c r="D26862">
        <v>263303</v>
      </c>
      <c r="E26862" s="31">
        <v>14735</v>
      </c>
      <c r="F26862">
        <v>163</v>
      </c>
      <c r="G26862" s="31">
        <v>131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12327</v>
      </c>
      <c r="D26863">
        <v>256561</v>
      </c>
      <c r="E26863" s="31">
        <v>12143</v>
      </c>
      <c r="F26863">
        <v>102</v>
      </c>
      <c r="G26863" s="31">
        <v>82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35723</v>
      </c>
      <c r="D26864">
        <v>423064</v>
      </c>
      <c r="E26864" s="31">
        <v>35105</v>
      </c>
      <c r="F26864">
        <v>287</v>
      </c>
      <c r="G26864" s="31">
        <v>307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201155</v>
      </c>
      <c r="D26865">
        <v>3500011</v>
      </c>
      <c r="E26865" s="31">
        <v>194533</v>
      </c>
      <c r="F26865">
        <v>3005</v>
      </c>
      <c r="G26865" s="31">
        <v>1901</v>
      </c>
      <c r="H26865" s="31">
        <v>172</v>
      </c>
    </row>
    <row r="26866" spans="1:8" x14ac:dyDescent="0.45">
      <c r="A26866" s="32">
        <v>44479</v>
      </c>
      <c r="B26866" s="1" t="s">
        <v>37</v>
      </c>
      <c r="C26866">
        <v>77925</v>
      </c>
      <c r="D26866">
        <v>750269</v>
      </c>
      <c r="E26866" s="31">
        <v>75882</v>
      </c>
      <c r="F26866">
        <v>1389</v>
      </c>
      <c r="G26866" s="31">
        <v>654</v>
      </c>
      <c r="H26866" s="31">
        <v>23</v>
      </c>
    </row>
    <row r="26867" spans="1:8" x14ac:dyDescent="0.45">
      <c r="A26867" s="32">
        <v>44479</v>
      </c>
      <c r="B26867" s="1" t="s">
        <v>38</v>
      </c>
      <c r="C26867">
        <v>15757</v>
      </c>
      <c r="D26867">
        <v>249501</v>
      </c>
      <c r="E26867" s="31">
        <v>15495</v>
      </c>
      <c r="F26867">
        <v>149</v>
      </c>
      <c r="G26867" s="31">
        <v>113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5277</v>
      </c>
      <c r="D26868">
        <v>65424</v>
      </c>
      <c r="E26868" s="31">
        <v>5079</v>
      </c>
      <c r="F26868">
        <v>62</v>
      </c>
      <c r="G26868" s="31">
        <v>32</v>
      </c>
      <c r="H26868" s="31">
        <v>3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146939</v>
      </c>
      <c r="E26869" s="31">
        <v>1609</v>
      </c>
      <c r="F26869">
        <v>5</v>
      </c>
      <c r="G26869" s="31">
        <v>14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1605</v>
      </c>
      <c r="F26870">
        <v>4</v>
      </c>
      <c r="G26870" s="31">
        <v>23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15178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21804</v>
      </c>
      <c r="D26872">
        <v>889244</v>
      </c>
      <c r="E26872" s="31">
        <v>21435</v>
      </c>
      <c r="F26872">
        <v>199</v>
      </c>
      <c r="G26872" s="31">
        <v>170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5645</v>
      </c>
      <c r="D26873">
        <v>186064</v>
      </c>
      <c r="E26873" s="31">
        <v>5490</v>
      </c>
      <c r="F26873">
        <v>90</v>
      </c>
      <c r="G26873" s="31">
        <v>65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3277</v>
      </c>
      <c r="D26874">
        <v>104090</v>
      </c>
      <c r="E26874" s="31">
        <v>3185</v>
      </c>
      <c r="F26874">
        <v>65</v>
      </c>
      <c r="G26874" s="31">
        <v>27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4692</v>
      </c>
      <c r="D26875">
        <v>129233</v>
      </c>
      <c r="E26875" s="31">
        <v>4640</v>
      </c>
      <c r="F26875">
        <v>38</v>
      </c>
      <c r="G26875" s="31">
        <v>14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5260</v>
      </c>
      <c r="D26876">
        <v>152742</v>
      </c>
      <c r="E26876" s="31">
        <v>5071</v>
      </c>
      <c r="F26876">
        <v>81</v>
      </c>
      <c r="G26876" s="31">
        <v>108</v>
      </c>
      <c r="H26876" s="31">
        <v>2</v>
      </c>
    </row>
    <row r="26877" spans="1:8" x14ac:dyDescent="0.45">
      <c r="A26877" s="32">
        <v>44479</v>
      </c>
      <c r="B26877" s="1" t="s">
        <v>48</v>
      </c>
      <c r="C26877">
        <v>4117</v>
      </c>
      <c r="D26877">
        <v>97230</v>
      </c>
      <c r="E26877" s="31">
        <v>4073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74179</v>
      </c>
      <c r="D26878">
        <v>1254535</v>
      </c>
      <c r="E26878" s="31">
        <v>73005</v>
      </c>
      <c r="F26878">
        <v>615</v>
      </c>
      <c r="G26878" s="31">
        <v>541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6043</v>
      </c>
      <c r="D26880">
        <v>179859</v>
      </c>
      <c r="E26880" s="31">
        <v>5913</v>
      </c>
      <c r="F26880">
        <v>72</v>
      </c>
      <c r="G26880" s="31">
        <v>59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14322</v>
      </c>
      <c r="D26881">
        <v>123063</v>
      </c>
      <c r="E26881" s="31">
        <v>14104</v>
      </c>
      <c r="F26881">
        <v>135</v>
      </c>
      <c r="G26881" s="31">
        <v>83</v>
      </c>
      <c r="H26881" s="31">
        <v>3</v>
      </c>
    </row>
    <row r="26882" spans="1:8" x14ac:dyDescent="0.45">
      <c r="A26882" s="32">
        <v>44479</v>
      </c>
      <c r="B26882" s="1" t="s">
        <v>53</v>
      </c>
      <c r="C26882">
        <v>8171</v>
      </c>
      <c r="D26882">
        <v>264771</v>
      </c>
      <c r="E26882" s="31">
        <v>8018</v>
      </c>
      <c r="F26882">
        <v>84</v>
      </c>
      <c r="G26882" s="31">
        <v>69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6142</v>
      </c>
      <c r="D26883">
        <v>72739</v>
      </c>
      <c r="E26883" s="31">
        <v>6066</v>
      </c>
      <c r="F26883">
        <v>41</v>
      </c>
      <c r="G26883" s="31">
        <v>17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168098</v>
      </c>
      <c r="E26884" s="31">
        <v>9051</v>
      </c>
      <c r="F26884">
        <v>65</v>
      </c>
      <c r="G26884" s="31">
        <v>26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49879</v>
      </c>
      <c r="D26885">
        <v>395225</v>
      </c>
      <c r="E26885" s="31">
        <v>49176</v>
      </c>
      <c r="F26885">
        <v>341</v>
      </c>
      <c r="G26885" s="31">
        <v>314</v>
      </c>
      <c r="H26885" s="31">
        <v>12</v>
      </c>
    </row>
    <row r="26886" spans="1:8" x14ac:dyDescent="0.45">
      <c r="A26886" s="32">
        <v>44479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44479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44479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44479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44479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44479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44479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44479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44479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44479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44479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44479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44479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44479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44479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44479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44479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44479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44479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44479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44479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44479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44479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44479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44479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44479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44479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44479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44479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44479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44479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44479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44479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44479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44479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44479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44479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44479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44479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44479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44479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44479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44479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44479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44479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44479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44479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44480</v>
      </c>
      <c r="B3" s="25" t="s">
        <v>153</v>
      </c>
      <c r="C3" s="25">
        <f>IF(D21="", "", D21)</f>
        <v>1707064</v>
      </c>
      <c r="D3" s="25">
        <f>IF(C21="", "", C21)</f>
        <v>24371441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9554</v>
      </c>
      <c r="I3" s="25" t="str">
        <f t="shared" si="1"/>
        <v/>
      </c>
      <c r="J3" s="25">
        <f t="shared" si="1"/>
        <v>444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1678232</v>
      </c>
      <c r="N3" s="25">
        <f t="shared" si="2"/>
        <v>17952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44480</v>
      </c>
      <c r="B4" s="25" t="s">
        <v>154</v>
      </c>
      <c r="C4" s="25">
        <f>IF(D22="", "", D22)</f>
        <v>4312</v>
      </c>
      <c r="D4" s="25">
        <f>IF(C22="", "", C22)</f>
        <v>1089860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100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4205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44480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11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3" t="s">
        <v>355</v>
      </c>
      <c r="B9" s="113"/>
      <c r="C9" s="113"/>
      <c r="D9" s="113"/>
      <c r="E9" s="113"/>
      <c r="F9" s="113"/>
      <c r="G9" s="113"/>
      <c r="H9" s="113"/>
      <c r="I9" s="113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3"/>
      <c r="H11" s="113"/>
      <c r="I11" s="114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24371441</v>
      </c>
      <c r="D12" s="45">
        <v>1707064</v>
      </c>
      <c r="E12" s="45">
        <v>9554</v>
      </c>
      <c r="F12" s="45">
        <v>444</v>
      </c>
      <c r="G12" s="45">
        <v>1678232</v>
      </c>
      <c r="H12" s="45">
        <v>17952</v>
      </c>
      <c r="I12" s="3"/>
      <c r="J12" s="55"/>
      <c r="K12" s="116" t="s">
        <v>354</v>
      </c>
      <c r="L12" s="116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1089860</v>
      </c>
      <c r="D13" s="45">
        <v>4312</v>
      </c>
      <c r="E13" s="45">
        <v>100</v>
      </c>
      <c r="F13" s="45">
        <v>0</v>
      </c>
      <c r="G13" s="45">
        <v>4205</v>
      </c>
      <c r="H13" s="45">
        <v>7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25462130</v>
      </c>
      <c r="D15" s="44">
        <f t="shared" si="3"/>
        <v>1711391</v>
      </c>
      <c r="E15" s="44">
        <f t="shared" si="3"/>
        <v>9654</v>
      </c>
      <c r="F15" s="44">
        <f t="shared" si="3"/>
        <v>444</v>
      </c>
      <c r="G15" s="44">
        <f t="shared" si="3"/>
        <v>1682452</v>
      </c>
      <c r="H15" s="44">
        <f t="shared" si="3"/>
        <v>17959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45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4"/>
      <c r="P20" s="114"/>
    </row>
    <row r="21" spans="1:16" x14ac:dyDescent="0.45">
      <c r="B21" s="25" t="s">
        <v>166</v>
      </c>
      <c r="C21" s="27">
        <f t="shared" ref="C21:D23" si="4">C12</f>
        <v>24371441</v>
      </c>
      <c r="D21" s="27">
        <f t="shared" si="4"/>
        <v>1707064</v>
      </c>
      <c r="E21" s="3"/>
      <c r="F21" s="3"/>
      <c r="G21" s="3"/>
      <c r="H21" s="3"/>
      <c r="I21" s="27">
        <f>E12</f>
        <v>9554</v>
      </c>
      <c r="J21" s="3"/>
      <c r="K21" s="27">
        <f>F12</f>
        <v>444</v>
      </c>
      <c r="L21" s="3"/>
      <c r="M21" s="3"/>
      <c r="N21" s="16">
        <f>G21</f>
        <v>0</v>
      </c>
      <c r="O21" s="27">
        <f t="shared" ref="O21:P23" si="5">G12</f>
        <v>1678232</v>
      </c>
      <c r="P21" s="27">
        <f t="shared" si="5"/>
        <v>17952</v>
      </c>
    </row>
    <row r="22" spans="1:16" x14ac:dyDescent="0.45">
      <c r="B22" s="25" t="s">
        <v>167</v>
      </c>
      <c r="C22" s="27">
        <f t="shared" si="4"/>
        <v>1089860</v>
      </c>
      <c r="D22" s="27">
        <f t="shared" si="4"/>
        <v>4312</v>
      </c>
      <c r="E22" s="3"/>
      <c r="F22" s="3"/>
      <c r="G22" s="3"/>
      <c r="H22" s="3"/>
      <c r="I22" s="27">
        <f>E13</f>
        <v>100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4205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25462130</v>
      </c>
      <c r="D24" s="25">
        <f t="shared" si="6"/>
        <v>1711391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9654</v>
      </c>
      <c r="J24" s="25">
        <f t="shared" si="6"/>
        <v>0</v>
      </c>
      <c r="K24" s="25">
        <f t="shared" si="6"/>
        <v>444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1682452</v>
      </c>
      <c r="P24" s="25">
        <f t="shared" si="6"/>
        <v>17959</v>
      </c>
    </row>
    <row r="26" spans="1:16" x14ac:dyDescent="0.45">
      <c r="F26" s="113" t="s">
        <v>278</v>
      </c>
      <c r="G26" s="114"/>
      <c r="H26" s="114"/>
      <c r="I26" s="114"/>
      <c r="J26" s="114"/>
      <c r="K26" s="114"/>
    </row>
    <row r="27" spans="1:16" x14ac:dyDescent="0.45">
      <c r="E27" s="25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45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45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3" t="s">
        <v>293</v>
      </c>
      <c r="H32" s="113"/>
      <c r="I32" s="113"/>
      <c r="J32" s="113"/>
      <c r="K32" s="113"/>
      <c r="L32" s="113"/>
    </row>
    <row r="33" spans="6:14" x14ac:dyDescent="0.45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3" t="s">
        <v>177</v>
      </c>
      <c r="B1" s="113"/>
      <c r="C1" s="113"/>
      <c r="D1" s="118"/>
      <c r="E1" s="118"/>
      <c r="F1" s="118"/>
      <c r="G1" s="118"/>
      <c r="H1" s="118"/>
      <c r="I1" s="118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10</v>
      </c>
      <c r="D2" s="117" t="s">
        <v>178</v>
      </c>
      <c r="E2" s="118"/>
      <c r="F2" s="118"/>
      <c r="G2" s="118"/>
      <c r="H2" s="118"/>
      <c r="I2" s="118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44479</v>
      </c>
      <c r="C5" s="29" t="s">
        <v>7</v>
      </c>
      <c r="D5" s="39">
        <f>IFERROR(INT(TRIM(SUBSTITUTE(VLOOKUP($A5&amp;"*",各都道府県の状況!$A:$I,D$3,FALSE), "※5", ""))), "")</f>
        <v>60437</v>
      </c>
      <c r="E5" s="39">
        <f>IFERROR(INT(TRIM(SUBSTITUTE(VLOOKUP($A5&amp;"*",各都道府県の状況!$A:$I,E$3,FALSE), "※5", ""))), "")</f>
        <v>1117238</v>
      </c>
      <c r="F5" s="39">
        <f>IFERROR(INT(TRIM(SUBSTITUTE(VLOOKUP($A5&amp;"*",各都道府県の状況!$A:$I,F$3,FALSE), "※5", ""))), "")</f>
        <v>58776</v>
      </c>
      <c r="G5" s="39">
        <f>IFERROR(INT(TRIM(SUBSTITUTE(VLOOKUP($A5&amp;"*",各都道府県の状況!$A:$I,G$3,FALSE), "※5", ""))), "")</f>
        <v>1469</v>
      </c>
      <c r="H5" s="39">
        <f>IFERROR(INT(TRIM(SUBSTITUTE(VLOOKUP($A5&amp;"*",各都道府県の状況!$A:$I,H$3,FALSE), "※5", ""))), "")</f>
        <v>201</v>
      </c>
      <c r="I5" s="39">
        <f>IFERROR(INT(TRIM(SUBSTITUTE(VLOOKUP($A5&amp;"*",各都道府県の状況!$A:$I,I$3,FALSE), "※5", ""))), "")</f>
        <v>1</v>
      </c>
      <c r="J5" s="2"/>
    </row>
    <row r="6" spans="1:10" x14ac:dyDescent="0.45">
      <c r="A6" s="12" t="s">
        <v>182</v>
      </c>
      <c r="B6" s="13">
        <f t="shared" si="0"/>
        <v>44479</v>
      </c>
      <c r="C6" s="29" t="s">
        <v>11</v>
      </c>
      <c r="D6" s="39">
        <f>IFERROR(INT(TRIM(SUBSTITUTE(VLOOKUP($A6&amp;"*",各都道府県の状況!$A:$I,D$3,FALSE), "※5", ""))), "")</f>
        <v>5774</v>
      </c>
      <c r="E6" s="39">
        <f>IFERROR(INT(TRIM(SUBSTITUTE(VLOOKUP($A6&amp;"*",各都道府県の状況!$A:$I,E$3,FALSE), "※5", ""))), "")</f>
        <v>89386</v>
      </c>
      <c r="F6" s="39">
        <f>IFERROR(INT(TRIM(SUBSTITUTE(VLOOKUP($A6&amp;"*",各都道府県の状況!$A:$I,F$3,FALSE), "※5", ""))), "")</f>
        <v>5633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103</v>
      </c>
      <c r="I6" s="39">
        <f>IFERROR(INT(TRIM(SUBSTITUTE(VLOOKUP($A6&amp;"*",各都道府県の状況!$A:$I,I$3,FALSE), "※5", ""))), "")</f>
        <v>2</v>
      </c>
    </row>
    <row r="7" spans="1:10" x14ac:dyDescent="0.45">
      <c r="A7" s="12" t="s">
        <v>183</v>
      </c>
      <c r="B7" s="13">
        <f t="shared" si="0"/>
        <v>44479</v>
      </c>
      <c r="C7" s="29" t="s">
        <v>12</v>
      </c>
      <c r="D7" s="39">
        <f>IFERROR(INT(TRIM(SUBSTITUTE(VLOOKUP($A7&amp;"*",各都道府県の状況!$A:$I,D$3,FALSE), "※5", ""))), "")</f>
        <v>3486</v>
      </c>
      <c r="E7" s="39">
        <f>IFERROR(INT(TRIM(SUBSTITUTE(VLOOKUP($A7&amp;"*",各都道府県の状況!$A:$I,E$3,FALSE), "※5", ""))), "")</f>
        <v>122287</v>
      </c>
      <c r="F7" s="39">
        <f>IFERROR(INT(TRIM(SUBSTITUTE(VLOOKUP($A7&amp;"*",各都道府県の状況!$A:$I,F$3,FALSE), "※5", ""))), "")</f>
        <v>3428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5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44479</v>
      </c>
      <c r="C8" s="29" t="s">
        <v>13</v>
      </c>
      <c r="D8" s="39">
        <f>IFERROR(INT(TRIM(SUBSTITUTE(VLOOKUP($A8&amp;"*",各都道府県の状況!$A:$I,D$3,FALSE), "※5", ""))), "")</f>
        <v>16242</v>
      </c>
      <c r="E8" s="39">
        <f>IFERROR(INT(TRIM(SUBSTITUTE(VLOOKUP($A8&amp;"*",各都道府県の状況!$A:$I,E$3,FALSE), "※5", ""))), "")</f>
        <v>241476</v>
      </c>
      <c r="F8" s="39">
        <f>IFERROR(INT(TRIM(SUBSTITUTE(VLOOKUP($A8&amp;"*",各都道府県の状況!$A:$I,F$3,FALSE), "※5", ""))), "")</f>
        <v>16076</v>
      </c>
      <c r="G8" s="39">
        <f>IFERROR(INT(TRIM(SUBSTITUTE(VLOOKUP($A8&amp;"*",各都道府県の状況!$A:$I,G$3,FALSE), "※5", ""))), "")</f>
        <v>117</v>
      </c>
      <c r="H8" s="39">
        <f>IFERROR(INT(TRIM(SUBSTITUTE(VLOOKUP($A8&amp;"*",各都道府県の状況!$A:$I,H$3,FALSE), "※5", ""))), "")</f>
        <v>49</v>
      </c>
      <c r="I8" s="39">
        <f>IFERROR(INT(TRIM(SUBSTITUTE(VLOOKUP($A8&amp;"*",各都道府県の状況!$A:$I,I$3,FALSE), "※5", ""))), "")</f>
        <v>2</v>
      </c>
    </row>
    <row r="9" spans="1:10" ht="21" customHeight="1" x14ac:dyDescent="0.45">
      <c r="A9" s="12" t="s">
        <v>185</v>
      </c>
      <c r="B9" s="13">
        <f t="shared" si="0"/>
        <v>44479</v>
      </c>
      <c r="C9" s="29" t="s">
        <v>14</v>
      </c>
      <c r="D9" s="39">
        <f>IFERROR(INT(TRIM(SUBSTITUTE(VLOOKUP($A9&amp;"*",各都道府県の状況!$A:$I,D$3,FALSE), "※5", ""))), "")</f>
        <v>1893</v>
      </c>
      <c r="E9" s="39">
        <f>IFERROR(INT(TRIM(SUBSTITUTE(VLOOKUP($A9&amp;"*",各都道府県の状況!$A:$I,E$3,FALSE), "※5", ""))), "")</f>
        <v>26665</v>
      </c>
      <c r="F9" s="39">
        <f>IFERROR(INT(TRIM(SUBSTITUTE(VLOOKUP($A9&amp;"*",各都道府県の状況!$A:$I,F$3,FALSE), "※5", ""))), "")</f>
        <v>1846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20</v>
      </c>
      <c r="I9" s="39">
        <f>IFERROR(INT(TRIM(SUBSTITUTE(VLOOKUP($A9&amp;"*",各都道府県の状況!$A:$I,I$3,FALSE), "※5", ""))), "")</f>
        <v>0</v>
      </c>
    </row>
    <row r="10" spans="1:10" ht="21" customHeight="1" x14ac:dyDescent="0.45">
      <c r="A10" s="12" t="s">
        <v>186</v>
      </c>
      <c r="B10" s="13">
        <f t="shared" si="0"/>
        <v>44479</v>
      </c>
      <c r="C10" s="29" t="s">
        <v>15</v>
      </c>
      <c r="D10" s="39">
        <f>IFERROR(INT(TRIM(SUBSTITUTE(VLOOKUP($A10&amp;"*",各都道府県の状況!$A:$I,D$3,FALSE), "※5", ""))), "")</f>
        <v>3511</v>
      </c>
      <c r="E10" s="39">
        <f>IFERROR(INT(TRIM(SUBSTITUTE(VLOOKUP($A10&amp;"*",各都道府県の状況!$A:$I,E$3,FALSE), "※5", ""))), "")</f>
        <v>99335</v>
      </c>
      <c r="F10" s="39">
        <f>IFERROR(INT(TRIM(SUBSTITUTE(VLOOKUP($A10&amp;"*",各都道府県の状況!$A:$I,F$3,FALSE), "※5", ""))), "")</f>
        <v>3446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9</v>
      </c>
      <c r="I10" s="39">
        <f>IFERROR(INT(TRIM(SUBSTITUTE(VLOOKUP($A10&amp;"*",各都道府県の状況!$A:$I,I$3,FALSE), "※5", ""))), "")</f>
        <v>0</v>
      </c>
    </row>
    <row r="11" spans="1:10" x14ac:dyDescent="0.45">
      <c r="A11" s="12" t="s">
        <v>187</v>
      </c>
      <c r="B11" s="13">
        <f t="shared" si="0"/>
        <v>44479</v>
      </c>
      <c r="C11" s="29" t="s">
        <v>16</v>
      </c>
      <c r="D11" s="39">
        <f>IFERROR(INT(TRIM(SUBSTITUTE(VLOOKUP($A11&amp;"*",各都道府県の状況!$A:$I,D$3,FALSE), "※5", ""))), "")</f>
        <v>9465</v>
      </c>
      <c r="E11" s="39">
        <f>IFERROR(INT(TRIM(SUBSTITUTE(VLOOKUP($A11&amp;"*",各都道府県の状況!$A:$I,E$3,FALSE), "※5", ""))), "")</f>
        <v>412548</v>
      </c>
      <c r="F11" s="39">
        <f>IFERROR(INT(TRIM(SUBSTITUTE(VLOOKUP($A11&amp;"*",各都道府県の状況!$A:$I,F$3,FALSE), "※5", ""))), "")</f>
        <v>9269</v>
      </c>
      <c r="G11" s="39">
        <f>IFERROR(INT(TRIM(SUBSTITUTE(VLOOKUP($A11&amp;"*",各都道府県の状況!$A:$I,G$3,FALSE), "※5", ""))), "")</f>
        <v>174</v>
      </c>
      <c r="H11" s="39">
        <f>IFERROR(INT(TRIM(SUBSTITUTE(VLOOKUP($A11&amp;"*",各都道府県の状況!$A:$I,H$3,FALSE), "※5", ""))), "")</f>
        <v>22</v>
      </c>
      <c r="I11" s="39">
        <f>IFERROR(INT(TRIM(SUBSTITUTE(VLOOKUP($A11&amp;"*",各都道府県の状況!$A:$I,I$3,FALSE), "※5", ""))), "")</f>
        <v>2</v>
      </c>
    </row>
    <row r="12" spans="1:10" x14ac:dyDescent="0.45">
      <c r="A12" s="12" t="s">
        <v>188</v>
      </c>
      <c r="B12" s="13">
        <f t="shared" si="0"/>
        <v>44479</v>
      </c>
      <c r="C12" s="29" t="s">
        <v>17</v>
      </c>
      <c r="D12" s="39">
        <f>IFERROR(INT(TRIM(SUBSTITUTE(VLOOKUP($A12&amp;"*",各都道府県の状況!$A:$I,D$3,FALSE), "※5", ""))), "")</f>
        <v>24315</v>
      </c>
      <c r="E12" s="39">
        <f>IFERROR(INT(TRIM(SUBSTITUTE(VLOOKUP($A12&amp;"*",各都道府県の状況!$A:$I,E$3,FALSE), "※5", ""))), "")</f>
        <v>40366</v>
      </c>
      <c r="F12" s="39">
        <f>IFERROR(INT(TRIM(SUBSTITUTE(VLOOKUP($A12&amp;"*",各都道府県の状況!$A:$I,F$3,FALSE), "※5", ""))), "")</f>
        <v>23968</v>
      </c>
      <c r="G12" s="39">
        <f>IFERROR(INT(TRIM(SUBSTITUTE(VLOOKUP($A12&amp;"*",各都道府県の状況!$A:$I,G$3,FALSE), "※5", ""))), "")</f>
        <v>217</v>
      </c>
      <c r="H12" s="39">
        <f>IFERROR(INT(TRIM(SUBSTITUTE(VLOOKUP($A12&amp;"*",各都道府県の状況!$A:$I,H$3,FALSE), "※5", ""))), "")</f>
        <v>130</v>
      </c>
      <c r="I12" s="39">
        <f>IFERROR(INT(TRIM(SUBSTITUTE(VLOOKUP($A12&amp;"*",各都道府県の状況!$A:$I,I$3,FALSE), "※5", ""))), "")</f>
        <v>8</v>
      </c>
    </row>
    <row r="13" spans="1:10" x14ac:dyDescent="0.45">
      <c r="A13" s="12" t="s">
        <v>189</v>
      </c>
      <c r="B13" s="13">
        <f t="shared" si="0"/>
        <v>44479</v>
      </c>
      <c r="C13" s="29" t="s">
        <v>18</v>
      </c>
      <c r="D13" s="39">
        <f>IFERROR(INT(TRIM(SUBSTITUTE(VLOOKUP($A13&amp;"*",各都道府県の状況!$A:$I,D$3,FALSE), "※5", ""))), "")</f>
        <v>15379</v>
      </c>
      <c r="E13" s="39">
        <f>IFERROR(INT(TRIM(SUBSTITUTE(VLOOKUP($A13&amp;"*",各都道府県の状況!$A:$I,E$3,FALSE), "※5", ""))), "")</f>
        <v>484500</v>
      </c>
      <c r="F13" s="39">
        <f>IFERROR(INT(TRIM(SUBSTITUTE(VLOOKUP($A13&amp;"*",各都道府県の状況!$A:$I,F$3,FALSE), "※5", ""))), "")</f>
        <v>15150</v>
      </c>
      <c r="G13" s="39">
        <f>IFERROR(INT(TRIM(SUBSTITUTE(VLOOKUP($A13&amp;"*",各都道府県の状況!$A:$I,G$3,FALSE), "※5", ""))), "")</f>
        <v>116</v>
      </c>
      <c r="H13" s="39">
        <f>IFERROR(INT(TRIM(SUBSTITUTE(VLOOKUP($A13&amp;"*",各都道府県の状況!$A:$I,H$3,FALSE), "※5", ""))), "")</f>
        <v>113</v>
      </c>
      <c r="I13" s="39">
        <f>IFERROR(INT(TRIM(SUBSTITUTE(VLOOKUP($A13&amp;"*",各都道府県の状況!$A:$I,I$3,FALSE), "※5", ""))), "")</f>
        <v>3</v>
      </c>
    </row>
    <row r="14" spans="1:10" x14ac:dyDescent="0.45">
      <c r="A14" s="12" t="s">
        <v>190</v>
      </c>
      <c r="B14" s="13">
        <f t="shared" si="0"/>
        <v>44479</v>
      </c>
      <c r="C14" s="29" t="s">
        <v>19</v>
      </c>
      <c r="D14" s="39">
        <f>IFERROR(INT(TRIM(SUBSTITUTE(VLOOKUP($A14&amp;"*",各都道府県の状況!$A:$I,D$3,FALSE), "※5", ""))), "")</f>
        <v>16660</v>
      </c>
      <c r="E14" s="39">
        <f>IFERROR(INT(TRIM(SUBSTITUTE(VLOOKUP($A14&amp;"*",各都道府県の状況!$A:$I,E$3,FALSE), "※5", ""))), "")</f>
        <v>297850</v>
      </c>
      <c r="F14" s="39">
        <f>IFERROR(INT(TRIM(SUBSTITUTE(VLOOKUP($A14&amp;"*",各都道府県の状況!$A:$I,F$3,FALSE), "※5", ""))), "")</f>
        <v>16404</v>
      </c>
      <c r="G14" s="39">
        <f>IFERROR(INT(TRIM(SUBSTITUTE(VLOOKUP($A14&amp;"*",各都道府県の状況!$A:$I,G$3,FALSE), "※5", ""))), "")</f>
        <v>173</v>
      </c>
      <c r="H14" s="39">
        <f>IFERROR(INT(TRIM(SUBSTITUTE(VLOOKUP($A14&amp;"*",各都道府県の状況!$A:$I,H$3,FALSE), "※5", ""))), "")</f>
        <v>83</v>
      </c>
      <c r="I14" s="39">
        <f>IFERROR(INT(TRIM(SUBSTITUTE(VLOOKUP($A14&amp;"*",各都道府県の状況!$A:$I,I$3,FALSE), "※5", ""))), "")</f>
        <v>4</v>
      </c>
    </row>
    <row r="15" spans="1:10" x14ac:dyDescent="0.45">
      <c r="A15" s="12" t="s">
        <v>191</v>
      </c>
      <c r="B15" s="13">
        <f t="shared" si="0"/>
        <v>44479</v>
      </c>
      <c r="C15" s="29" t="s">
        <v>20</v>
      </c>
      <c r="D15" s="39">
        <f>IFERROR(INT(TRIM(SUBSTITUTE(VLOOKUP($A15&amp;"*",各都道府県の状況!$A:$I,D$3,FALSE), "※5", ""))), "")</f>
        <v>115261</v>
      </c>
      <c r="E15" s="39">
        <f>IFERROR(INT(TRIM(SUBSTITUTE(VLOOKUP($A15&amp;"*",各都道府県の状況!$A:$I,E$3,FALSE), "※5", ""))), "")</f>
        <v>1464049</v>
      </c>
      <c r="F15" s="39">
        <f>IFERROR(INT(TRIM(SUBSTITUTE(VLOOKUP($A15&amp;"*",各都道府県の状況!$A:$I,F$3,FALSE), "※5", ""))), "")</f>
        <v>113686</v>
      </c>
      <c r="G15" s="39">
        <f>IFERROR(INT(TRIM(SUBSTITUTE(VLOOKUP($A15&amp;"*",各都道府県の状況!$A:$I,G$3,FALSE), "※5", ""))), "")</f>
        <v>1014</v>
      </c>
      <c r="H15" s="39">
        <f>IFERROR(INT(TRIM(SUBSTITUTE(VLOOKUP($A15&amp;"*",各都道府県の状況!$A:$I,H$3,FALSE), "※5", ""))), "")</f>
        <v>561</v>
      </c>
      <c r="I15" s="39">
        <f>IFERROR(INT(TRIM(SUBSTITUTE(VLOOKUP($A15&amp;"*",各都道府県の状況!$A:$I,I$3,FALSE), "※5", ""))), "")</f>
        <v>30</v>
      </c>
    </row>
    <row r="16" spans="1:10" x14ac:dyDescent="0.45">
      <c r="A16" s="12" t="s">
        <v>192</v>
      </c>
      <c r="B16" s="13">
        <f t="shared" si="0"/>
        <v>44479</v>
      </c>
      <c r="C16" s="29" t="s">
        <v>21</v>
      </c>
      <c r="D16" s="39">
        <f>IFERROR(INT(TRIM(SUBSTITUTE(VLOOKUP($A16&amp;"*",各都道府県の状況!$A:$I,D$3,FALSE), "※5", ""))), "")</f>
        <v>100060</v>
      </c>
      <c r="E16" s="39">
        <f>IFERROR(INT(TRIM(SUBSTITUTE(VLOOKUP($A16&amp;"*",各都道府県の状況!$A:$I,E$3,FALSE), "※5", ""))), "")</f>
        <v>1078047</v>
      </c>
      <c r="F16" s="39">
        <f>IFERROR(INT(TRIM(SUBSTITUTE(VLOOKUP($A16&amp;"*",各都道府県の状況!$A:$I,F$3,FALSE), "※5", ""))), "")</f>
        <v>98584</v>
      </c>
      <c r="G16" s="39">
        <f>IFERROR(INT(TRIM(SUBSTITUTE(VLOOKUP($A16&amp;"*",各都道府県の状況!$A:$I,G$3,FALSE), "※5", ""))), "")</f>
        <v>1007</v>
      </c>
      <c r="H16" s="39">
        <f>IFERROR(INT(TRIM(SUBSTITUTE(VLOOKUP($A16&amp;"*",各都道府県の状況!$A:$I,H$3,FALSE), "※5", ""))), "")</f>
        <v>444</v>
      </c>
      <c r="I16" s="39">
        <f>IFERROR(INT(TRIM(SUBSTITUTE(VLOOKUP($A16&amp;"*",各都道府県の状況!$A:$I,I$3,FALSE), "※5", ""))), "")</f>
        <v>19</v>
      </c>
    </row>
    <row r="17" spans="1:9" x14ac:dyDescent="0.45">
      <c r="A17" s="12" t="s">
        <v>193</v>
      </c>
      <c r="B17" s="13">
        <f t="shared" si="0"/>
        <v>44479</v>
      </c>
      <c r="C17" s="29" t="s">
        <v>22</v>
      </c>
      <c r="D17" s="39">
        <f>IFERROR(INT(TRIM(SUBSTITUTE(VLOOKUP($A17&amp;"*",各都道府県の状況!$A:$I,D$3,FALSE), "※5", ""))), "")</f>
        <v>376825</v>
      </c>
      <c r="E17" s="39">
        <f>IFERROR(INT(TRIM(SUBSTITUTE(VLOOKUP($A17&amp;"*",各都道府県の状況!$A:$I,E$3,FALSE), "※5", ""))), "")</f>
        <v>3680048</v>
      </c>
      <c r="F17" s="39">
        <f>IFERROR(INT(TRIM(SUBSTITUTE(VLOOKUP($A17&amp;"*",各都道府県の状況!$A:$I,F$3,FALSE), "※5", ""))), "")</f>
        <v>372391</v>
      </c>
      <c r="G17" s="39">
        <f>IFERROR(INT(TRIM(SUBSTITUTE(VLOOKUP($A17&amp;"*",各都道府県の状況!$A:$I,G$3,FALSE), "※5", ""))), "")</f>
        <v>3034</v>
      </c>
      <c r="H17" s="39">
        <f>IFERROR(INT(TRIM(SUBSTITUTE(VLOOKUP($A17&amp;"*",各都道府県の状況!$A:$I,H$3,FALSE), "※5", ""))), "")</f>
        <v>1400</v>
      </c>
      <c r="I17" s="39">
        <f>IFERROR(INT(TRIM(SUBSTITUTE(VLOOKUP($A17&amp;"*",各都道府県の状況!$A:$I,I$3,FALSE), "※5", ""))), "")</f>
        <v>62</v>
      </c>
    </row>
    <row r="18" spans="1:9" x14ac:dyDescent="0.45">
      <c r="A18" s="12" t="s">
        <v>194</v>
      </c>
      <c r="B18" s="13">
        <f t="shared" si="0"/>
        <v>44479</v>
      </c>
      <c r="C18" s="29" t="s">
        <v>23</v>
      </c>
      <c r="D18" s="39">
        <f>IFERROR(INT(TRIM(SUBSTITUTE(VLOOKUP($A18&amp;"*",各都道府県の状況!$A:$I,D$3,FALSE), "※5", ""))), "")</f>
        <v>168438</v>
      </c>
      <c r="E18" s="39">
        <f>IFERROR(INT(TRIM(SUBSTITUTE(VLOOKUP($A18&amp;"*",各都道府県の状況!$A:$I,E$3,FALSE), "※5", ""))), "")</f>
        <v>1608346</v>
      </c>
      <c r="F18" s="39">
        <f>IFERROR(INT(TRIM(SUBSTITUTE(VLOOKUP($A18&amp;"*",各都道府県の状況!$A:$I,F$3,FALSE), "※5", ""))), "")</f>
        <v>166460</v>
      </c>
      <c r="G18" s="39">
        <f>IFERROR(INT(TRIM(SUBSTITUTE(VLOOKUP($A18&amp;"*",各都道府県の状況!$A:$I,G$3,FALSE), "※5", ""))), "")</f>
        <v>1287</v>
      </c>
      <c r="H18" s="39">
        <f>IFERROR(INT(TRIM(SUBSTITUTE(VLOOKUP($A18&amp;"*",各都道府県の状況!$A:$I,H$3,FALSE), "※5", ""))), "")</f>
        <v>691</v>
      </c>
      <c r="I18" s="39">
        <f>IFERROR(INT(TRIM(SUBSTITUTE(VLOOKUP($A18&amp;"*",各都道府県の状況!$A:$I,I$3,FALSE), "※5", ""))), "")</f>
        <v>30</v>
      </c>
    </row>
    <row r="19" spans="1:9" x14ac:dyDescent="0.45">
      <c r="A19" s="12" t="s">
        <v>195</v>
      </c>
      <c r="B19" s="13">
        <f t="shared" si="0"/>
        <v>44479</v>
      </c>
      <c r="C19" s="29" t="s">
        <v>24</v>
      </c>
      <c r="D19" s="39">
        <f>IFERROR(INT(TRIM(SUBSTITUTE(VLOOKUP($A19&amp;"*",各都道府県の状況!$A:$I,D$3,FALSE), "※5", ""))), "")</f>
        <v>7953</v>
      </c>
      <c r="E19" s="39">
        <f>IFERROR(INT(TRIM(SUBSTITUTE(VLOOKUP($A19&amp;"*",各都道府県の状況!$A:$I,E$3,FALSE), "※5", ""))), "")</f>
        <v>287705</v>
      </c>
      <c r="F19" s="39">
        <f>IFERROR(INT(TRIM(SUBSTITUTE(VLOOKUP($A19&amp;"*",各都道府県の状況!$A:$I,F$3,FALSE), "※5", ""))), "")</f>
        <v>7800</v>
      </c>
      <c r="G19" s="39">
        <f>IFERROR(INT(TRIM(SUBSTITUTE(VLOOKUP($A19&amp;"*",各都道府県の状況!$A:$I,G$3,FALSE), "※5", ""))), "")</f>
        <v>61</v>
      </c>
      <c r="H19" s="39">
        <f>IFERROR(INT(TRIM(SUBSTITUTE(VLOOKUP($A19&amp;"*",各都道府県の状況!$A:$I,H$3,FALSE), "※5", ""))), "")</f>
        <v>92</v>
      </c>
      <c r="I19" s="39">
        <f>IFERROR(INT(TRIM(SUBSTITUTE(VLOOKUP($A19&amp;"*",各都道府県の状況!$A:$I,I$3,FALSE), "※5", ""))), "")</f>
        <v>2</v>
      </c>
    </row>
    <row r="20" spans="1:9" x14ac:dyDescent="0.45">
      <c r="A20" s="12" t="s">
        <v>196</v>
      </c>
      <c r="B20" s="13">
        <f t="shared" si="0"/>
        <v>44479</v>
      </c>
      <c r="C20" s="29" t="s">
        <v>25</v>
      </c>
      <c r="D20" s="39">
        <f>IFERROR(INT(TRIM(SUBSTITUTE(VLOOKUP($A20&amp;"*",各都道府県の状況!$A:$I,D$3,FALSE), "※5", ""))), "")</f>
        <v>4834</v>
      </c>
      <c r="E20" s="39">
        <f>IFERROR(INT(TRIM(SUBSTITUTE(VLOOKUP($A20&amp;"*",各都道府県の状況!$A:$I,E$3,FALSE), "※5", ""))), "")</f>
        <v>115089</v>
      </c>
      <c r="F20" s="39">
        <f>IFERROR(INT(TRIM(SUBSTITUTE(VLOOKUP($A20&amp;"*",各都道府県の状況!$A:$I,F$3,FALSE), "※5", ""))), "")</f>
        <v>4743</v>
      </c>
      <c r="G20" s="39">
        <f>IFERROR(INT(TRIM(SUBSTITUTE(VLOOKUP($A20&amp;"*",各都道府県の状況!$A:$I,G$3,FALSE), "※5", ""))), "")</f>
        <v>51</v>
      </c>
      <c r="H20" s="39">
        <f>IFERROR(INT(TRIM(SUBSTITUTE(VLOOKUP($A20&amp;"*",各都道府県の状況!$A:$I,H$3,FALSE), "※5", ""))), "")</f>
        <v>40</v>
      </c>
      <c r="I20" s="39">
        <f>IFERROR(INT(TRIM(SUBSTITUTE(VLOOKUP($A20&amp;"*",各都道府県の状況!$A:$I,I$3,FALSE), "※5", ""))), "")</f>
        <v>1</v>
      </c>
    </row>
    <row r="21" spans="1:9" x14ac:dyDescent="0.45">
      <c r="A21" s="12" t="s">
        <v>197</v>
      </c>
      <c r="B21" s="13">
        <f t="shared" si="0"/>
        <v>44479</v>
      </c>
      <c r="C21" s="29" t="s">
        <v>26</v>
      </c>
      <c r="D21" s="39">
        <f>IFERROR(INT(TRIM(SUBSTITUTE(VLOOKUP($A21&amp;"*",各都道府県の状況!$A:$I,D$3,FALSE), "※5", ""))), "")</f>
        <v>7918</v>
      </c>
      <c r="E21" s="39">
        <f>IFERROR(INT(TRIM(SUBSTITUTE(VLOOKUP($A21&amp;"*",各都道府県の状況!$A:$I,E$3,FALSE), "※5", ""))), "")</f>
        <v>195519</v>
      </c>
      <c r="F21" s="39">
        <f>IFERROR(INT(TRIM(SUBSTITUTE(VLOOKUP($A21&amp;"*",各都道府県の状況!$A:$I,F$3,FALSE), "※5", ""))), "")</f>
        <v>7711</v>
      </c>
      <c r="G21" s="39">
        <f>IFERROR(INT(TRIM(SUBSTITUTE(VLOOKUP($A21&amp;"*",各都道府県の状況!$A:$I,G$3,FALSE), "※5", ""))), "")</f>
        <v>127</v>
      </c>
      <c r="H21" s="39">
        <f>IFERROR(INT(TRIM(SUBSTITUTE(VLOOKUP($A21&amp;"*",各都道府県の状況!$A:$I,H$3,FALSE), "※5", ""))), "")</f>
        <v>58</v>
      </c>
      <c r="I21" s="39">
        <f>IFERROR(INT(TRIM(SUBSTITUTE(VLOOKUP($A21&amp;"*",各都道府県の状況!$A:$I,I$3,FALSE), "※5", ""))), "")</f>
        <v>1</v>
      </c>
    </row>
    <row r="22" spans="1:9" x14ac:dyDescent="0.45">
      <c r="A22" s="12" t="s">
        <v>198</v>
      </c>
      <c r="B22" s="13">
        <f t="shared" si="0"/>
        <v>44479</v>
      </c>
      <c r="C22" s="29" t="s">
        <v>27</v>
      </c>
      <c r="D22" s="39">
        <f>IFERROR(INT(TRIM(SUBSTITUTE(VLOOKUP($A22&amp;"*",各都道府県の状況!$A:$I,D$3,FALSE), "※5", ""))), "")</f>
        <v>3084</v>
      </c>
      <c r="E22" s="39">
        <f>IFERROR(INT(TRIM(SUBSTITUTE(VLOOKUP($A22&amp;"*",各都道府県の状況!$A:$I,E$3,FALSE), "※5", ""))), "")</f>
        <v>116776</v>
      </c>
      <c r="F22" s="39">
        <f>IFERROR(INT(TRIM(SUBSTITUTE(VLOOKUP($A22&amp;"*",各都道府県の状況!$A:$I,F$3,FALSE), "※5", ""))), "")</f>
        <v>3023</v>
      </c>
      <c r="G22" s="39">
        <f>IFERROR(INT(TRIM(SUBSTITUTE(VLOOKUP($A22&amp;"*",各都道府県の状況!$A:$I,G$3,FALSE), "※5", ""))), "")</f>
        <v>37</v>
      </c>
      <c r="H22" s="39">
        <f>IFERROR(INT(TRIM(SUBSTITUTE(VLOOKUP($A22&amp;"*",各都道府県の状況!$A:$I,H$3,FALSE), "※5", ""))), "")</f>
        <v>24</v>
      </c>
      <c r="I22" s="39">
        <f>IFERROR(INT(TRIM(SUBSTITUTE(VLOOKUP($A22&amp;"*",各都道府県の状況!$A:$I,I$3,FALSE), "※5", ""))), "")</f>
        <v>1</v>
      </c>
    </row>
    <row r="23" spans="1:9" ht="21" customHeight="1" x14ac:dyDescent="0.45">
      <c r="A23" s="12" t="s">
        <v>199</v>
      </c>
      <c r="B23" s="13">
        <f t="shared" si="0"/>
        <v>44479</v>
      </c>
      <c r="C23" s="29" t="s">
        <v>28</v>
      </c>
      <c r="D23" s="39">
        <f>IFERROR(INT(TRIM(SUBSTITUTE(VLOOKUP($A23&amp;"*",各都道府県の状況!$A:$I,D$3,FALSE), "※5", ""))), "")</f>
        <v>5141</v>
      </c>
      <c r="E23" s="39">
        <f>IFERROR(INT(TRIM(SUBSTITUTE(VLOOKUP($A23&amp;"*",各都道府県の状況!$A:$I,E$3,FALSE), "※5", ""))), "")</f>
        <v>111974</v>
      </c>
      <c r="F23" s="39">
        <f>IFERROR(INT(TRIM(SUBSTITUTE(VLOOKUP($A23&amp;"*",各都道府県の状況!$A:$I,F$3,FALSE), "※5", ""))), "")</f>
        <v>5094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18</v>
      </c>
      <c r="I23" s="39">
        <f>IFERROR(INT(TRIM(SUBSTITUTE(VLOOKUP($A23&amp;"*",各都道府県の状況!$A:$I,I$3,FALSE), "※5", ""))), "")</f>
        <v>0</v>
      </c>
    </row>
    <row r="24" spans="1:9" x14ac:dyDescent="0.45">
      <c r="A24" s="12" t="s">
        <v>200</v>
      </c>
      <c r="B24" s="13">
        <f t="shared" si="0"/>
        <v>44479</v>
      </c>
      <c r="C24" s="29" t="s">
        <v>29</v>
      </c>
      <c r="D24" s="39">
        <f>IFERROR(INT(TRIM(SUBSTITUTE(VLOOKUP($A24&amp;"*",各都道府県の状況!$A:$I,D$3,FALSE), "※5", ""))), "")</f>
        <v>8806</v>
      </c>
      <c r="E24" s="39">
        <f>IFERROR(INT(TRIM(SUBSTITUTE(VLOOKUP($A24&amp;"*",各都道府県の状況!$A:$I,E$3,FALSE), "※5", ""))), "")</f>
        <v>318196</v>
      </c>
      <c r="F24" s="39">
        <f>IFERROR(INT(TRIM(SUBSTITUTE(VLOOKUP($A24&amp;"*",各都道府県の状況!$A:$I,F$3,FALSE), "※5", ""))), "")</f>
        <v>8705</v>
      </c>
      <c r="G24" s="39">
        <f>IFERROR(INT(TRIM(SUBSTITUTE(VLOOKUP($A24&amp;"*",各都道府県の状況!$A:$I,G$3,FALSE), "※5", ""))), "")</f>
        <v>96</v>
      </c>
      <c r="H24" s="39">
        <f>IFERROR(INT(TRIM(SUBSTITUTE(VLOOKUP($A24&amp;"*",各都道府県の状況!$A:$I,H$3,FALSE), "※5", ""))), "")</f>
        <v>60</v>
      </c>
      <c r="I24" s="39">
        <f>IFERROR(INT(TRIM(SUBSTITUTE(VLOOKUP($A24&amp;"*",各都道府県の状況!$A:$I,I$3,FALSE), "※5", ""))), "")</f>
        <v>0</v>
      </c>
    </row>
    <row r="25" spans="1:9" x14ac:dyDescent="0.45">
      <c r="A25" s="12" t="s">
        <v>201</v>
      </c>
      <c r="B25" s="13">
        <f t="shared" si="0"/>
        <v>44479</v>
      </c>
      <c r="C25" s="29" t="s">
        <v>30</v>
      </c>
      <c r="D25" s="39">
        <f>IFERROR(INT(TRIM(SUBSTITUTE(VLOOKUP($A25&amp;"*",各都道府県の状況!$A:$I,D$3,FALSE), "※5", ""))), "")</f>
        <v>18959</v>
      </c>
      <c r="E25" s="39">
        <f>IFERROR(INT(TRIM(SUBSTITUTE(VLOOKUP($A25&amp;"*",各都道府県の状況!$A:$I,E$3,FALSE), "※5", ""))), "")</f>
        <v>409705</v>
      </c>
      <c r="F25" s="39">
        <f>IFERROR(INT(TRIM(SUBSTITUTE(VLOOKUP($A25&amp;"*",各都道府県の状況!$A:$I,F$3,FALSE), "※5", ""))), "")</f>
        <v>18761</v>
      </c>
      <c r="G25" s="39">
        <f>IFERROR(INT(TRIM(SUBSTITUTE(VLOOKUP($A25&amp;"*",各都道府県の状況!$A:$I,G$3,FALSE), "※5", ""))), "")</f>
        <v>216</v>
      </c>
      <c r="H25" s="39">
        <f>IFERROR(INT(TRIM(SUBSTITUTE(VLOOKUP($A25&amp;"*",各都道府県の状況!$A:$I,H$3,FALSE), "※5", ""))), "")</f>
        <v>178</v>
      </c>
      <c r="I25" s="39">
        <f>IFERROR(INT(TRIM(SUBSTITUTE(VLOOKUP($A25&amp;"*",各都道府県の状況!$A:$I,I$3,FALSE), "※5", ""))), "")</f>
        <v>4</v>
      </c>
    </row>
    <row r="26" spans="1:9" x14ac:dyDescent="0.45">
      <c r="A26" s="12" t="s">
        <v>202</v>
      </c>
      <c r="B26" s="13">
        <f t="shared" si="0"/>
        <v>44479</v>
      </c>
      <c r="C26" s="29" t="s">
        <v>31</v>
      </c>
      <c r="D26" s="39">
        <f>IFERROR(INT(TRIM(SUBSTITUTE(VLOOKUP($A26&amp;"*",各都道府県の状況!$A:$I,D$3,FALSE), "※5", ""))), "")</f>
        <v>26690</v>
      </c>
      <c r="E26" s="39">
        <f>IFERROR(INT(TRIM(SUBSTITUTE(VLOOKUP($A26&amp;"*",各都道府県の状況!$A:$I,E$3,FALSE), "※5", ""))), "")</f>
        <v>623263</v>
      </c>
      <c r="F26" s="39">
        <f>IFERROR(INT(TRIM(SUBSTITUTE(VLOOKUP($A26&amp;"*",各都道府県の状況!$A:$I,F$3,FALSE), "※5", ""))), "")</f>
        <v>26401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62</v>
      </c>
      <c r="I26" s="39">
        <f>IFERROR(INT(TRIM(SUBSTITUTE(VLOOKUP($A26&amp;"*",各都道府県の状況!$A:$I,I$3,FALSE), "※5", ""))), "")</f>
        <v>1</v>
      </c>
    </row>
    <row r="27" spans="1:9" x14ac:dyDescent="0.45">
      <c r="A27" s="12" t="s">
        <v>203</v>
      </c>
      <c r="B27" s="13">
        <f t="shared" si="0"/>
        <v>44479</v>
      </c>
      <c r="C27" s="29" t="s">
        <v>32</v>
      </c>
      <c r="D27" s="39">
        <f>IFERROR(INT(TRIM(SUBSTITUTE(VLOOKUP($A27&amp;"*",各都道府県の状況!$A:$I,D$3,FALSE), "※5", ""))), "")</f>
        <v>105878</v>
      </c>
      <c r="E27" s="39">
        <f>IFERROR(INT(TRIM(SUBSTITUTE(VLOOKUP($A27&amp;"*",各都道府県の状況!$A:$I,E$3,FALSE), "※5", ""))), "")</f>
        <v>1315841</v>
      </c>
      <c r="F27" s="39">
        <f>IFERROR(INT(TRIM(SUBSTITUTE(VLOOKUP($A27&amp;"*",各都道府県の状況!$A:$I,F$3,FALSE), "※5", ""))), "")</f>
        <v>104108</v>
      </c>
      <c r="G27" s="39">
        <f>IFERROR(INT(TRIM(SUBSTITUTE(VLOOKUP($A27&amp;"*",各都道府県の状況!$A:$I,G$3,FALSE), "※5", ""))), "")</f>
        <v>1146</v>
      </c>
      <c r="H27" s="39">
        <f>IFERROR(INT(TRIM(SUBSTITUTE(VLOOKUP($A27&amp;"*",各都道府県の状況!$A:$I,H$3,FALSE), "※5", ""))), "")</f>
        <v>624</v>
      </c>
      <c r="I27" s="39">
        <f>IFERROR(INT(TRIM(SUBSTITUTE(VLOOKUP($A27&amp;"*",各都道府県の状況!$A:$I,I$3,FALSE), "※5", ""))), "")</f>
        <v>16</v>
      </c>
    </row>
    <row r="28" spans="1:9" x14ac:dyDescent="0.45">
      <c r="A28" s="12" t="s">
        <v>204</v>
      </c>
      <c r="B28" s="13">
        <f t="shared" si="0"/>
        <v>44479</v>
      </c>
      <c r="C28" s="29" t="s">
        <v>33</v>
      </c>
      <c r="D28" s="39">
        <f>IFERROR(INT(TRIM(SUBSTITUTE(VLOOKUP($A28&amp;"*",各都道府県の状況!$A:$I,D$3,FALSE), "※5", ""))), "")</f>
        <v>14712</v>
      </c>
      <c r="E28" s="39">
        <f>IFERROR(INT(TRIM(SUBSTITUTE(VLOOKUP($A28&amp;"*",各都道府県の状況!$A:$I,E$3,FALSE), "※5", ""))), "")</f>
        <v>263303</v>
      </c>
      <c r="F28" s="39">
        <f>IFERROR(INT(TRIM(SUBSTITUTE(VLOOKUP($A28&amp;"*",各都道府県の状況!$A:$I,F$3,FALSE), "※5", ""))), "")</f>
        <v>14741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129</v>
      </c>
      <c r="I28" s="39">
        <f>IFERROR(INT(TRIM(SUBSTITUTE(VLOOKUP($A28&amp;"*",各都道府県の状況!$A:$I,I$3,FALSE), "※5", ""))), "")</f>
        <v>3</v>
      </c>
    </row>
    <row r="29" spans="1:9" x14ac:dyDescent="0.45">
      <c r="A29" s="12" t="s">
        <v>205</v>
      </c>
      <c r="B29" s="13">
        <f t="shared" si="0"/>
        <v>44479</v>
      </c>
      <c r="C29" s="29" t="s">
        <v>34</v>
      </c>
      <c r="D29" s="39">
        <f>IFERROR(INT(TRIM(SUBSTITUTE(VLOOKUP($A29&amp;"*",各都道府県の状況!$A:$I,D$3,FALSE), "※5", ""))), "")</f>
        <v>12328</v>
      </c>
      <c r="E29" s="39">
        <f>IFERROR(INT(TRIM(SUBSTITUTE(VLOOKUP($A29&amp;"*",各都道府県の状況!$A:$I,E$3,FALSE), "※5", ""))), "")</f>
        <v>256896</v>
      </c>
      <c r="F29" s="39">
        <f>IFERROR(INT(TRIM(SUBSTITUTE(VLOOKUP($A29&amp;"*",各都道府県の状況!$A:$I,F$3,FALSE), "※5", ""))), "")</f>
        <v>12154</v>
      </c>
      <c r="G29" s="39">
        <f>IFERROR(INT(TRIM(SUBSTITUTE(VLOOKUP($A29&amp;"*",各都道府県の状況!$A:$I,G$3,FALSE), "※5", ""))), "")</f>
        <v>102</v>
      </c>
      <c r="H29" s="39">
        <f>IFERROR(INT(TRIM(SUBSTITUTE(VLOOKUP($A29&amp;"*",各都道府県の状況!$A:$I,H$3,FALSE), "※5", ""))), "")</f>
        <v>72</v>
      </c>
      <c r="I29" s="39">
        <f>IFERROR(INT(TRIM(SUBSTITUTE(VLOOKUP($A29&amp;"*",各都道府県の状況!$A:$I,I$3,FALSE), "※5", ""))), "")</f>
        <v>1</v>
      </c>
    </row>
    <row r="30" spans="1:9" x14ac:dyDescent="0.45">
      <c r="A30" s="12" t="s">
        <v>206</v>
      </c>
      <c r="B30" s="13">
        <f t="shared" si="0"/>
        <v>44479</v>
      </c>
      <c r="C30" s="29" t="s">
        <v>35</v>
      </c>
      <c r="D30" s="39">
        <f>IFERROR(INT(TRIM(SUBSTITUTE(VLOOKUP($A30&amp;"*",各都道府県の状況!$A:$I,D$3,FALSE), "※5", ""))), "")</f>
        <v>35730</v>
      </c>
      <c r="E30" s="39">
        <f>IFERROR(INT(TRIM(SUBSTITUTE(VLOOKUP($A30&amp;"*",各都道府県の状況!$A:$I,E$3,FALSE), "※5", ""))), "")</f>
        <v>423194</v>
      </c>
      <c r="F30" s="39">
        <f>IFERROR(INT(TRIM(SUBSTITUTE(VLOOKUP($A30&amp;"*",各都道府県の状況!$A:$I,F$3,FALSE), "※5", ""))), "")</f>
        <v>35134</v>
      </c>
      <c r="G30" s="39">
        <f>IFERROR(INT(TRIM(SUBSTITUTE(VLOOKUP($A30&amp;"*",各都道府県の状況!$A:$I,G$3,FALSE), "※5", ""))), "")</f>
        <v>287</v>
      </c>
      <c r="H30" s="39">
        <f>IFERROR(INT(TRIM(SUBSTITUTE(VLOOKUP($A30&amp;"*",各都道府県の状況!$A:$I,H$3,FALSE), "※5", ""))), "")</f>
        <v>301</v>
      </c>
      <c r="I30" s="39">
        <f>IFERROR(INT(TRIM(SUBSTITUTE(VLOOKUP($A30&amp;"*",各都道府県の状況!$A:$I,I$3,FALSE), "※5", ""))), "")</f>
        <v>14</v>
      </c>
    </row>
    <row r="31" spans="1:9" x14ac:dyDescent="0.45">
      <c r="A31" s="12" t="s">
        <v>207</v>
      </c>
      <c r="B31" s="13">
        <f t="shared" si="0"/>
        <v>44479</v>
      </c>
      <c r="C31" s="29" t="s">
        <v>36</v>
      </c>
      <c r="D31" s="39">
        <f>IFERROR(INT(TRIM(SUBSTITUTE(VLOOKUP($A31&amp;"*",各都道府県の状況!$A:$I,D$3,FALSE), "※5", ""))), "")</f>
        <v>201204</v>
      </c>
      <c r="E31" s="39">
        <f>IFERROR(INT(TRIM(SUBSTITUTE(VLOOKUP($A31&amp;"*",各都道府県の状況!$A:$I,E$3,FALSE), "※5", ""))), "")</f>
        <v>3509941</v>
      </c>
      <c r="F31" s="39">
        <f>IFERROR(INT(TRIM(SUBSTITUTE(VLOOKUP($A31&amp;"*",各都道府県の状況!$A:$I,F$3,FALSE), "※5", ""))), "")</f>
        <v>194674</v>
      </c>
      <c r="G31" s="39">
        <f>IFERROR(INT(TRIM(SUBSTITUTE(VLOOKUP($A31&amp;"*",各都道府県の状況!$A:$I,G$3,FALSE), "※5", ""))), "")</f>
        <v>3005</v>
      </c>
      <c r="H31" s="39">
        <f>IFERROR(INT(TRIM(SUBSTITUTE(VLOOKUP($A31&amp;"*",各都道府県の状況!$A:$I,H$3,FALSE), "※5", ""))), "")</f>
        <v>1820</v>
      </c>
      <c r="I31" s="39">
        <f>IFERROR(INT(TRIM(SUBSTITUTE(VLOOKUP($A31&amp;"*",各都道府県の状況!$A:$I,I$3,FALSE), "※5", ""))), "")</f>
        <v>169</v>
      </c>
    </row>
    <row r="32" spans="1:9" x14ac:dyDescent="0.45">
      <c r="A32" s="12" t="s">
        <v>208</v>
      </c>
      <c r="B32" s="13">
        <f t="shared" si="0"/>
        <v>44479</v>
      </c>
      <c r="C32" s="29" t="s">
        <v>37</v>
      </c>
      <c r="D32" s="39">
        <f>IFERROR(INT(TRIM(SUBSTITUTE(VLOOKUP($A32&amp;"*",各都道府県の状況!$A:$I,D$3,FALSE), "※5", ""))), "")</f>
        <v>77952</v>
      </c>
      <c r="E32" s="39">
        <f>IFERROR(INT(TRIM(SUBSTITUTE(VLOOKUP($A32&amp;"*",各都道府県の状況!$A:$I,E$3,FALSE), "※5", ""))), "")</f>
        <v>751447</v>
      </c>
      <c r="F32" s="39">
        <f>IFERROR(INT(TRIM(SUBSTITUTE(VLOOKUP($A32&amp;"*",各都道府県の状況!$A:$I,F$3,FALSE), "※5", ""))), "")</f>
        <v>75956</v>
      </c>
      <c r="G32" s="39">
        <f>IFERROR(INT(TRIM(SUBSTITUTE(VLOOKUP($A32&amp;"*",各都道府県の状況!$A:$I,G$3,FALSE), "※5", ""))), "")</f>
        <v>1391</v>
      </c>
      <c r="H32" s="39">
        <f>IFERROR(INT(TRIM(SUBSTITUTE(VLOOKUP($A32&amp;"*",各都道府県の状況!$A:$I,H$3,FALSE), "※5", ""))), "")</f>
        <v>607</v>
      </c>
      <c r="I32" s="39">
        <f>IFERROR(INT(TRIM(SUBSTITUTE(VLOOKUP($A32&amp;"*",各都道府県の状況!$A:$I,I$3,FALSE), "※5", ""))), "")</f>
        <v>22</v>
      </c>
    </row>
    <row r="33" spans="1:9" x14ac:dyDescent="0.45">
      <c r="A33" s="12" t="s">
        <v>209</v>
      </c>
      <c r="B33" s="13">
        <f t="shared" si="0"/>
        <v>44479</v>
      </c>
      <c r="C33" s="29" t="s">
        <v>38</v>
      </c>
      <c r="D33" s="39">
        <f>IFERROR(INT(TRIM(SUBSTITUTE(VLOOKUP($A33&amp;"*",各都道府県の状況!$A:$I,D$3,FALSE), "※5", ""))), "")</f>
        <v>15762</v>
      </c>
      <c r="E33" s="39">
        <f>IFERROR(INT(TRIM(SUBSTITUTE(VLOOKUP($A33&amp;"*",各都道府県の状況!$A:$I,E$3,FALSE), "※5", ""))), "")</f>
        <v>250724</v>
      </c>
      <c r="F33" s="39">
        <f>IFERROR(INT(TRIM(SUBSTITUTE(VLOOKUP($A33&amp;"*",各都道府県の状況!$A:$I,F$3,FALSE), "※5", ""))), "")</f>
        <v>15502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111</v>
      </c>
      <c r="I33" s="39">
        <f>IFERROR(INT(TRIM(SUBSTITUTE(VLOOKUP($A33&amp;"*",各都道府県の状況!$A:$I,I$3,FALSE), "※5", ""))), "")</f>
        <v>3</v>
      </c>
    </row>
    <row r="34" spans="1:9" x14ac:dyDescent="0.45">
      <c r="A34" s="12" t="s">
        <v>210</v>
      </c>
      <c r="B34" s="13">
        <f t="shared" si="0"/>
        <v>44479</v>
      </c>
      <c r="C34" s="29" t="s">
        <v>39</v>
      </c>
      <c r="D34" s="39">
        <f>IFERROR(INT(TRIM(SUBSTITUTE(VLOOKUP($A34&amp;"*",各都道府県の状況!$A:$I,D$3,FALSE), "※5", ""))), "")</f>
        <v>5278</v>
      </c>
      <c r="E34" s="39">
        <f>IFERROR(INT(TRIM(SUBSTITUTE(VLOOKUP($A34&amp;"*",各都道府県の状況!$A:$I,E$3,FALSE), "※5", ""))), "")</f>
        <v>65426</v>
      </c>
      <c r="F34" s="39">
        <f>IFERROR(INT(TRIM(SUBSTITUTE(VLOOKUP($A34&amp;"*",各都道府県の状況!$A:$I,F$3,FALSE), "※5", ""))), "")</f>
        <v>5087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25</v>
      </c>
      <c r="I34" s="39">
        <f>IFERROR(INT(TRIM(SUBSTITUTE(VLOOKUP($A34&amp;"*",各都道府県の状況!$A:$I,I$3,FALSE), "※5", ""))), "")</f>
        <v>2</v>
      </c>
    </row>
    <row r="35" spans="1:9" x14ac:dyDescent="0.45">
      <c r="A35" s="12" t="s">
        <v>211</v>
      </c>
      <c r="B35" s="13">
        <f t="shared" si="0"/>
        <v>44479</v>
      </c>
      <c r="C35" s="29" t="s">
        <v>40</v>
      </c>
      <c r="D35" s="39">
        <f>IFERROR(INT(TRIM(SUBSTITUTE(VLOOKUP($A35&amp;"*",各都道府県の状況!$A:$I,D$3,FALSE), "※5", ""))), "")</f>
        <v>1651</v>
      </c>
      <c r="E35" s="39">
        <f>IFERROR(INT(TRIM(SUBSTITUTE(VLOOKUP($A35&amp;"*",各都道府県の状況!$A:$I,E$3,FALSE), "※5", ""))), "")</f>
        <v>146940</v>
      </c>
      <c r="F35" s="39">
        <f>IFERROR(INT(TRIM(SUBSTITUTE(VLOOKUP($A35&amp;"*",各都道府県の状況!$A:$I,F$3,FALSE), "※5", ""))), "")</f>
        <v>1612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11</v>
      </c>
      <c r="I35" s="39">
        <f>IFERROR(INT(TRIM(SUBSTITUTE(VLOOKUP($A35&amp;"*",各都道府県の状況!$A:$I,I$3,FALSE), "※5", ""))), "")</f>
        <v>0</v>
      </c>
    </row>
    <row r="36" spans="1:9" x14ac:dyDescent="0.45">
      <c r="A36" s="12" t="s">
        <v>212</v>
      </c>
      <c r="B36" s="13">
        <f t="shared" si="0"/>
        <v>44479</v>
      </c>
      <c r="C36" s="29" t="s">
        <v>41</v>
      </c>
      <c r="D36" s="39">
        <f>IFERROR(INT(TRIM(SUBSTITUTE(VLOOKUP($A36&amp;"*",各都道府県の状況!$A:$I,D$3,FALSE), "※5", ""))), "")</f>
        <v>1632</v>
      </c>
      <c r="E36" s="39">
        <f>IFERROR(INT(TRIM(SUBSTITUTE(VLOOKUP($A36&amp;"*",各都道府県の状況!$A:$I,E$3,FALSE), "※5", ""))), "")</f>
        <v>55076</v>
      </c>
      <c r="F36" s="39">
        <f>IFERROR(INT(TRIM(SUBSTITUTE(VLOOKUP($A36&amp;"*",各都道府県の状況!$A:$I,F$3,FALSE), "※5", ""))), "")</f>
        <v>1614</v>
      </c>
      <c r="G36" s="39">
        <f>IFERROR(INT(TRIM(SUBSTITUTE(VLOOKUP($A36&amp;"*",各都道府県の状況!$A:$I,G$3,FALSE), "※5", ""))), "")</f>
        <v>4</v>
      </c>
      <c r="H36" s="39">
        <f>IFERROR(INT(TRIM(SUBSTITUTE(VLOOKUP($A36&amp;"*",各都道府県の状況!$A:$I,H$3,FALSE), "※5", ""))), "")</f>
        <v>14</v>
      </c>
      <c r="I36" s="39">
        <f>IFERROR(INT(TRIM(SUBSTITUTE(VLOOKUP($A36&amp;"*",各都道府県の状況!$A:$I,I$3,FALSE), "※5", ""))), "")</f>
        <v>0</v>
      </c>
    </row>
    <row r="37" spans="1:9" x14ac:dyDescent="0.45">
      <c r="A37" s="12" t="s">
        <v>213</v>
      </c>
      <c r="B37" s="13">
        <f t="shared" si="0"/>
        <v>44479</v>
      </c>
      <c r="C37" s="29" t="s">
        <v>42</v>
      </c>
      <c r="D37" s="39">
        <f>IFERROR(INT(TRIM(SUBSTITUTE(VLOOKUP($A37&amp;"*",各都道府県の状況!$A:$I,D$3,FALSE), "※5", ""))), "")</f>
        <v>15184</v>
      </c>
      <c r="E37" s="39">
        <f>IFERROR(INT(TRIM(SUBSTITUTE(VLOOKUP($A37&amp;"*",各都道府県の状況!$A:$I,E$3,FALSE), "※5", ""))), "")</f>
        <v>266922</v>
      </c>
      <c r="F37" s="39">
        <f>IFERROR(INT(TRIM(SUBSTITUTE(VLOOKUP($A37&amp;"*",各都道府県の状況!$A:$I,F$3,FALSE), "※5", ""))), "")</f>
        <v>14937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79</v>
      </c>
      <c r="I37" s="39">
        <f>IFERROR(INT(TRIM(SUBSTITUTE(VLOOKUP($A37&amp;"*",各都道府県の状況!$A:$I,I$3,FALSE), "※5", ""))), "")</f>
        <v>1</v>
      </c>
    </row>
    <row r="38" spans="1:9" x14ac:dyDescent="0.45">
      <c r="A38" s="12" t="s">
        <v>214</v>
      </c>
      <c r="B38" s="13">
        <f t="shared" si="0"/>
        <v>44479</v>
      </c>
      <c r="C38" s="29" t="s">
        <v>43</v>
      </c>
      <c r="D38" s="39">
        <f>IFERROR(INT(TRIM(SUBSTITUTE(VLOOKUP($A38&amp;"*",各都道府県の状況!$A:$I,D$3,FALSE), "※5", ""))), "")</f>
        <v>21821</v>
      </c>
      <c r="E38" s="39">
        <f>IFERROR(INT(TRIM(SUBSTITUTE(VLOOKUP($A38&amp;"*",各都道府県の状況!$A:$I,E$3,FALSE), "※5", ""))), "")</f>
        <v>889244</v>
      </c>
      <c r="F38" s="39">
        <f>IFERROR(INT(TRIM(SUBSTITUTE(VLOOKUP($A38&amp;"*",各都道府県の状況!$A:$I,F$3,FALSE), "※5", ""))), "")</f>
        <v>21490</v>
      </c>
      <c r="G38" s="39">
        <f>IFERROR(INT(TRIM(SUBSTITUTE(VLOOKUP($A38&amp;"*",各都道府県の状況!$A:$I,G$3,FALSE), "※5", ""))), "")</f>
        <v>199</v>
      </c>
      <c r="H38" s="39">
        <f>IFERROR(INT(TRIM(SUBSTITUTE(VLOOKUP($A38&amp;"*",各都道府県の状況!$A:$I,H$3,FALSE), "※5", ""))), "")</f>
        <v>132</v>
      </c>
      <c r="I38" s="39">
        <f>IFERROR(INT(TRIM(SUBSTITUTE(VLOOKUP($A38&amp;"*",各都道府県の状況!$A:$I,I$3,FALSE), "※5", ""))), "")</f>
        <v>4</v>
      </c>
    </row>
    <row r="39" spans="1:9" x14ac:dyDescent="0.45">
      <c r="A39" s="12" t="s">
        <v>215</v>
      </c>
      <c r="B39" s="13">
        <f t="shared" si="0"/>
        <v>44479</v>
      </c>
      <c r="C39" s="29" t="s">
        <v>44</v>
      </c>
      <c r="D39" s="39">
        <f>IFERROR(INT(TRIM(SUBSTITUTE(VLOOKUP($A39&amp;"*",各都道府県の状況!$A:$I,D$3,FALSE), "※5", ""))), "")</f>
        <v>5646</v>
      </c>
      <c r="E39" s="39">
        <f>IFERROR(INT(TRIM(SUBSTITUTE(VLOOKUP($A39&amp;"*",各都道府県の状況!$A:$I,E$3,FALSE), "※5", ""))), "")</f>
        <v>186064</v>
      </c>
      <c r="F39" s="39">
        <f>IFERROR(INT(TRIM(SUBSTITUTE(VLOOKUP($A39&amp;"*",各都道府県の状況!$A:$I,F$3,FALSE), "※5", ""))), "")</f>
        <v>5493</v>
      </c>
      <c r="G39" s="39">
        <f>IFERROR(INT(TRIM(SUBSTITUTE(VLOOKUP($A39&amp;"*",各都道府県の状況!$A:$I,G$3,FALSE), "※5", ""))), "")</f>
        <v>91</v>
      </c>
      <c r="H39" s="39">
        <f>IFERROR(INT(TRIM(SUBSTITUTE(VLOOKUP($A39&amp;"*",各都道府県の状況!$A:$I,H$3,FALSE), "※5", ""))), "")</f>
        <v>62</v>
      </c>
      <c r="I39" s="39">
        <f>IFERROR(INT(TRIM(SUBSTITUTE(VLOOKUP($A39&amp;"*",各都道府県の状況!$A:$I,I$3,FALSE), "※5", ""))), "")</f>
        <v>0</v>
      </c>
    </row>
    <row r="40" spans="1:9" x14ac:dyDescent="0.45">
      <c r="A40" s="12" t="s">
        <v>216</v>
      </c>
      <c r="B40" s="13">
        <f t="shared" si="0"/>
        <v>44479</v>
      </c>
      <c r="C40" s="29" t="s">
        <v>45</v>
      </c>
      <c r="D40" s="39">
        <f>IFERROR(INT(TRIM(SUBSTITUTE(VLOOKUP($A40&amp;"*",各都道府県の状況!$A:$I,D$3,FALSE), "※5", ""))), "")</f>
        <v>3278</v>
      </c>
      <c r="E40" s="39">
        <f>IFERROR(INT(TRIM(SUBSTITUTE(VLOOKUP($A40&amp;"*",各都道府県の状況!$A:$I,E$3,FALSE), "※5", ""))), "")</f>
        <v>104120</v>
      </c>
      <c r="F40" s="39">
        <f>IFERROR(INT(TRIM(SUBSTITUTE(VLOOKUP($A40&amp;"*",各都道府県の状況!$A:$I,F$3,FALSE), "※5", ""))), "")</f>
        <v>3191</v>
      </c>
      <c r="G40" s="39">
        <f>IFERROR(INT(TRIM(SUBSTITUTE(VLOOKUP($A40&amp;"*",各都道府県の状況!$A:$I,G$3,FALSE), "※5", ""))), "")</f>
        <v>65</v>
      </c>
      <c r="H40" s="39">
        <f>IFERROR(INT(TRIM(SUBSTITUTE(VLOOKUP($A40&amp;"*",各都道府県の状況!$A:$I,H$3,FALSE), "※5", ""))), "")</f>
        <v>22</v>
      </c>
      <c r="I40" s="39">
        <f>IFERROR(INT(TRIM(SUBSTITUTE(VLOOKUP($A40&amp;"*",各都道府県の状況!$A:$I,I$3,FALSE), "※5", ""))), "")</f>
        <v>0</v>
      </c>
    </row>
    <row r="41" spans="1:9" x14ac:dyDescent="0.45">
      <c r="A41" s="12" t="s">
        <v>217</v>
      </c>
      <c r="B41" s="13">
        <f t="shared" si="0"/>
        <v>44479</v>
      </c>
      <c r="C41" s="29" t="s">
        <v>46</v>
      </c>
      <c r="D41" s="39">
        <f>IFERROR(INT(TRIM(SUBSTITUTE(VLOOKUP($A41&amp;"*",各都道府県の状況!$A:$I,D$3,FALSE), "※5", ""))), "")</f>
        <v>4693</v>
      </c>
      <c r="E41" s="39">
        <f>IFERROR(INT(TRIM(SUBSTITUTE(VLOOKUP($A41&amp;"*",各都道府県の状況!$A:$I,E$3,FALSE), "※5", ""))), "")</f>
        <v>129239</v>
      </c>
      <c r="F41" s="39">
        <f>IFERROR(INT(TRIM(SUBSTITUTE(VLOOKUP($A41&amp;"*",各都道府県の状況!$A:$I,F$3,FALSE), "※5", ""))), "")</f>
        <v>4640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15</v>
      </c>
      <c r="I41" s="39">
        <f>IFERROR(INT(TRIM(SUBSTITUTE(VLOOKUP($A41&amp;"*",各都道府県の状況!$A:$I,I$3,FALSE), "※5", ""))), "")</f>
        <v>1</v>
      </c>
    </row>
    <row r="42" spans="1:9" x14ac:dyDescent="0.45">
      <c r="A42" s="12" t="s">
        <v>218</v>
      </c>
      <c r="B42" s="13">
        <f t="shared" si="0"/>
        <v>44479</v>
      </c>
      <c r="C42" s="29" t="s">
        <v>47</v>
      </c>
      <c r="D42" s="39">
        <f>IFERROR(INT(TRIM(SUBSTITUTE(VLOOKUP($A42&amp;"*",各都道府県の状況!$A:$I,D$3,FALSE), "※5", ""))), "")</f>
        <v>5270</v>
      </c>
      <c r="E42" s="39">
        <f>IFERROR(INT(TRIM(SUBSTITUTE(VLOOKUP($A42&amp;"*",各都道府県の状況!$A:$I,E$3,FALSE), "※5", ""))), "")</f>
        <v>152806</v>
      </c>
      <c r="F42" s="39">
        <f>IFERROR(INT(TRIM(SUBSTITUTE(VLOOKUP($A42&amp;"*",各都道府県の状況!$A:$I,F$3,FALSE), "※5", ""))), "")</f>
        <v>5078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110</v>
      </c>
      <c r="I42" s="39">
        <f>IFERROR(INT(TRIM(SUBSTITUTE(VLOOKUP($A42&amp;"*",各都道府県の状況!$A:$I,I$3,FALSE), "※5", ""))), "")</f>
        <v>1</v>
      </c>
    </row>
    <row r="43" spans="1:9" x14ac:dyDescent="0.45">
      <c r="A43" s="12" t="s">
        <v>219</v>
      </c>
      <c r="B43" s="13">
        <f t="shared" si="0"/>
        <v>44479</v>
      </c>
      <c r="C43" s="29" t="s">
        <v>48</v>
      </c>
      <c r="D43" s="39">
        <f>IFERROR(INT(TRIM(SUBSTITUTE(VLOOKUP($A43&amp;"*",各都道府県の状況!$A:$I,D$3,FALSE), "※5", ""))), "")</f>
        <v>4118</v>
      </c>
      <c r="E43" s="39">
        <f>IFERROR(INT(TRIM(SUBSTITUTE(VLOOKUP($A43&amp;"*",各都道府県の状況!$A:$I,E$3,FALSE), "※5", ""))), "")</f>
        <v>99084</v>
      </c>
      <c r="F43" s="39">
        <f>IFERROR(INT(TRIM(SUBSTITUTE(VLOOKUP($A43&amp;"*",各都道府県の状況!$A:$I,F$3,FALSE), "※5", ""))), "")</f>
        <v>4074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13</v>
      </c>
      <c r="I43" s="39">
        <f>IFERROR(INT(TRIM(SUBSTITUTE(VLOOKUP($A43&amp;"*",各都道府県の状況!$A:$I,I$3,FALSE), "※5", ""))), "")</f>
        <v>2</v>
      </c>
    </row>
    <row r="44" spans="1:9" x14ac:dyDescent="0.45">
      <c r="A44" s="12" t="s">
        <v>220</v>
      </c>
      <c r="B44" s="13">
        <f t="shared" si="0"/>
        <v>44479</v>
      </c>
      <c r="C44" s="29" t="s">
        <v>49</v>
      </c>
      <c r="D44" s="39">
        <f>IFERROR(INT(TRIM(SUBSTITUTE(VLOOKUP($A44&amp;"*",各都道府県の状況!$A:$I,D$3,FALSE), "※5", ""))), "")</f>
        <v>74195</v>
      </c>
      <c r="E44" s="39">
        <f>IFERROR(INT(TRIM(SUBSTITUTE(VLOOKUP($A44&amp;"*",各都道府県の状況!$A:$I,E$3,FALSE), "※5", ""))), "")</f>
        <v>1256139</v>
      </c>
      <c r="F44" s="39">
        <f>IFERROR(INT(TRIM(SUBSTITUTE(VLOOKUP($A44&amp;"*",各都道府県の状況!$A:$I,F$3,FALSE), "※5", ""))), "")</f>
        <v>73046</v>
      </c>
      <c r="G44" s="39">
        <f>IFERROR(INT(TRIM(SUBSTITUTE(VLOOKUP($A44&amp;"*",各都道府県の状況!$A:$I,G$3,FALSE), "※5", ""))), "")</f>
        <v>616</v>
      </c>
      <c r="H44" s="39">
        <f>IFERROR(INT(TRIM(SUBSTITUTE(VLOOKUP($A44&amp;"*",各都道府県の状況!$A:$I,H$3,FALSE), "※5", ""))), "")</f>
        <v>518</v>
      </c>
      <c r="I44" s="39">
        <f>IFERROR(INT(TRIM(SUBSTITUTE(VLOOKUP($A44&amp;"*",各都道府県の状況!$A:$I,I$3,FALSE), "※5", ""))), "")</f>
        <v>18</v>
      </c>
    </row>
    <row r="45" spans="1:9" x14ac:dyDescent="0.45">
      <c r="A45" s="12" t="s">
        <v>221</v>
      </c>
      <c r="B45" s="13">
        <f t="shared" si="0"/>
        <v>44479</v>
      </c>
      <c r="C45" s="29" t="s">
        <v>50</v>
      </c>
      <c r="D45" s="39">
        <f>IFERROR(INT(TRIM(SUBSTITUTE(VLOOKUP($A45&amp;"*",各都道府県の状況!$A:$I,D$3,FALSE), "※5", ""))), "")</f>
        <v>5797</v>
      </c>
      <c r="E45" s="39">
        <f>IFERROR(INT(TRIM(SUBSTITUTE(VLOOKUP($A45&amp;"*",各都道府県の状況!$A:$I,E$3,FALSE), "※5", ""))), "")</f>
        <v>103884</v>
      </c>
      <c r="F45" s="39">
        <f>IFERROR(INT(TRIM(SUBSTITUTE(VLOOKUP($A45&amp;"*",各都道府県の状況!$A:$I,F$3,FALSE), "※5", ""))), "")</f>
        <v>5773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42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44479</v>
      </c>
      <c r="C46" s="29" t="s">
        <v>51</v>
      </c>
      <c r="D46" s="39">
        <f>IFERROR(INT(TRIM(SUBSTITUTE(VLOOKUP($A46&amp;"*",各都道府県の状況!$A:$I,D$3,FALSE), "※5", ""))), "")</f>
        <v>6046</v>
      </c>
      <c r="E46" s="39">
        <f>IFERROR(INT(TRIM(SUBSTITUTE(VLOOKUP($A46&amp;"*",各都道府県の状況!$A:$I,E$3,FALSE), "※5", ""))), "")</f>
        <v>180005</v>
      </c>
      <c r="F46" s="39">
        <f>IFERROR(INT(TRIM(SUBSTITUTE(VLOOKUP($A46&amp;"*",各都道府県の状況!$A:$I,F$3,FALSE), "※5", ""))), "")</f>
        <v>5923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51</v>
      </c>
      <c r="I46" s="39">
        <f>IFERROR(INT(TRIM(SUBSTITUTE(VLOOKUP($A46&amp;"*",各都道府県の状況!$A:$I,I$3,FALSE), "※5", ""))), "")</f>
        <v>0</v>
      </c>
    </row>
    <row r="47" spans="1:9" x14ac:dyDescent="0.45">
      <c r="A47" s="12" t="s">
        <v>223</v>
      </c>
      <c r="B47" s="13">
        <f t="shared" si="0"/>
        <v>44479</v>
      </c>
      <c r="C47" s="29" t="s">
        <v>52</v>
      </c>
      <c r="D47" s="39">
        <f>IFERROR(INT(TRIM(SUBSTITUTE(VLOOKUP($A47&amp;"*",各都道府県の状況!$A:$I,D$3,FALSE), "※5", ""))), "")</f>
        <v>14330</v>
      </c>
      <c r="E47" s="39">
        <f>IFERROR(INT(TRIM(SUBSTITUTE(VLOOKUP($A47&amp;"*",各都道府県の状況!$A:$I,E$3,FALSE), "※5", ""))), "")</f>
        <v>123090</v>
      </c>
      <c r="F47" s="39">
        <f>IFERROR(INT(TRIM(SUBSTITUTE(VLOOKUP($A47&amp;"*",各都道府県の状況!$A:$I,F$3,FALSE), "※5", ""))), "")</f>
        <v>14137</v>
      </c>
      <c r="G47" s="39">
        <f>IFERROR(INT(TRIM(SUBSTITUTE(VLOOKUP($A47&amp;"*",各都道府県の状況!$A:$I,G$3,FALSE), "※5", ""))), "")</f>
        <v>135</v>
      </c>
      <c r="H47" s="39">
        <f>IFERROR(INT(TRIM(SUBSTITUTE(VLOOKUP($A47&amp;"*",各都道府県の状況!$A:$I,H$3,FALSE), "※5", ""))), "")</f>
        <v>58</v>
      </c>
      <c r="I47" s="39">
        <f>IFERROR(INT(TRIM(SUBSTITUTE(VLOOKUP($A47&amp;"*",各都道府県の状況!$A:$I,I$3,FALSE), "※5", ""))), "")</f>
        <v>4</v>
      </c>
    </row>
    <row r="48" spans="1:9" x14ac:dyDescent="0.45">
      <c r="A48" s="12" t="s">
        <v>224</v>
      </c>
      <c r="B48" s="13">
        <f t="shared" si="0"/>
        <v>44479</v>
      </c>
      <c r="C48" s="29" t="s">
        <v>53</v>
      </c>
      <c r="D48" s="39">
        <f>IFERROR(INT(TRIM(SUBSTITUTE(VLOOKUP($A48&amp;"*",各都道府県の状況!$A:$I,D$3,FALSE), "※5", ""))), "")</f>
        <v>8172</v>
      </c>
      <c r="E48" s="39">
        <f>IFERROR(INT(TRIM(SUBSTITUTE(VLOOKUP($A48&amp;"*",各都道府県の状況!$A:$I,E$3,FALSE), "※5", ""))), "")</f>
        <v>264781</v>
      </c>
      <c r="F48" s="39">
        <f>IFERROR(INT(TRIM(SUBSTITUTE(VLOOKUP($A48&amp;"*",各都道府県の状況!$A:$I,F$3,FALSE), "※5", ""))), "")</f>
        <v>8029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59</v>
      </c>
      <c r="I48" s="39">
        <f>IFERROR(INT(TRIM(SUBSTITUTE(VLOOKUP($A48&amp;"*",各都道府県の状況!$A:$I,I$3,FALSE), "※5", ""))), "")</f>
        <v>1</v>
      </c>
    </row>
    <row r="49" spans="1:9" x14ac:dyDescent="0.45">
      <c r="A49" s="12" t="s">
        <v>225</v>
      </c>
      <c r="B49" s="13">
        <f t="shared" si="0"/>
        <v>44479</v>
      </c>
      <c r="C49" s="29" t="s">
        <v>54</v>
      </c>
      <c r="D49" s="39">
        <f>IFERROR(INT(TRIM(SUBSTITUTE(VLOOKUP($A49&amp;"*",各都道府県の状況!$A:$I,D$3,FALSE), "※5", ""))), "")</f>
        <v>6145</v>
      </c>
      <c r="E49" s="39">
        <f>IFERROR(INT(TRIM(SUBSTITUTE(VLOOKUP($A49&amp;"*",各都道府県の状況!$A:$I,E$3,FALSE), "※5", ""))), "")</f>
        <v>72785</v>
      </c>
      <c r="F49" s="39">
        <f>IFERROR(INT(TRIM(SUBSTITUTE(VLOOKUP($A49&amp;"*",各都道府県の状況!$A:$I,F$3,FALSE), "※5", ""))), "")</f>
        <v>6072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16</v>
      </c>
      <c r="I49" s="39">
        <f>IFERROR(INT(TRIM(SUBSTITUTE(VLOOKUP($A49&amp;"*",各都道府県の状況!$A:$I,I$3,FALSE), "※5", ""))), "")</f>
        <v>0</v>
      </c>
    </row>
    <row r="50" spans="1:9" x14ac:dyDescent="0.45">
      <c r="A50" s="12" t="s">
        <v>226</v>
      </c>
      <c r="B50" s="13">
        <f t="shared" si="0"/>
        <v>44479</v>
      </c>
      <c r="C50" s="29" t="s">
        <v>55</v>
      </c>
      <c r="D50" s="39">
        <f>IFERROR(INT(TRIM(SUBSTITUTE(VLOOKUP($A50&amp;"*",各都道府県の状況!$A:$I,D$3,FALSE), "※5", ""))), "")</f>
        <v>9076</v>
      </c>
      <c r="E50" s="39">
        <f>IFERROR(INT(TRIM(SUBSTITUTE(VLOOKUP($A50&amp;"*",各都道府県の状況!$A:$I,E$3,FALSE), "※5", ""))), "")</f>
        <v>168134</v>
      </c>
      <c r="F50" s="39">
        <f>IFERROR(INT(TRIM(SUBSTITUTE(VLOOKUP($A50&amp;"*",各都道府県の状況!$A:$I,F$3,FALSE), "※5", ""))), "")</f>
        <v>9054</v>
      </c>
      <c r="G50" s="39">
        <f>IFERROR(INT(TRIM(SUBSTITUTE(VLOOKUP($A50&amp;"*",各都道府県の状況!$A:$I,G$3,FALSE), "※5", ""))), "")</f>
        <v>65</v>
      </c>
      <c r="H50" s="39">
        <f>IFERROR(INT(TRIM(SUBSTITUTE(VLOOKUP($A50&amp;"*",各都道府県の状況!$A:$I,H$3,FALSE), "※5", ""))), "")</f>
        <v>23</v>
      </c>
      <c r="I50" s="39">
        <f>IFERROR(INT(TRIM(SUBSTITUTE(VLOOKUP($A50&amp;"*",各都道府県の状況!$A:$I,I$3,FALSE), "※5", ""))), "")</f>
        <v>0</v>
      </c>
    </row>
    <row r="51" spans="1:9" x14ac:dyDescent="0.45">
      <c r="A51" s="12" t="s">
        <v>227</v>
      </c>
      <c r="B51" s="13">
        <f t="shared" si="0"/>
        <v>44479</v>
      </c>
      <c r="C51" s="29" t="s">
        <v>56</v>
      </c>
      <c r="D51" s="39">
        <f>IFERROR(INT(TRIM(SUBSTITUTE(VLOOKUP($A51&amp;"*",各都道府県の状況!$A:$I,D$3,FALSE), "※5", ""))), "")</f>
        <v>49886</v>
      </c>
      <c r="E51" s="39">
        <f>IFERROR(INT(TRIM(SUBSTITUTE(VLOOKUP($A51&amp;"*",各都道府県の状況!$A:$I,E$3,FALSE), "※5", ""))), "")</f>
        <v>395988</v>
      </c>
      <c r="F51" s="39">
        <f>IFERROR(INT(TRIM(SUBSTITUTE(VLOOKUP($A51&amp;"*",各都道府県の状況!$A:$I,F$3,FALSE), "※5", ""))), "")</f>
        <v>49209</v>
      </c>
      <c r="G51" s="39">
        <f>IFERROR(INT(TRIM(SUBSTITUTE(VLOOKUP($A51&amp;"*",各都道府県の状況!$A:$I,G$3,FALSE), "※5", ""))), "")</f>
        <v>345</v>
      </c>
      <c r="H51" s="39">
        <f>IFERROR(INT(TRIM(SUBSTITUTE(VLOOKUP($A51&amp;"*",各都道府県の状況!$A:$I,H$3,FALSE), "※5", ""))), "")</f>
        <v>277</v>
      </c>
      <c r="I51" s="39">
        <f>IFERROR(INT(TRIM(SUBSTITUTE(VLOOKUP($A51&amp;"*",各都道府県の状況!$A:$I,I$3,FALSE), "※5", ""))), "")</f>
        <v>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19"/>
      <c r="C1" s="120"/>
      <c r="D1" s="120"/>
      <c r="E1" s="120"/>
      <c r="F1" s="120"/>
      <c r="G1" s="120"/>
      <c r="H1" s="120"/>
      <c r="I1" s="120"/>
    </row>
    <row r="2" spans="1:9" ht="28.5" customHeight="1" x14ac:dyDescent="0.45">
      <c r="B2" s="121" t="s">
        <v>228</v>
      </c>
      <c r="C2" s="120"/>
      <c r="D2" s="120"/>
      <c r="E2" s="120"/>
      <c r="F2" s="120"/>
      <c r="G2" s="120"/>
      <c r="H2" s="120"/>
      <c r="I2" s="120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2" t="s">
        <v>180</v>
      </c>
      <c r="C4" s="146" t="s">
        <v>357</v>
      </c>
      <c r="D4" s="147" t="s">
        <v>358</v>
      </c>
      <c r="E4" s="148" t="s">
        <v>359</v>
      </c>
      <c r="F4" s="149"/>
      <c r="G4" s="124" t="s">
        <v>360</v>
      </c>
      <c r="H4" s="124" t="s">
        <v>361</v>
      </c>
    </row>
    <row r="5" spans="1:9" ht="13.2" customHeight="1" x14ac:dyDescent="0.45">
      <c r="B5" s="123"/>
      <c r="C5" s="150"/>
      <c r="D5" s="151"/>
      <c r="E5" s="152" t="s">
        <v>362</v>
      </c>
      <c r="F5" s="22" t="s">
        <v>363</v>
      </c>
      <c r="G5" s="125"/>
      <c r="H5" s="125"/>
    </row>
    <row r="6" spans="1:9" ht="12" customHeight="1" x14ac:dyDescent="0.45">
      <c r="A6" s="15" t="s">
        <v>181</v>
      </c>
      <c r="B6" s="20" t="s">
        <v>229</v>
      </c>
      <c r="C6" s="153">
        <v>60437</v>
      </c>
      <c r="D6" s="153">
        <v>1117238</v>
      </c>
      <c r="E6" s="154">
        <v>201</v>
      </c>
      <c r="F6" s="154">
        <v>1</v>
      </c>
      <c r="G6" s="153">
        <v>58776</v>
      </c>
      <c r="H6" s="153">
        <v>1469</v>
      </c>
    </row>
    <row r="7" spans="1:9" ht="12" customHeight="1" x14ac:dyDescent="0.45">
      <c r="A7" s="15" t="s">
        <v>182</v>
      </c>
      <c r="B7" s="21" t="s">
        <v>230</v>
      </c>
      <c r="C7" s="153">
        <v>5774</v>
      </c>
      <c r="D7" s="153">
        <v>89386</v>
      </c>
      <c r="E7" s="154">
        <v>103</v>
      </c>
      <c r="F7" s="154">
        <v>2</v>
      </c>
      <c r="G7" s="153">
        <v>5633</v>
      </c>
      <c r="H7" s="154">
        <v>38</v>
      </c>
    </row>
    <row r="8" spans="1:9" ht="12" customHeight="1" x14ac:dyDescent="0.45">
      <c r="A8" s="15" t="s">
        <v>183</v>
      </c>
      <c r="B8" s="21" t="s">
        <v>231</v>
      </c>
      <c r="C8" s="153">
        <v>3486</v>
      </c>
      <c r="D8" s="153">
        <v>122287</v>
      </c>
      <c r="E8" s="154">
        <v>5</v>
      </c>
      <c r="F8" s="154">
        <v>0</v>
      </c>
      <c r="G8" s="153">
        <v>3428</v>
      </c>
      <c r="H8" s="154">
        <v>53</v>
      </c>
    </row>
    <row r="9" spans="1:9" ht="12" customHeight="1" x14ac:dyDescent="0.45">
      <c r="A9" s="15" t="s">
        <v>184</v>
      </c>
      <c r="B9" s="21" t="s">
        <v>232</v>
      </c>
      <c r="C9" s="153">
        <v>16242</v>
      </c>
      <c r="D9" s="153">
        <v>241476</v>
      </c>
      <c r="E9" s="154">
        <v>49</v>
      </c>
      <c r="F9" s="154">
        <v>2</v>
      </c>
      <c r="G9" s="153">
        <v>16076</v>
      </c>
      <c r="H9" s="154">
        <v>117</v>
      </c>
    </row>
    <row r="10" spans="1:9" ht="12" customHeight="1" x14ac:dyDescent="0.45">
      <c r="A10" s="15" t="s">
        <v>185</v>
      </c>
      <c r="B10" s="21" t="s">
        <v>233</v>
      </c>
      <c r="C10" s="153">
        <v>1893</v>
      </c>
      <c r="D10" s="153">
        <v>26665</v>
      </c>
      <c r="E10" s="154">
        <v>20</v>
      </c>
      <c r="F10" s="154">
        <v>0</v>
      </c>
      <c r="G10" s="153">
        <v>1846</v>
      </c>
      <c r="H10" s="154">
        <v>27</v>
      </c>
    </row>
    <row r="11" spans="1:9" ht="12" customHeight="1" x14ac:dyDescent="0.45">
      <c r="A11" s="15" t="s">
        <v>186</v>
      </c>
      <c r="B11" s="21" t="s">
        <v>234</v>
      </c>
      <c r="C11" s="153">
        <v>3511</v>
      </c>
      <c r="D11" s="153">
        <v>99335</v>
      </c>
      <c r="E11" s="154">
        <v>9</v>
      </c>
      <c r="F11" s="154">
        <v>0</v>
      </c>
      <c r="G11" s="153">
        <v>3446</v>
      </c>
      <c r="H11" s="154">
        <v>56</v>
      </c>
    </row>
    <row r="12" spans="1:9" ht="12" customHeight="1" x14ac:dyDescent="0.45">
      <c r="A12" s="15" t="s">
        <v>187</v>
      </c>
      <c r="B12" s="21" t="s">
        <v>235</v>
      </c>
      <c r="C12" s="153">
        <v>9465</v>
      </c>
      <c r="D12" s="153">
        <v>412548</v>
      </c>
      <c r="E12" s="154">
        <v>22</v>
      </c>
      <c r="F12" s="154">
        <v>2</v>
      </c>
      <c r="G12" s="153">
        <v>9269</v>
      </c>
      <c r="H12" s="154">
        <v>174</v>
      </c>
    </row>
    <row r="13" spans="1:9" ht="12" customHeight="1" x14ac:dyDescent="0.45">
      <c r="A13" s="15" t="s">
        <v>188</v>
      </c>
      <c r="B13" s="21" t="s">
        <v>236</v>
      </c>
      <c r="C13" s="153">
        <v>24315</v>
      </c>
      <c r="D13" s="153">
        <v>40366</v>
      </c>
      <c r="E13" s="154">
        <v>130</v>
      </c>
      <c r="F13" s="154">
        <v>8</v>
      </c>
      <c r="G13" s="153">
        <v>23968</v>
      </c>
      <c r="H13" s="154">
        <v>217</v>
      </c>
    </row>
    <row r="14" spans="1:9" ht="12" customHeight="1" x14ac:dyDescent="0.45">
      <c r="A14" s="15" t="s">
        <v>189</v>
      </c>
      <c r="B14" s="21" t="s">
        <v>237</v>
      </c>
      <c r="C14" s="153">
        <v>15379</v>
      </c>
      <c r="D14" s="153">
        <v>484500</v>
      </c>
      <c r="E14" s="154">
        <v>113</v>
      </c>
      <c r="F14" s="154">
        <v>3</v>
      </c>
      <c r="G14" s="153">
        <v>15150</v>
      </c>
      <c r="H14" s="154">
        <v>116</v>
      </c>
    </row>
    <row r="15" spans="1:9" ht="12" customHeight="1" x14ac:dyDescent="0.45">
      <c r="A15" s="15" t="s">
        <v>190</v>
      </c>
      <c r="B15" s="21" t="s">
        <v>238</v>
      </c>
      <c r="C15" s="153">
        <v>16660</v>
      </c>
      <c r="D15" s="153">
        <v>297850</v>
      </c>
      <c r="E15" s="154">
        <v>83</v>
      </c>
      <c r="F15" s="154">
        <v>4</v>
      </c>
      <c r="G15" s="153">
        <v>16404</v>
      </c>
      <c r="H15" s="154">
        <v>173</v>
      </c>
    </row>
    <row r="16" spans="1:9" ht="12" customHeight="1" x14ac:dyDescent="0.45">
      <c r="A16" s="15" t="s">
        <v>191</v>
      </c>
      <c r="B16" s="21" t="s">
        <v>239</v>
      </c>
      <c r="C16" s="153">
        <v>115261</v>
      </c>
      <c r="D16" s="153">
        <v>1464049</v>
      </c>
      <c r="E16" s="154">
        <v>561</v>
      </c>
      <c r="F16" s="154">
        <v>30</v>
      </c>
      <c r="G16" s="153">
        <v>113686</v>
      </c>
      <c r="H16" s="153">
        <v>1014</v>
      </c>
    </row>
    <row r="17" spans="1:8" ht="12" customHeight="1" x14ac:dyDescent="0.45">
      <c r="A17" s="15" t="s">
        <v>192</v>
      </c>
      <c r="B17" s="21" t="s">
        <v>240</v>
      </c>
      <c r="C17" s="153">
        <v>100060</v>
      </c>
      <c r="D17" s="153">
        <v>1078047</v>
      </c>
      <c r="E17" s="154">
        <v>444</v>
      </c>
      <c r="F17" s="154">
        <v>19</v>
      </c>
      <c r="G17" s="153">
        <v>98584</v>
      </c>
      <c r="H17" s="153">
        <v>1007</v>
      </c>
    </row>
    <row r="18" spans="1:8" ht="12" customHeight="1" x14ac:dyDescent="0.45">
      <c r="A18" s="15" t="s">
        <v>193</v>
      </c>
      <c r="B18" s="21" t="s">
        <v>241</v>
      </c>
      <c r="C18" s="153">
        <v>376825</v>
      </c>
      <c r="D18" s="153">
        <v>3680048</v>
      </c>
      <c r="E18" s="153">
        <v>1400</v>
      </c>
      <c r="F18" s="154">
        <v>62</v>
      </c>
      <c r="G18" s="153">
        <v>372391</v>
      </c>
      <c r="H18" s="153">
        <v>3034</v>
      </c>
    </row>
    <row r="19" spans="1:8" ht="12" customHeight="1" x14ac:dyDescent="0.45">
      <c r="A19" s="15" t="s">
        <v>194</v>
      </c>
      <c r="B19" s="20" t="s">
        <v>242</v>
      </c>
      <c r="C19" s="153">
        <v>168438</v>
      </c>
      <c r="D19" s="153">
        <v>1608346</v>
      </c>
      <c r="E19" s="154">
        <v>691</v>
      </c>
      <c r="F19" s="154">
        <v>30</v>
      </c>
      <c r="G19" s="153">
        <v>166460</v>
      </c>
      <c r="H19" s="153">
        <v>1287</v>
      </c>
    </row>
    <row r="20" spans="1:8" ht="12" customHeight="1" x14ac:dyDescent="0.45">
      <c r="A20" s="15" t="s">
        <v>195</v>
      </c>
      <c r="B20" s="21" t="s">
        <v>243</v>
      </c>
      <c r="C20" s="153">
        <v>7953</v>
      </c>
      <c r="D20" s="153">
        <v>287705</v>
      </c>
      <c r="E20" s="154">
        <v>92</v>
      </c>
      <c r="F20" s="154">
        <v>2</v>
      </c>
      <c r="G20" s="153">
        <v>7800</v>
      </c>
      <c r="H20" s="154">
        <v>61</v>
      </c>
    </row>
    <row r="21" spans="1:8" ht="12" customHeight="1" x14ac:dyDescent="0.45">
      <c r="A21" s="15" t="s">
        <v>196</v>
      </c>
      <c r="B21" s="21" t="s">
        <v>244</v>
      </c>
      <c r="C21" s="153">
        <v>4834</v>
      </c>
      <c r="D21" s="153">
        <v>115089</v>
      </c>
      <c r="E21" s="154">
        <v>40</v>
      </c>
      <c r="F21" s="154">
        <v>1</v>
      </c>
      <c r="G21" s="153">
        <v>4743</v>
      </c>
      <c r="H21" s="154">
        <v>51</v>
      </c>
    </row>
    <row r="22" spans="1:8" ht="12" customHeight="1" x14ac:dyDescent="0.45">
      <c r="A22" s="15" t="s">
        <v>197</v>
      </c>
      <c r="B22" s="21" t="s">
        <v>245</v>
      </c>
      <c r="C22" s="153">
        <v>7918</v>
      </c>
      <c r="D22" s="153">
        <v>195519</v>
      </c>
      <c r="E22" s="154">
        <v>58</v>
      </c>
      <c r="F22" s="154">
        <v>1</v>
      </c>
      <c r="G22" s="153">
        <v>7711</v>
      </c>
      <c r="H22" s="154">
        <v>127</v>
      </c>
    </row>
    <row r="23" spans="1:8" ht="12" customHeight="1" x14ac:dyDescent="0.45">
      <c r="A23" s="15" t="s">
        <v>198</v>
      </c>
      <c r="B23" s="21" t="s">
        <v>246</v>
      </c>
      <c r="C23" s="153">
        <v>3084</v>
      </c>
      <c r="D23" s="153">
        <v>116776</v>
      </c>
      <c r="E23" s="154">
        <v>24</v>
      </c>
      <c r="F23" s="154">
        <v>1</v>
      </c>
      <c r="G23" s="153">
        <v>3023</v>
      </c>
      <c r="H23" s="154">
        <v>37</v>
      </c>
    </row>
    <row r="24" spans="1:8" ht="12" customHeight="1" x14ac:dyDescent="0.45">
      <c r="A24" s="15" t="s">
        <v>199</v>
      </c>
      <c r="B24" s="21" t="s">
        <v>247</v>
      </c>
      <c r="C24" s="153">
        <v>5141</v>
      </c>
      <c r="D24" s="153">
        <v>111974</v>
      </c>
      <c r="E24" s="154">
        <v>18</v>
      </c>
      <c r="F24" s="154">
        <v>0</v>
      </c>
      <c r="G24" s="153">
        <v>5094</v>
      </c>
      <c r="H24" s="154">
        <v>29</v>
      </c>
    </row>
    <row r="25" spans="1:8" ht="12" customHeight="1" x14ac:dyDescent="0.45">
      <c r="A25" s="15" t="s">
        <v>200</v>
      </c>
      <c r="B25" s="21" t="s">
        <v>248</v>
      </c>
      <c r="C25" s="153">
        <v>8806</v>
      </c>
      <c r="D25" s="153">
        <v>318196</v>
      </c>
      <c r="E25" s="154">
        <v>60</v>
      </c>
      <c r="F25" s="154">
        <v>0</v>
      </c>
      <c r="G25" s="153">
        <v>8705</v>
      </c>
      <c r="H25" s="154">
        <v>96</v>
      </c>
    </row>
    <row r="26" spans="1:8" ht="12" customHeight="1" x14ac:dyDescent="0.45">
      <c r="A26" s="15" t="s">
        <v>201</v>
      </c>
      <c r="B26" s="21" t="s">
        <v>249</v>
      </c>
      <c r="C26" s="153">
        <v>18959</v>
      </c>
      <c r="D26" s="153">
        <v>409705</v>
      </c>
      <c r="E26" s="154">
        <v>178</v>
      </c>
      <c r="F26" s="154">
        <v>4</v>
      </c>
      <c r="G26" s="153">
        <v>18761</v>
      </c>
      <c r="H26" s="154">
        <v>216</v>
      </c>
    </row>
    <row r="27" spans="1:8" ht="12" customHeight="1" x14ac:dyDescent="0.45">
      <c r="A27" s="15" t="s">
        <v>202</v>
      </c>
      <c r="B27" s="21" t="s">
        <v>250</v>
      </c>
      <c r="C27" s="153">
        <v>26690</v>
      </c>
      <c r="D27" s="153">
        <v>623263</v>
      </c>
      <c r="E27" s="154">
        <v>62</v>
      </c>
      <c r="F27" s="154">
        <v>1</v>
      </c>
      <c r="G27" s="153">
        <v>26401</v>
      </c>
      <c r="H27" s="154">
        <v>209</v>
      </c>
    </row>
    <row r="28" spans="1:8" ht="12" customHeight="1" x14ac:dyDescent="0.45">
      <c r="A28" s="15" t="s">
        <v>203</v>
      </c>
      <c r="B28" s="21" t="s">
        <v>251</v>
      </c>
      <c r="C28" s="153">
        <v>105878</v>
      </c>
      <c r="D28" s="153">
        <v>1315841</v>
      </c>
      <c r="E28" s="154">
        <v>624</v>
      </c>
      <c r="F28" s="154">
        <v>16</v>
      </c>
      <c r="G28" s="153">
        <v>104108</v>
      </c>
      <c r="H28" s="153">
        <v>1146</v>
      </c>
    </row>
    <row r="29" spans="1:8" ht="12" customHeight="1" x14ac:dyDescent="0.45">
      <c r="A29" s="15" t="s">
        <v>204</v>
      </c>
      <c r="B29" s="21" t="s">
        <v>252</v>
      </c>
      <c r="C29" s="153">
        <v>14712</v>
      </c>
      <c r="D29" s="153">
        <v>263303</v>
      </c>
      <c r="E29" s="154">
        <v>129</v>
      </c>
      <c r="F29" s="154">
        <v>3</v>
      </c>
      <c r="G29" s="153">
        <v>14741</v>
      </c>
      <c r="H29" s="154">
        <v>163</v>
      </c>
    </row>
    <row r="30" spans="1:8" ht="12" customHeight="1" x14ac:dyDescent="0.45">
      <c r="A30" s="15" t="s">
        <v>205</v>
      </c>
      <c r="B30" s="21" t="s">
        <v>253</v>
      </c>
      <c r="C30" s="153">
        <v>12328</v>
      </c>
      <c r="D30" s="153">
        <v>256896</v>
      </c>
      <c r="E30" s="154">
        <v>72</v>
      </c>
      <c r="F30" s="154">
        <v>1</v>
      </c>
      <c r="G30" s="153">
        <v>12154</v>
      </c>
      <c r="H30" s="154">
        <v>102</v>
      </c>
    </row>
    <row r="31" spans="1:8" ht="12" customHeight="1" x14ac:dyDescent="0.45">
      <c r="A31" s="15" t="s">
        <v>206</v>
      </c>
      <c r="B31" s="21" t="s">
        <v>254</v>
      </c>
      <c r="C31" s="153">
        <v>35730</v>
      </c>
      <c r="D31" s="153">
        <v>423194</v>
      </c>
      <c r="E31" s="154">
        <v>301</v>
      </c>
      <c r="F31" s="154">
        <v>14</v>
      </c>
      <c r="G31" s="153">
        <v>35134</v>
      </c>
      <c r="H31" s="154">
        <v>287</v>
      </c>
    </row>
    <row r="32" spans="1:8" ht="12" customHeight="1" x14ac:dyDescent="0.45">
      <c r="A32" s="15" t="s">
        <v>207</v>
      </c>
      <c r="B32" s="21" t="s">
        <v>255</v>
      </c>
      <c r="C32" s="153">
        <v>201204</v>
      </c>
      <c r="D32" s="153">
        <v>3509941</v>
      </c>
      <c r="E32" s="153">
        <v>1820</v>
      </c>
      <c r="F32" s="154">
        <v>169</v>
      </c>
      <c r="G32" s="153">
        <v>194674</v>
      </c>
      <c r="H32" s="153">
        <v>3005</v>
      </c>
    </row>
    <row r="33" spans="1:8" ht="12" customHeight="1" x14ac:dyDescent="0.45">
      <c r="A33" s="15" t="s">
        <v>208</v>
      </c>
      <c r="B33" s="21" t="s">
        <v>256</v>
      </c>
      <c r="C33" s="153">
        <v>77952</v>
      </c>
      <c r="D33" s="153">
        <v>751447</v>
      </c>
      <c r="E33" s="154">
        <v>607</v>
      </c>
      <c r="F33" s="154">
        <v>22</v>
      </c>
      <c r="G33" s="153">
        <v>75956</v>
      </c>
      <c r="H33" s="153">
        <v>1391</v>
      </c>
    </row>
    <row r="34" spans="1:8" ht="12" customHeight="1" x14ac:dyDescent="0.45">
      <c r="A34" s="15" t="s">
        <v>209</v>
      </c>
      <c r="B34" s="21" t="s">
        <v>257</v>
      </c>
      <c r="C34" s="153">
        <v>15762</v>
      </c>
      <c r="D34" s="153">
        <v>250724</v>
      </c>
      <c r="E34" s="154">
        <v>111</v>
      </c>
      <c r="F34" s="154">
        <v>3</v>
      </c>
      <c r="G34" s="153">
        <v>15502</v>
      </c>
      <c r="H34" s="154">
        <v>149</v>
      </c>
    </row>
    <row r="35" spans="1:8" ht="12" customHeight="1" x14ac:dyDescent="0.45">
      <c r="A35" s="15" t="s">
        <v>210</v>
      </c>
      <c r="B35" s="20" t="s">
        <v>258</v>
      </c>
      <c r="C35" s="153">
        <v>5278</v>
      </c>
      <c r="D35" s="153">
        <v>65426</v>
      </c>
      <c r="E35" s="154">
        <v>25</v>
      </c>
      <c r="F35" s="154">
        <v>2</v>
      </c>
      <c r="G35" s="153">
        <v>5087</v>
      </c>
      <c r="H35" s="154">
        <v>62</v>
      </c>
    </row>
    <row r="36" spans="1:8" ht="12" customHeight="1" x14ac:dyDescent="0.45">
      <c r="A36" s="15" t="s">
        <v>211</v>
      </c>
      <c r="B36" s="21" t="s">
        <v>259</v>
      </c>
      <c r="C36" s="153">
        <v>1651</v>
      </c>
      <c r="D36" s="153">
        <v>146940</v>
      </c>
      <c r="E36" s="154">
        <v>11</v>
      </c>
      <c r="F36" s="154">
        <v>0</v>
      </c>
      <c r="G36" s="153">
        <v>1612</v>
      </c>
      <c r="H36" s="154">
        <v>5</v>
      </c>
    </row>
    <row r="37" spans="1:8" ht="12" customHeight="1" x14ac:dyDescent="0.45">
      <c r="A37" s="15" t="s">
        <v>212</v>
      </c>
      <c r="B37" s="21" t="s">
        <v>260</v>
      </c>
      <c r="C37" s="153">
        <v>1632</v>
      </c>
      <c r="D37" s="153">
        <v>55076</v>
      </c>
      <c r="E37" s="154">
        <v>14</v>
      </c>
      <c r="F37" s="154">
        <v>0</v>
      </c>
      <c r="G37" s="153">
        <v>1614</v>
      </c>
      <c r="H37" s="154">
        <v>4</v>
      </c>
    </row>
    <row r="38" spans="1:8" ht="12" customHeight="1" x14ac:dyDescent="0.45">
      <c r="A38" s="15" t="s">
        <v>213</v>
      </c>
      <c r="B38" s="21" t="s">
        <v>261</v>
      </c>
      <c r="C38" s="153">
        <v>15184</v>
      </c>
      <c r="D38" s="153">
        <v>266922</v>
      </c>
      <c r="E38" s="154">
        <v>79</v>
      </c>
      <c r="F38" s="154">
        <v>1</v>
      </c>
      <c r="G38" s="153">
        <v>14937</v>
      </c>
      <c r="H38" s="154">
        <v>136</v>
      </c>
    </row>
    <row r="39" spans="1:8" ht="12" customHeight="1" x14ac:dyDescent="0.45">
      <c r="A39" s="15" t="s">
        <v>214</v>
      </c>
      <c r="B39" s="21" t="s">
        <v>262</v>
      </c>
      <c r="C39" s="153">
        <v>21821</v>
      </c>
      <c r="D39" s="153">
        <v>889244</v>
      </c>
      <c r="E39" s="154">
        <v>132</v>
      </c>
      <c r="F39" s="154">
        <v>4</v>
      </c>
      <c r="G39" s="153">
        <v>21490</v>
      </c>
      <c r="H39" s="154">
        <v>199</v>
      </c>
    </row>
    <row r="40" spans="1:8" ht="12" customHeight="1" x14ac:dyDescent="0.45">
      <c r="A40" s="15" t="s">
        <v>215</v>
      </c>
      <c r="B40" s="21" t="s">
        <v>263</v>
      </c>
      <c r="C40" s="153">
        <v>5646</v>
      </c>
      <c r="D40" s="153">
        <v>186064</v>
      </c>
      <c r="E40" s="154">
        <v>62</v>
      </c>
      <c r="F40" s="154">
        <v>0</v>
      </c>
      <c r="G40" s="153">
        <v>5493</v>
      </c>
      <c r="H40" s="154">
        <v>91</v>
      </c>
    </row>
    <row r="41" spans="1:8" ht="12" customHeight="1" x14ac:dyDescent="0.45">
      <c r="A41" s="15" t="s">
        <v>216</v>
      </c>
      <c r="B41" s="21" t="s">
        <v>264</v>
      </c>
      <c r="C41" s="153">
        <v>3278</v>
      </c>
      <c r="D41" s="153">
        <v>104120</v>
      </c>
      <c r="E41" s="154">
        <v>22</v>
      </c>
      <c r="F41" s="154">
        <v>0</v>
      </c>
      <c r="G41" s="153">
        <v>3191</v>
      </c>
      <c r="H41" s="154">
        <v>65</v>
      </c>
    </row>
    <row r="42" spans="1:8" ht="12" customHeight="1" x14ac:dyDescent="0.45">
      <c r="A42" s="15" t="s">
        <v>217</v>
      </c>
      <c r="B42" s="21" t="s">
        <v>265</v>
      </c>
      <c r="C42" s="153">
        <v>4693</v>
      </c>
      <c r="D42" s="153">
        <v>129239</v>
      </c>
      <c r="E42" s="154">
        <v>15</v>
      </c>
      <c r="F42" s="154">
        <v>1</v>
      </c>
      <c r="G42" s="153">
        <v>4640</v>
      </c>
      <c r="H42" s="154">
        <v>38</v>
      </c>
    </row>
    <row r="43" spans="1:8" ht="12" customHeight="1" x14ac:dyDescent="0.45">
      <c r="A43" s="15" t="s">
        <v>218</v>
      </c>
      <c r="B43" s="21" t="s">
        <v>266</v>
      </c>
      <c r="C43" s="153">
        <v>5270</v>
      </c>
      <c r="D43" s="153">
        <v>152806</v>
      </c>
      <c r="E43" s="154">
        <v>110</v>
      </c>
      <c r="F43" s="154">
        <v>1</v>
      </c>
      <c r="G43" s="153">
        <v>5078</v>
      </c>
      <c r="H43" s="154">
        <v>82</v>
      </c>
    </row>
    <row r="44" spans="1:8" ht="12" customHeight="1" x14ac:dyDescent="0.45">
      <c r="A44" s="15" t="s">
        <v>219</v>
      </c>
      <c r="B44" s="21" t="s">
        <v>267</v>
      </c>
      <c r="C44" s="153">
        <v>4118</v>
      </c>
      <c r="D44" s="153">
        <v>99084</v>
      </c>
      <c r="E44" s="154">
        <v>13</v>
      </c>
      <c r="F44" s="154">
        <v>2</v>
      </c>
      <c r="G44" s="153">
        <v>4074</v>
      </c>
      <c r="H44" s="154">
        <v>31</v>
      </c>
    </row>
    <row r="45" spans="1:8" ht="12" customHeight="1" x14ac:dyDescent="0.45">
      <c r="A45" s="15" t="s">
        <v>220</v>
      </c>
      <c r="B45" s="21" t="s">
        <v>268</v>
      </c>
      <c r="C45" s="153">
        <v>74195</v>
      </c>
      <c r="D45" s="153">
        <v>1256139</v>
      </c>
      <c r="E45" s="154">
        <v>518</v>
      </c>
      <c r="F45" s="154">
        <v>18</v>
      </c>
      <c r="G45" s="153">
        <v>73046</v>
      </c>
      <c r="H45" s="154">
        <v>616</v>
      </c>
    </row>
    <row r="46" spans="1:8" ht="12" customHeight="1" x14ac:dyDescent="0.45">
      <c r="A46" s="15" t="s">
        <v>221</v>
      </c>
      <c r="B46" s="21" t="s">
        <v>269</v>
      </c>
      <c r="C46" s="153">
        <v>5797</v>
      </c>
      <c r="D46" s="153">
        <v>103884</v>
      </c>
      <c r="E46" s="154">
        <v>42</v>
      </c>
      <c r="F46" s="154">
        <v>1</v>
      </c>
      <c r="G46" s="153">
        <v>5773</v>
      </c>
      <c r="H46" s="154">
        <v>29</v>
      </c>
    </row>
    <row r="47" spans="1:8" ht="12" customHeight="1" x14ac:dyDescent="0.45">
      <c r="A47" s="15" t="s">
        <v>222</v>
      </c>
      <c r="B47" s="21" t="s">
        <v>270</v>
      </c>
      <c r="C47" s="153">
        <v>6046</v>
      </c>
      <c r="D47" s="153">
        <v>180005</v>
      </c>
      <c r="E47" s="154">
        <v>51</v>
      </c>
      <c r="F47" s="154">
        <v>0</v>
      </c>
      <c r="G47" s="153">
        <v>5923</v>
      </c>
      <c r="H47" s="154">
        <v>73</v>
      </c>
    </row>
    <row r="48" spans="1:8" ht="12" customHeight="1" x14ac:dyDescent="0.45">
      <c r="A48" s="15" t="s">
        <v>223</v>
      </c>
      <c r="B48" s="21" t="s">
        <v>271</v>
      </c>
      <c r="C48" s="153">
        <v>14330</v>
      </c>
      <c r="D48" s="153">
        <v>123090</v>
      </c>
      <c r="E48" s="154">
        <v>58</v>
      </c>
      <c r="F48" s="154">
        <v>4</v>
      </c>
      <c r="G48" s="153">
        <v>14137</v>
      </c>
      <c r="H48" s="154">
        <v>135</v>
      </c>
    </row>
    <row r="49" spans="1:8" ht="12" customHeight="1" x14ac:dyDescent="0.45">
      <c r="A49" s="15" t="s">
        <v>224</v>
      </c>
      <c r="B49" s="21" t="s">
        <v>272</v>
      </c>
      <c r="C49" s="153">
        <v>8172</v>
      </c>
      <c r="D49" s="153">
        <v>264781</v>
      </c>
      <c r="E49" s="154">
        <v>59</v>
      </c>
      <c r="F49" s="154">
        <v>1</v>
      </c>
      <c r="G49" s="153">
        <v>8029</v>
      </c>
      <c r="H49" s="154">
        <v>84</v>
      </c>
    </row>
    <row r="50" spans="1:8" ht="12" customHeight="1" x14ac:dyDescent="0.45">
      <c r="A50" s="15" t="s">
        <v>225</v>
      </c>
      <c r="B50" s="21" t="s">
        <v>273</v>
      </c>
      <c r="C50" s="153">
        <v>6145</v>
      </c>
      <c r="D50" s="153">
        <v>72785</v>
      </c>
      <c r="E50" s="154">
        <v>16</v>
      </c>
      <c r="F50" s="154">
        <v>0</v>
      </c>
      <c r="G50" s="153">
        <v>6072</v>
      </c>
      <c r="H50" s="154">
        <v>41</v>
      </c>
    </row>
    <row r="51" spans="1:8" ht="12" customHeight="1" x14ac:dyDescent="0.45">
      <c r="A51" s="15" t="s">
        <v>226</v>
      </c>
      <c r="B51" s="20" t="s">
        <v>274</v>
      </c>
      <c r="C51" s="153">
        <v>9076</v>
      </c>
      <c r="D51" s="153">
        <v>168134</v>
      </c>
      <c r="E51" s="154">
        <v>23</v>
      </c>
      <c r="F51" s="154">
        <v>0</v>
      </c>
      <c r="G51" s="153">
        <v>9054</v>
      </c>
      <c r="H51" s="154">
        <v>65</v>
      </c>
    </row>
    <row r="52" spans="1:8" ht="12" customHeight="1" x14ac:dyDescent="0.45">
      <c r="A52" s="15" t="s">
        <v>227</v>
      </c>
      <c r="B52" s="21" t="s">
        <v>275</v>
      </c>
      <c r="C52" s="153">
        <v>49886</v>
      </c>
      <c r="D52" s="153">
        <v>395988</v>
      </c>
      <c r="E52" s="154">
        <v>277</v>
      </c>
      <c r="F52" s="154">
        <v>8</v>
      </c>
      <c r="G52" s="153">
        <v>49209</v>
      </c>
      <c r="H52" s="154">
        <v>345</v>
      </c>
    </row>
    <row r="53" spans="1:8" ht="12" customHeight="1" x14ac:dyDescent="0.45">
      <c r="B53" s="22" t="s">
        <v>276</v>
      </c>
      <c r="C53" s="154">
        <v>149</v>
      </c>
      <c r="D53" s="154">
        <v>0</v>
      </c>
      <c r="E53" s="154">
        <v>0</v>
      </c>
      <c r="F53" s="154">
        <v>0</v>
      </c>
      <c r="G53" s="154">
        <v>149</v>
      </c>
      <c r="H53" s="154">
        <v>0</v>
      </c>
    </row>
    <row r="54" spans="1:8" ht="12" customHeight="1" x14ac:dyDescent="0.45">
      <c r="B54" s="21" t="s">
        <v>164</v>
      </c>
      <c r="C54" s="153">
        <v>1707064</v>
      </c>
      <c r="D54" s="153">
        <v>24371441</v>
      </c>
      <c r="E54" s="153">
        <v>9554</v>
      </c>
      <c r="F54" s="154">
        <v>444</v>
      </c>
      <c r="G54" s="153">
        <v>1678232</v>
      </c>
      <c r="H54" s="153">
        <v>17952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89" sqref="A6:C189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28" t="s">
        <v>292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x14ac:dyDescent="0.45">
      <c r="A2" s="113" t="s">
        <v>315</v>
      </c>
      <c r="B2" s="113"/>
      <c r="C2" s="113"/>
      <c r="D2" s="129" t="s">
        <v>342</v>
      </c>
      <c r="E2" s="129"/>
      <c r="F2" s="129"/>
      <c r="G2" s="129"/>
      <c r="H2" s="129"/>
      <c r="I2" s="129"/>
      <c r="J2" s="129"/>
      <c r="K2" s="129"/>
      <c r="L2" s="129"/>
      <c r="M2" s="113" t="s">
        <v>346</v>
      </c>
      <c r="N2" s="113"/>
      <c r="O2" s="113"/>
      <c r="P2" s="113"/>
      <c r="Q2" s="113"/>
    </row>
    <row r="3" spans="1:17" x14ac:dyDescent="0.45">
      <c r="A3" s="86"/>
      <c r="D3" s="127" t="s">
        <v>345</v>
      </c>
      <c r="E3" s="127"/>
      <c r="F3" s="127"/>
      <c r="G3" s="127"/>
      <c r="H3" s="127"/>
      <c r="I3" s="127"/>
      <c r="J3" s="130" t="s">
        <v>344</v>
      </c>
      <c r="K3" s="130"/>
      <c r="L3" s="130"/>
      <c r="M3" s="130"/>
      <c r="N3" s="130" t="s">
        <v>340</v>
      </c>
      <c r="O3" s="130"/>
      <c r="P3" s="113" t="s">
        <v>343</v>
      </c>
      <c r="Q3" s="113"/>
    </row>
    <row r="4" spans="1:17" x14ac:dyDescent="0.45">
      <c r="A4" s="113"/>
      <c r="B4" s="113"/>
      <c r="C4" s="113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26" t="s">
        <v>282</v>
      </c>
      <c r="G5" s="126"/>
      <c r="H5" s="126" t="s">
        <v>312</v>
      </c>
      <c r="I5" s="126"/>
      <c r="J5" s="126" t="s">
        <v>282</v>
      </c>
      <c r="K5" s="126"/>
      <c r="L5" s="126" t="s">
        <v>312</v>
      </c>
      <c r="M5" s="126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31458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4608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17891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3995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14547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4978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25401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8764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39827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10131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7460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7460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9065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9065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97131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32406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148452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49830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186351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60163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186216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57582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202019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54030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35284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35284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25344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25344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279908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58231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249106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77037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277398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83393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20483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20483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290046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62379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41479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41479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27618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27618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7753</v>
      </c>
      <c r="C28" s="49">
        <f t="shared" si="2"/>
        <v>800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7753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800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8787</v>
      </c>
      <c r="C29" s="49">
        <f t="shared" si="2"/>
        <v>702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8787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702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10250</v>
      </c>
      <c r="C30" s="49">
        <f t="shared" si="2"/>
        <v>881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10250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881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317458</v>
      </c>
      <c r="C31" s="49">
        <f t="shared" si="2"/>
        <v>71639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48480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8703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147486</v>
      </c>
      <c r="C32" s="49">
        <f t="shared" si="2"/>
        <v>54180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50321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11001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63017</v>
      </c>
      <c r="C33" s="49">
        <f t="shared" si="2"/>
        <v>7718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63017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7718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75632</v>
      </c>
      <c r="C34" s="49">
        <f t="shared" si="2"/>
        <v>8935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75632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8935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261556</v>
      </c>
      <c r="C35" s="49">
        <f t="shared" si="2"/>
        <v>97746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106301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29497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222948</v>
      </c>
      <c r="C36" s="49">
        <f t="shared" si="2"/>
        <v>124232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132661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45781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245330</v>
      </c>
      <c r="C37" s="49">
        <f t="shared" si="2"/>
        <v>153429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162371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54668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252654</v>
      </c>
      <c r="C38" s="49">
        <f t="shared" si="2"/>
        <v>179069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159225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53359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234561</v>
      </c>
      <c r="C39" s="49">
        <f t="shared" si="2"/>
        <v>193705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135068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50320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138791</v>
      </c>
      <c r="C40" s="49">
        <f t="shared" si="2"/>
        <v>34650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138791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34650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188968</v>
      </c>
      <c r="C41" s="49">
        <f t="shared" si="2"/>
        <v>24112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188968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24112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344477</v>
      </c>
      <c r="C42" s="49">
        <f t="shared" si="2"/>
        <v>268567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210634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52844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349807</v>
      </c>
      <c r="C43" s="49">
        <f t="shared" si="2"/>
        <v>224036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255230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68369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398303</v>
      </c>
      <c r="C44" s="49">
        <f t="shared" si="2"/>
        <v>252956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310140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73253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405522</v>
      </c>
      <c r="C45" s="49">
        <f t="shared" si="2"/>
        <v>136845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324100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27734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381225</v>
      </c>
      <c r="C46" s="49">
        <f t="shared" si="2"/>
        <v>209984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281307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60881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286366</v>
      </c>
      <c r="C47" s="49">
        <f t="shared" si="2"/>
        <v>43776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286366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43776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325931</v>
      </c>
      <c r="C48" s="49">
        <f t="shared" si="2"/>
        <v>28049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325931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28049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586313</v>
      </c>
      <c r="C49" s="49">
        <f t="shared" si="2"/>
        <v>204425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440049</v>
      </c>
      <c r="K49" s="97">
        <f>IFERROR(VLOOKUP($D49, V一般接種!$A:$G, K$4, FALSE), 0)</f>
        <v>9504</v>
      </c>
      <c r="L49" s="97">
        <f>IFERROR(VLOOKUP($D49, V一般接種!$A:$G, L$4, FALSE), 0)</f>
        <v>0</v>
      </c>
      <c r="M49" s="97">
        <f>IFERROR(VLOOKUP($D49, V一般接種!$A:$G, M$4, FALSE), 0)</f>
        <v>10596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608073</v>
      </c>
      <c r="C50" s="49">
        <f t="shared" si="2"/>
        <v>63424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511051</v>
      </c>
      <c r="K50" s="97">
        <f>IFERROR(VLOOKUP($D50, V一般接種!$A:$G, K$4, FALSE), 0)</f>
        <v>9432</v>
      </c>
      <c r="L50" s="97">
        <f>IFERROR(VLOOKUP($D50, V一般接種!$A:$G, L$4, FALSE), 0)</f>
        <v>0</v>
      </c>
      <c r="M50" s="97">
        <f>IFERROR(VLOOKUP($D50, V一般接種!$A:$G, M$4, FALSE), 0)</f>
        <v>11362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670534</v>
      </c>
      <c r="C51" s="49">
        <f t="shared" si="2"/>
        <v>62291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566002</v>
      </c>
      <c r="K51" s="97">
        <f>IFERROR(VLOOKUP($D51, V一般接種!$A:$G, K$4, FALSE), 0)</f>
        <v>11117</v>
      </c>
      <c r="L51" s="97">
        <f>IFERROR(VLOOKUP($D51, V一般接種!$A:$G, L$4, FALSE), 0)</f>
        <v>0</v>
      </c>
      <c r="M51" s="97">
        <f>IFERROR(VLOOKUP($D51, V一般接種!$A:$G, M$4, FALSE), 0)</f>
        <v>13117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641499</v>
      </c>
      <c r="C52" s="49">
        <f t="shared" si="2"/>
        <v>107251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545218</v>
      </c>
      <c r="K52" s="97">
        <f>IFERROR(VLOOKUP($D52, V一般接種!$A:$G, K$4, FALSE), 0)</f>
        <v>12024</v>
      </c>
      <c r="L52" s="97">
        <f>IFERROR(VLOOKUP($D52, V一般接種!$A:$G, L$4, FALSE), 0)</f>
        <v>0</v>
      </c>
      <c r="M52" s="97">
        <f>IFERROR(VLOOKUP($D52, V一般接種!$A:$G, M$4, FALSE), 0)</f>
        <v>46359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619825</v>
      </c>
      <c r="C53" s="49">
        <f t="shared" si="2"/>
        <v>124531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518233</v>
      </c>
      <c r="K53" s="97">
        <f>IFERROR(VLOOKUP($D53, V一般接種!$A:$G, K$4, FALSE), 0)</f>
        <v>13851</v>
      </c>
      <c r="L53" s="97">
        <f>IFERROR(VLOOKUP($D53, V一般接種!$A:$G, L$4, FALSE), 0)</f>
        <v>0</v>
      </c>
      <c r="M53" s="97">
        <f>IFERROR(VLOOKUP($D53, V一般接種!$A:$G, M$4, FALSE), 0)</f>
        <v>47756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475094</v>
      </c>
      <c r="C54" s="49">
        <f t="shared" si="2"/>
        <v>60101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459916</v>
      </c>
      <c r="K54" s="97">
        <f>IFERROR(VLOOKUP($D54, V一般接種!$A:$G, K$4, FALSE), 0)</f>
        <v>15178</v>
      </c>
      <c r="L54" s="97">
        <f>IFERROR(VLOOKUP($D54, V一般接種!$A:$G, L$4, FALSE), 0)</f>
        <v>0</v>
      </c>
      <c r="M54" s="97">
        <f>IFERROR(VLOOKUP($D54, V一般接種!$A:$G, M$4, FALSE), 0)</f>
        <v>60101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462639</v>
      </c>
      <c r="C55" s="49">
        <f t="shared" si="2"/>
        <v>67383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446992</v>
      </c>
      <c r="K55" s="97">
        <f>IFERROR(VLOOKUP($D55, V一般接種!$A:$G, K$4, FALSE), 0)</f>
        <v>15647</v>
      </c>
      <c r="L55" s="97">
        <f>IFERROR(VLOOKUP($D55, V一般接種!$A:$G, L$4, FALSE), 0)</f>
        <v>0</v>
      </c>
      <c r="M55" s="97">
        <f>IFERROR(VLOOKUP($D55, V一般接種!$A:$G, M$4, FALSE), 0)</f>
        <v>67383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667270</v>
      </c>
      <c r="C56" s="49">
        <f t="shared" si="2"/>
        <v>237071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517191</v>
      </c>
      <c r="K56" s="97">
        <f>IFERROR(VLOOKUP($D56, V一般接種!$A:$G, K$4, FALSE), 0)</f>
        <v>18074</v>
      </c>
      <c r="L56" s="97">
        <f>IFERROR(VLOOKUP($D56, V一般接種!$A:$G, L$4, FALSE), 0)</f>
        <v>0</v>
      </c>
      <c r="M56" s="97">
        <f>IFERROR(VLOOKUP($D56, V一般接種!$A:$G, M$4, FALSE), 0)</f>
        <v>95821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717598</v>
      </c>
      <c r="C57" s="49">
        <f t="shared" si="2"/>
        <v>212115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631956</v>
      </c>
      <c r="K57" s="97">
        <f>IFERROR(VLOOKUP($D57, V一般接種!$A:$G, K$4, FALSE), 0)</f>
        <v>19255</v>
      </c>
      <c r="L57" s="97">
        <f>IFERROR(VLOOKUP($D57, V一般接種!$A:$G, L$4, FALSE), 0)</f>
        <v>0</v>
      </c>
      <c r="M57" s="97">
        <f>IFERROR(VLOOKUP($D57, V一般接種!$A:$G, M$4, FALSE), 0)</f>
        <v>119445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744967</v>
      </c>
      <c r="C58" s="49">
        <f t="shared" si="2"/>
        <v>233963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653833</v>
      </c>
      <c r="K58" s="97">
        <f>IFERROR(VLOOKUP($D58, V一般接種!$A:$G, K$4, FALSE), 0)</f>
        <v>19678</v>
      </c>
      <c r="L58" s="97">
        <f>IFERROR(VLOOKUP($D58, V一般接種!$A:$G, L$4, FALSE), 0)</f>
        <v>0</v>
      </c>
      <c r="M58" s="97">
        <f>IFERROR(VLOOKUP($D58, V一般接種!$A:$G, M$4, FALSE), 0)</f>
        <v>146293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736621</v>
      </c>
      <c r="C59" s="49">
        <f t="shared" si="2"/>
        <v>227919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656774</v>
      </c>
      <c r="K59" s="97">
        <f>IFERROR(VLOOKUP($D59, V一般接種!$A:$G, K$4, FALSE), 0)</f>
        <v>20081</v>
      </c>
      <c r="L59" s="97">
        <f>IFERROR(VLOOKUP($D59, V一般接種!$A:$G, L$4, FALSE), 0)</f>
        <v>0</v>
      </c>
      <c r="M59" s="97">
        <f>IFERROR(VLOOKUP($D59, V一般接種!$A:$G, M$4, FALSE), 0)</f>
        <v>144528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722196</v>
      </c>
      <c r="C60" s="49">
        <f t="shared" si="2"/>
        <v>218863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638334</v>
      </c>
      <c r="K60" s="97">
        <f>IFERROR(VLOOKUP($D60, V一般接種!$A:$G, K$4, FALSE), 0)</f>
        <v>20299</v>
      </c>
      <c r="L60" s="97">
        <f>IFERROR(VLOOKUP($D60, V一般接種!$A:$G, L$4, FALSE), 0)</f>
        <v>0</v>
      </c>
      <c r="M60" s="97">
        <f>IFERROR(VLOOKUP($D60, V一般接種!$A:$G, M$4, FALSE), 0)</f>
        <v>123223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619354</v>
      </c>
      <c r="C61" s="49">
        <f t="shared" si="2"/>
        <v>129445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598954</v>
      </c>
      <c r="K61" s="97">
        <f>IFERROR(VLOOKUP($D61, V一般接種!$A:$G, K$4, FALSE), 0)</f>
        <v>20400</v>
      </c>
      <c r="L61" s="97">
        <f>IFERROR(VLOOKUP($D61, V一般接種!$A:$G, L$4, FALSE), 0)</f>
        <v>0</v>
      </c>
      <c r="M61" s="97">
        <f>IFERROR(VLOOKUP($D61, V一般接種!$A:$G, M$4, FALSE), 0)</f>
        <v>129445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565025</v>
      </c>
      <c r="C62" s="49">
        <f t="shared" si="2"/>
        <v>181197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542082</v>
      </c>
      <c r="K62" s="97">
        <f>IFERROR(VLOOKUP($D62, V一般接種!$A:$G, K$4, FALSE), 0)</f>
        <v>22943</v>
      </c>
      <c r="L62" s="97">
        <f>IFERROR(VLOOKUP($D62, V一般接種!$A:$G, L$4, FALSE), 0)</f>
        <v>0</v>
      </c>
      <c r="M62" s="97">
        <f>IFERROR(VLOOKUP($D62, V一般接種!$A:$G, M$4, FALSE), 0)</f>
        <v>181197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775172</v>
      </c>
      <c r="C63" s="49">
        <f t="shared" si="2"/>
        <v>324821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639304</v>
      </c>
      <c r="K63" s="97">
        <f>IFERROR(VLOOKUP($D63, V一般接種!$A:$G, K$4, FALSE), 0)</f>
        <v>29287</v>
      </c>
      <c r="L63" s="97">
        <f>IFERROR(VLOOKUP($D63, V一般接種!$A:$G, L$4, FALSE), 0)</f>
        <v>0</v>
      </c>
      <c r="M63" s="97">
        <f>IFERROR(VLOOKUP($D63, V一般接種!$A:$G, M$4, FALSE), 0)</f>
        <v>192065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801469</v>
      </c>
      <c r="C64" s="49">
        <f t="shared" si="2"/>
        <v>324149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697110</v>
      </c>
      <c r="K64" s="97">
        <f>IFERROR(VLOOKUP($D64, V一般接種!$A:$G, K$4, FALSE), 0)</f>
        <v>31680</v>
      </c>
      <c r="L64" s="97">
        <f>IFERROR(VLOOKUP($D64, V一般接種!$A:$G, L$4, FALSE), 0)</f>
        <v>0</v>
      </c>
      <c r="M64" s="97">
        <f>IFERROR(VLOOKUP($D64, V一般接種!$A:$G, M$4, FALSE), 0)</f>
        <v>234906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780961</v>
      </c>
      <c r="C65" s="49">
        <f t="shared" si="2"/>
        <v>387607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682030</v>
      </c>
      <c r="K65" s="97">
        <f>IFERROR(VLOOKUP($D65, V一般接種!$A:$G, K$4, FALSE), 0)</f>
        <v>30190</v>
      </c>
      <c r="L65" s="97">
        <f>IFERROR(VLOOKUP($D65, V一般接種!$A:$G, L$4, FALSE), 0)</f>
        <v>0</v>
      </c>
      <c r="M65" s="97">
        <f>IFERROR(VLOOKUP($D65, V一般接種!$A:$G, M$4, FALSE), 0)</f>
        <v>288964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751246</v>
      </c>
      <c r="C66" s="49">
        <f t="shared" si="2"/>
        <v>388161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665029</v>
      </c>
      <c r="K66" s="97">
        <f>IFERROR(VLOOKUP($D66, V一般接種!$A:$G, K$4, FALSE), 0)</f>
        <v>32248</v>
      </c>
      <c r="L66" s="97">
        <f>IFERROR(VLOOKUP($D66, V一般接種!$A:$G, L$4, FALSE), 0)</f>
        <v>0</v>
      </c>
      <c r="M66" s="97">
        <f>IFERROR(VLOOKUP($D66, V一般接種!$A:$G, M$4, FALSE), 0)</f>
        <v>305539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761838</v>
      </c>
      <c r="C67" s="49">
        <f t="shared" si="2"/>
        <v>360733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670189</v>
      </c>
      <c r="K67" s="97">
        <f>IFERROR(VLOOKUP($D67, V一般接種!$A:$G, K$4, FALSE), 0)</f>
        <v>35146</v>
      </c>
      <c r="L67" s="97">
        <f>IFERROR(VLOOKUP($D67, V一般接種!$A:$G, L$4, FALSE), 0)</f>
        <v>0</v>
      </c>
      <c r="M67" s="97">
        <f>IFERROR(VLOOKUP($D67, V一般接種!$A:$G, M$4, FALSE), 0)</f>
        <v>269253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662126</v>
      </c>
      <c r="C68" s="49">
        <f t="shared" si="2"/>
        <v>276598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624823</v>
      </c>
      <c r="K68" s="97">
        <f>IFERROR(VLOOKUP($D68, V一般接種!$A:$G, K$4, FALSE), 0)</f>
        <v>37303</v>
      </c>
      <c r="L68" s="97">
        <f>IFERROR(VLOOKUP($D68, V一般接種!$A:$G, L$4, FALSE), 0)</f>
        <v>0</v>
      </c>
      <c r="M68" s="97">
        <f>IFERROR(VLOOKUP($D68, V一般接種!$A:$G, M$4, FALSE), 0)</f>
        <v>276598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602115</v>
      </c>
      <c r="C69" s="49">
        <f t="shared" si="2"/>
        <v>316631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564001</v>
      </c>
      <c r="K69" s="97">
        <f>IFERROR(VLOOKUP($D69, V一般接種!$A:$G, K$4, FALSE), 0)</f>
        <v>38114</v>
      </c>
      <c r="L69" s="97">
        <f>IFERROR(VLOOKUP($D69, V一般接種!$A:$G, L$4, FALSE), 0)</f>
        <v>0</v>
      </c>
      <c r="M69" s="97">
        <f>IFERROR(VLOOKUP($D69, V一般接種!$A:$G, M$4, FALSE), 0)</f>
        <v>316631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700664</v>
      </c>
      <c r="C70" s="49">
        <f t="shared" si="2"/>
        <v>540966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573338</v>
      </c>
      <c r="K70" s="97">
        <f>IFERROR(VLOOKUP($D70, V一般接種!$A:$G, K$4, FALSE), 0)</f>
        <v>35897</v>
      </c>
      <c r="L70" s="97">
        <f>IFERROR(VLOOKUP($D70, V一般接種!$A:$G, L$4, FALSE), 0)</f>
        <v>0</v>
      </c>
      <c r="M70" s="97">
        <f>IFERROR(VLOOKUP($D70, V一般接種!$A:$G, M$4, FALSE), 0)</f>
        <v>417430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699420</v>
      </c>
      <c r="C71" s="49">
        <f t="shared" si="2"/>
        <v>556465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621596</v>
      </c>
      <c r="K71" s="97">
        <f>IFERROR(VLOOKUP($D71, V一般接種!$A:$G, K$4, FALSE), 0)</f>
        <v>34409</v>
      </c>
      <c r="L71" s="97">
        <f>IFERROR(VLOOKUP($D71, V一般接種!$A:$G, L$4, FALSE), 0)</f>
        <v>0</v>
      </c>
      <c r="M71" s="97">
        <f>IFERROR(VLOOKUP($D71, V一般接種!$A:$G, M$4, FALSE), 0)</f>
        <v>484517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682099</v>
      </c>
      <c r="C72" s="49">
        <f t="shared" ref="C72:C135" si="5">IF($D72="", "", H72+I72+L72+M72+O72-Q72)</f>
        <v>608458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600039</v>
      </c>
      <c r="K72" s="97">
        <f>IFERROR(VLOOKUP($D72, V一般接種!$A:$G, K$4, FALSE), 0)</f>
        <v>35366</v>
      </c>
      <c r="L72" s="97">
        <f>IFERROR(VLOOKUP($D72, V一般接種!$A:$G, L$4, FALSE), 0)</f>
        <v>0</v>
      </c>
      <c r="M72" s="97">
        <f>IFERROR(VLOOKUP($D72, V一般接種!$A:$G, M$4, FALSE), 0)</f>
        <v>536417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693397</v>
      </c>
      <c r="C73" s="49">
        <f t="shared" si="5"/>
        <v>600478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605963</v>
      </c>
      <c r="K73" s="97">
        <f>IFERROR(VLOOKUP($D73, V一般接種!$A:$G, K$4, FALSE), 0)</f>
        <v>35897</v>
      </c>
      <c r="L73" s="97">
        <f>IFERROR(VLOOKUP($D73, V一般接種!$A:$G, L$4, FALSE), 0)</f>
        <v>0</v>
      </c>
      <c r="M73" s="97">
        <f>IFERROR(VLOOKUP($D73, V一般接種!$A:$G, M$4, FALSE), 0)</f>
        <v>522685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675338</v>
      </c>
      <c r="C74" s="49">
        <f t="shared" si="5"/>
        <v>573222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588447</v>
      </c>
      <c r="K74" s="97">
        <f>IFERROR(VLOOKUP($D74, V一般接種!$A:$G, K$4, FALSE), 0)</f>
        <v>34634</v>
      </c>
      <c r="L74" s="97">
        <f>IFERROR(VLOOKUP($D74, V一般接種!$A:$G, L$4, FALSE), 0)</f>
        <v>0</v>
      </c>
      <c r="M74" s="97">
        <f>IFERROR(VLOOKUP($D74, V一般接種!$A:$G, M$4, FALSE), 0)</f>
        <v>499531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661198</v>
      </c>
      <c r="C75" s="49">
        <f t="shared" si="5"/>
        <v>443461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617893</v>
      </c>
      <c r="K75" s="97">
        <f>IFERROR(VLOOKUP($D75, V一般接種!$A:$G, K$4, FALSE), 0)</f>
        <v>43305</v>
      </c>
      <c r="L75" s="97">
        <f>IFERROR(VLOOKUP($D75, V一般接種!$A:$G, L$4, FALSE), 0)</f>
        <v>0</v>
      </c>
      <c r="M75" s="97">
        <f>IFERROR(VLOOKUP($D75, V一般接種!$A:$G, M$4, FALSE), 0)</f>
        <v>443461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659713</v>
      </c>
      <c r="C76" s="49">
        <f t="shared" si="5"/>
        <v>438675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613292</v>
      </c>
      <c r="K76" s="97">
        <f>IFERROR(VLOOKUP($D76, V一般接種!$A:$G, K$4, FALSE), 0)</f>
        <v>46421</v>
      </c>
      <c r="L76" s="97">
        <f>IFERROR(VLOOKUP($D76, V一般接種!$A:$G, L$4, FALSE), 0)</f>
        <v>0</v>
      </c>
      <c r="M76" s="97">
        <f>IFERROR(VLOOKUP($D76, V一般接種!$A:$G, M$4, FALSE), 0)</f>
        <v>438675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761031</v>
      </c>
      <c r="C77" s="49">
        <f t="shared" si="5"/>
        <v>626503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599207</v>
      </c>
      <c r="K77" s="97">
        <f>IFERROR(VLOOKUP($D77, V一般接種!$A:$G, K$4, FALSE), 0)</f>
        <v>86827</v>
      </c>
      <c r="L77" s="97">
        <f>IFERROR(VLOOKUP($D77, V一般接種!$A:$G, L$4, FALSE), 0)</f>
        <v>0</v>
      </c>
      <c r="M77" s="97">
        <f>IFERROR(VLOOKUP($D77, V一般接種!$A:$G, M$4, FALSE), 0)</f>
        <v>502720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763449</v>
      </c>
      <c r="C78" s="49">
        <f t="shared" si="5"/>
        <v>656324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620639</v>
      </c>
      <c r="K78" s="97">
        <f>IFERROR(VLOOKUP($D78, V一般接種!$A:$G, K$4, FALSE), 0)</f>
        <v>96391</v>
      </c>
      <c r="L78" s="97">
        <f>IFERROR(VLOOKUP($D78, V一般接種!$A:$G, L$4, FALSE), 0)</f>
        <v>0</v>
      </c>
      <c r="M78" s="97">
        <f>IFERROR(VLOOKUP($D78, V一般接種!$A:$G, M$4, FALSE), 0)</f>
        <v>608608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777524</v>
      </c>
      <c r="C79" s="49">
        <f t="shared" si="5"/>
        <v>689536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623657</v>
      </c>
      <c r="K79" s="97">
        <f>IFERROR(VLOOKUP($D79, V一般接種!$A:$G, K$4, FALSE), 0)</f>
        <v>102213</v>
      </c>
      <c r="L79" s="97">
        <f>IFERROR(VLOOKUP($D79, V一般接種!$A:$G, L$4, FALSE), 0)</f>
        <v>0</v>
      </c>
      <c r="M79" s="97">
        <f>IFERROR(VLOOKUP($D79, V一般接種!$A:$G, M$4, FALSE), 0)</f>
        <v>629704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749974</v>
      </c>
      <c r="C80" s="49">
        <f t="shared" si="5"/>
        <v>694568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609663</v>
      </c>
      <c r="K80" s="97">
        <f>IFERROR(VLOOKUP($D80, V一般接種!$A:$G, K$4, FALSE), 0)</f>
        <v>94929</v>
      </c>
      <c r="L80" s="97">
        <f>IFERROR(VLOOKUP($D80, V一般接種!$A:$G, L$4, FALSE), 0)</f>
        <v>0</v>
      </c>
      <c r="M80" s="97">
        <f>IFERROR(VLOOKUP($D80, V一般接種!$A:$G, M$4, FALSE), 0)</f>
        <v>630529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744920</v>
      </c>
      <c r="C81" s="49">
        <f t="shared" si="5"/>
        <v>699213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587435</v>
      </c>
      <c r="K81" s="97">
        <f>IFERROR(VLOOKUP($D81, V一般接種!$A:$G, K$4, FALSE), 0)</f>
        <v>104190</v>
      </c>
      <c r="L81" s="97">
        <f>IFERROR(VLOOKUP($D81, V一般接種!$A:$G, L$4, FALSE), 0)</f>
        <v>0</v>
      </c>
      <c r="M81" s="97">
        <f>IFERROR(VLOOKUP($D81, V一般接種!$A:$G, M$4, FALSE), 0)</f>
        <v>624153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734254</v>
      </c>
      <c r="C82" s="49">
        <f t="shared" si="5"/>
        <v>585331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636870</v>
      </c>
      <c r="K82" s="97">
        <f>IFERROR(VLOOKUP($D82, V一般接種!$A:$G, K$4, FALSE), 0)</f>
        <v>97384</v>
      </c>
      <c r="L82" s="97">
        <f>IFERROR(VLOOKUP($D82, V一般接種!$A:$G, L$4, FALSE), 0)</f>
        <v>0</v>
      </c>
      <c r="M82" s="97">
        <f>IFERROR(VLOOKUP($D82, V一般接種!$A:$G, M$4, FALSE), 0)</f>
        <v>585331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764439</v>
      </c>
      <c r="C83" s="49">
        <f t="shared" si="5"/>
        <v>537589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668047</v>
      </c>
      <c r="K83" s="97">
        <f>IFERROR(VLOOKUP($D83, V一般接種!$A:$G, K$4, FALSE), 0)</f>
        <v>96392</v>
      </c>
      <c r="L83" s="97">
        <f>IFERROR(VLOOKUP($D83, V一般接種!$A:$G, L$4, FALSE), 0)</f>
        <v>0</v>
      </c>
      <c r="M83" s="97">
        <f>IFERROR(VLOOKUP($D83, V一般接種!$A:$G, M$4, FALSE), 0)</f>
        <v>537589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776183</v>
      </c>
      <c r="C84" s="49">
        <f t="shared" si="5"/>
        <v>704973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560757</v>
      </c>
      <c r="K84" s="97">
        <f>IFERROR(VLOOKUP($D84, V一般接種!$A:$G, K$4, FALSE), 0)</f>
        <v>136317</v>
      </c>
      <c r="L84" s="97">
        <f>IFERROR(VLOOKUP($D84, V一般接種!$A:$G, L$4, FALSE), 0)</f>
        <v>0</v>
      </c>
      <c r="M84" s="97">
        <f>IFERROR(VLOOKUP($D84, V一般接種!$A:$G, M$4, FALSE), 0)</f>
        <v>624427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788841</v>
      </c>
      <c r="C85" s="49">
        <f t="shared" si="5"/>
        <v>739617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600216</v>
      </c>
      <c r="K85" s="97">
        <f>IFERROR(VLOOKUP($D85, V一般接種!$A:$G, K$4, FALSE), 0)</f>
        <v>149189</v>
      </c>
      <c r="L85" s="97">
        <f>IFERROR(VLOOKUP($D85, V一般接種!$A:$G, L$4, FALSE), 0)</f>
        <v>0</v>
      </c>
      <c r="M85" s="97">
        <f>IFERROR(VLOOKUP($D85, V一般接種!$A:$G, M$4, FALSE), 0)</f>
        <v>684572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821256</v>
      </c>
      <c r="C86" s="49">
        <f t="shared" si="5"/>
        <v>728026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618150</v>
      </c>
      <c r="K86" s="97">
        <f>IFERROR(VLOOKUP($D86, V一般接種!$A:$G, K$4, FALSE), 0)</f>
        <v>171005</v>
      </c>
      <c r="L86" s="97">
        <f>IFERROR(VLOOKUP($D86, V一般接種!$A:$G, L$4, FALSE), 0)</f>
        <v>0</v>
      </c>
      <c r="M86" s="97">
        <f>IFERROR(VLOOKUP($D86, V一般接種!$A:$G, M$4, FALSE), 0)</f>
        <v>680948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631972</v>
      </c>
      <c r="C87" s="49">
        <f t="shared" si="5"/>
        <v>703380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411088</v>
      </c>
      <c r="K87" s="97">
        <f>IFERROR(VLOOKUP($D87, V一般接種!$A:$G, K$4, FALSE), 0)</f>
        <v>183949</v>
      </c>
      <c r="L87" s="97">
        <f>IFERROR(VLOOKUP($D87, V一般接種!$A:$G, L$4, FALSE), 0)</f>
        <v>0</v>
      </c>
      <c r="M87" s="97">
        <f>IFERROR(VLOOKUP($D87, V一般接種!$A:$G, M$4, FALSE), 0)</f>
        <v>645518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579923</v>
      </c>
      <c r="C88" s="49">
        <f t="shared" si="5"/>
        <v>712299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351384</v>
      </c>
      <c r="K88" s="97">
        <f>IFERROR(VLOOKUP($D88, V一般接種!$A:$G, K$4, FALSE), 0)</f>
        <v>202155</v>
      </c>
      <c r="L88" s="97">
        <f>IFERROR(VLOOKUP($D88, V一般接種!$A:$G, L$4, FALSE), 0)</f>
        <v>0</v>
      </c>
      <c r="M88" s="97">
        <f>IFERROR(VLOOKUP($D88, V一般接種!$A:$G, M$4, FALSE), 0)</f>
        <v>656859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844195</v>
      </c>
      <c r="C89" s="49">
        <f t="shared" si="5"/>
        <v>605583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675144</v>
      </c>
      <c r="K89" s="97">
        <f>IFERROR(VLOOKUP($D89, V一般接種!$A:$G, K$4, FALSE), 0)</f>
        <v>169051</v>
      </c>
      <c r="L89" s="97">
        <f>IFERROR(VLOOKUP($D89, V一般接種!$A:$G, L$4, FALSE), 0)</f>
        <v>0</v>
      </c>
      <c r="M89" s="97">
        <f>IFERROR(VLOOKUP($D89, V一般接種!$A:$G, M$4, FALSE), 0)</f>
        <v>605583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817307</v>
      </c>
      <c r="C90" s="49">
        <f t="shared" si="5"/>
        <v>537330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676936</v>
      </c>
      <c r="K90" s="97">
        <f>IFERROR(VLOOKUP($D90, V一般接種!$A:$G, K$4, FALSE), 0)</f>
        <v>140371</v>
      </c>
      <c r="L90" s="97">
        <f>IFERROR(VLOOKUP($D90, V一般接種!$A:$G, L$4, FALSE), 0)</f>
        <v>0</v>
      </c>
      <c r="M90" s="97">
        <f>IFERROR(VLOOKUP($D90, V一般接種!$A:$G, M$4, FALSE), 0)</f>
        <v>537330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956217</v>
      </c>
      <c r="C91" s="49">
        <f t="shared" si="5"/>
        <v>650127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673045</v>
      </c>
      <c r="K91" s="97">
        <f>IFERROR(VLOOKUP($D91, V一般接種!$A:$G, K$4, FALSE), 0)</f>
        <v>219494</v>
      </c>
      <c r="L91" s="97">
        <f>IFERROR(VLOOKUP($D91, V一般接種!$A:$G, L$4, FALSE), 0)</f>
        <v>0</v>
      </c>
      <c r="M91" s="97">
        <f>IFERROR(VLOOKUP($D91, V一般接種!$A:$G, M$4, FALSE), 0)</f>
        <v>568716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990783</v>
      </c>
      <c r="C92" s="49">
        <f t="shared" si="5"/>
        <v>663900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712469</v>
      </c>
      <c r="K92" s="97">
        <f>IFERROR(VLOOKUP($D92, V一般接種!$A:$G, K$4, FALSE), 0)</f>
        <v>231723</v>
      </c>
      <c r="L92" s="97">
        <f>IFERROR(VLOOKUP($D92, V一般接種!$A:$G, L$4, FALSE), 0)</f>
        <v>0</v>
      </c>
      <c r="M92" s="97">
        <f>IFERROR(VLOOKUP($D92, V一般接種!$A:$G, M$4, FALSE), 0)</f>
        <v>610726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1005424</v>
      </c>
      <c r="C93" s="49">
        <f t="shared" si="5"/>
        <v>639169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742487</v>
      </c>
      <c r="K93" s="97">
        <f>IFERROR(VLOOKUP($D93, V一般接種!$A:$G, K$4, FALSE), 0)</f>
        <v>231972</v>
      </c>
      <c r="L93" s="97">
        <f>IFERROR(VLOOKUP($D93, V一般接種!$A:$G, L$4, FALSE), 0)</f>
        <v>0</v>
      </c>
      <c r="M93" s="97">
        <f>IFERROR(VLOOKUP($D93, V一般接種!$A:$G, M$4, FALSE), 0)</f>
        <v>593481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1010252</v>
      </c>
      <c r="C94" s="49">
        <f t="shared" si="5"/>
        <v>636225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715849</v>
      </c>
      <c r="K94" s="97">
        <f>IFERROR(VLOOKUP($D94, V一般接種!$A:$G, K$4, FALSE), 0)</f>
        <v>257667</v>
      </c>
      <c r="L94" s="97">
        <f>IFERROR(VLOOKUP($D94, V一般接種!$A:$G, L$4, FALSE), 0)</f>
        <v>0</v>
      </c>
      <c r="M94" s="97">
        <f>IFERROR(VLOOKUP($D94, V一般接種!$A:$G, M$4, FALSE), 0)</f>
        <v>589621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1012870</v>
      </c>
      <c r="C95" s="49">
        <f t="shared" si="5"/>
        <v>634692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713054</v>
      </c>
      <c r="K95" s="97">
        <f>IFERROR(VLOOKUP($D95, V一般接種!$A:$G, K$4, FALSE), 0)</f>
        <v>267857</v>
      </c>
      <c r="L95" s="97">
        <f>IFERROR(VLOOKUP($D95, V一般接種!$A:$G, L$4, FALSE), 0)</f>
        <v>0</v>
      </c>
      <c r="M95" s="97">
        <f>IFERROR(VLOOKUP($D95, V一般接種!$A:$G, M$4, FALSE), 0)</f>
        <v>588339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995383</v>
      </c>
      <c r="C96" s="49">
        <f t="shared" si="5"/>
        <v>610872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762530</v>
      </c>
      <c r="K96" s="97">
        <f>IFERROR(VLOOKUP($D96, V一般接種!$A:$G, K$4, FALSE), 0)</f>
        <v>232853</v>
      </c>
      <c r="L96" s="97">
        <f>IFERROR(VLOOKUP($D96, V一般接種!$A:$G, L$4, FALSE), 0)</f>
        <v>0</v>
      </c>
      <c r="M96" s="97">
        <f>IFERROR(VLOOKUP($D96, V一般接種!$A:$G, M$4, FALSE), 0)</f>
        <v>610872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741699</v>
      </c>
      <c r="C97" s="49">
        <f t="shared" si="5"/>
        <v>619257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561260</v>
      </c>
      <c r="K97" s="97">
        <f>IFERROR(VLOOKUP($D97, V一般接種!$A:$G, K$4, FALSE), 0)</f>
        <v>180439</v>
      </c>
      <c r="L97" s="97">
        <f>IFERROR(VLOOKUP($D97, V一般接種!$A:$G, L$4, FALSE), 0)</f>
        <v>0</v>
      </c>
      <c r="M97" s="97">
        <f>IFERROR(VLOOKUP($D97, V一般接種!$A:$G, M$4, FALSE), 0)</f>
        <v>619257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834917</v>
      </c>
      <c r="C98" s="49">
        <f t="shared" si="5"/>
        <v>675086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567684</v>
      </c>
      <c r="K98" s="97">
        <f>IFERROR(VLOOKUP($D98, V一般接種!$A:$G, K$4, FALSE), 0)</f>
        <v>197518</v>
      </c>
      <c r="L98" s="97">
        <f>IFERROR(VLOOKUP($D98, V一般接種!$A:$G, L$4, FALSE), 0)</f>
        <v>0</v>
      </c>
      <c r="M98" s="97">
        <f>IFERROR(VLOOKUP($D98, V一般接種!$A:$G, M$4, FALSE), 0)</f>
        <v>603217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864621</v>
      </c>
      <c r="C99" s="49">
        <f t="shared" si="5"/>
        <v>659823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603258</v>
      </c>
      <c r="K99" s="97">
        <f>IFERROR(VLOOKUP($D99, V一般接種!$A:$G, K$4, FALSE), 0)</f>
        <v>226257</v>
      </c>
      <c r="L99" s="97">
        <f>IFERROR(VLOOKUP($D99, V一般接種!$A:$G, L$4, FALSE), 0)</f>
        <v>0</v>
      </c>
      <c r="M99" s="97">
        <f>IFERROR(VLOOKUP($D99, V一般接種!$A:$G, M$4, FALSE), 0)</f>
        <v>621484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841341</v>
      </c>
      <c r="C100" s="49">
        <f t="shared" si="5"/>
        <v>668859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601808</v>
      </c>
      <c r="K100" s="97">
        <f>IFERROR(VLOOKUP($D100, V一般接種!$A:$G, K$4, FALSE), 0)</f>
        <v>217179</v>
      </c>
      <c r="L100" s="97">
        <f>IFERROR(VLOOKUP($D100, V一般接種!$A:$G, L$4, FALSE), 0)</f>
        <v>0</v>
      </c>
      <c r="M100" s="97">
        <f>IFERROR(VLOOKUP($D100, V一般接種!$A:$G, M$4, FALSE), 0)</f>
        <v>629056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827955</v>
      </c>
      <c r="C101" s="49">
        <f t="shared" si="5"/>
        <v>642821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587376</v>
      </c>
      <c r="K101" s="97">
        <f>IFERROR(VLOOKUP($D101, V一般接種!$A:$G, K$4, FALSE), 0)</f>
        <v>215483</v>
      </c>
      <c r="L101" s="97">
        <f>IFERROR(VLOOKUP($D101, V一般接種!$A:$G, L$4, FALSE), 0)</f>
        <v>0</v>
      </c>
      <c r="M101" s="97">
        <f>IFERROR(VLOOKUP($D101, V一般接種!$A:$G, M$4, FALSE), 0)</f>
        <v>609630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861691</v>
      </c>
      <c r="C102" s="49">
        <f t="shared" si="5"/>
        <v>633284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609611</v>
      </c>
      <c r="K102" s="97">
        <f>IFERROR(VLOOKUP($D102, V一般接種!$A:$G, K$4, FALSE), 0)</f>
        <v>223812</v>
      </c>
      <c r="L102" s="97">
        <f>IFERROR(VLOOKUP($D102, V一般接種!$A:$G, L$4, FALSE), 0)</f>
        <v>0</v>
      </c>
      <c r="M102" s="97">
        <f>IFERROR(VLOOKUP($D102, V一般接種!$A:$G, M$4, FALSE), 0)</f>
        <v>596098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794865</v>
      </c>
      <c r="C103" s="49">
        <f t="shared" si="5"/>
        <v>637334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624223</v>
      </c>
      <c r="K103" s="97">
        <f>IFERROR(VLOOKUP($D103, V一般接種!$A:$G, K$4, FALSE), 0)</f>
        <v>170642</v>
      </c>
      <c r="L103" s="97">
        <f>IFERROR(VLOOKUP($D103, V一般接種!$A:$G, L$4, FALSE), 0)</f>
        <v>0</v>
      </c>
      <c r="M103" s="97">
        <f>IFERROR(VLOOKUP($D103, V一般接種!$A:$G, M$4, FALSE), 0)</f>
        <v>637334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595096</v>
      </c>
      <c r="C104" s="49">
        <f t="shared" si="5"/>
        <v>655559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458822</v>
      </c>
      <c r="K104" s="97">
        <f>IFERROR(VLOOKUP($D104, V一般接種!$A:$G, K$4, FALSE), 0)</f>
        <v>136274</v>
      </c>
      <c r="L104" s="97">
        <f>IFERROR(VLOOKUP($D104, V一般接種!$A:$G, L$4, FALSE), 0)</f>
        <v>0</v>
      </c>
      <c r="M104" s="97">
        <f>IFERROR(VLOOKUP($D104, V一般接種!$A:$G, M$4, FALSE), 0)</f>
        <v>655559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513136</v>
      </c>
      <c r="C105" s="49">
        <f t="shared" si="5"/>
        <v>631979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273327</v>
      </c>
      <c r="K105" s="97">
        <f>IFERROR(VLOOKUP($D105, V一般接種!$A:$G, K$4, FALSE), 0)</f>
        <v>195612</v>
      </c>
      <c r="L105" s="97">
        <f>IFERROR(VLOOKUP($D105, V一般接種!$A:$G, L$4, FALSE), 0)</f>
        <v>0</v>
      </c>
      <c r="M105" s="97">
        <f>IFERROR(VLOOKUP($D105, V一般接種!$A:$G, M$4, FALSE), 0)</f>
        <v>564008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777921</v>
      </c>
      <c r="C106" s="49">
        <f t="shared" si="5"/>
        <v>646393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528817</v>
      </c>
      <c r="K106" s="97">
        <f>IFERROR(VLOOKUP($D106, V一般接種!$A:$G, K$4, FALSE), 0)</f>
        <v>208573</v>
      </c>
      <c r="L106" s="97">
        <f>IFERROR(VLOOKUP($D106, V一般接種!$A:$G, L$4, FALSE), 0)</f>
        <v>0</v>
      </c>
      <c r="M106" s="97">
        <f>IFERROR(VLOOKUP($D106, V一般接種!$A:$G, M$4, FALSE), 0)</f>
        <v>613353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709989</v>
      </c>
      <c r="C107" s="49">
        <f t="shared" si="5"/>
        <v>692543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490862</v>
      </c>
      <c r="K107" s="97">
        <f>IFERROR(VLOOKUP($D107, V一般接種!$A:$G, K$4, FALSE), 0)</f>
        <v>215137</v>
      </c>
      <c r="L107" s="97">
        <f>IFERROR(VLOOKUP($D107, V一般接種!$A:$G, L$4, FALSE), 0)</f>
        <v>0</v>
      </c>
      <c r="M107" s="97">
        <f>IFERROR(VLOOKUP($D107, V一般接種!$A:$G, M$4, FALSE), 0)</f>
        <v>649667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304004</v>
      </c>
      <c r="C108" s="49">
        <f t="shared" si="5"/>
        <v>274184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185630</v>
      </c>
      <c r="K108" s="97">
        <f>IFERROR(VLOOKUP($D108, V一般接種!$A:$G, K$4, FALSE), 0)</f>
        <v>118374</v>
      </c>
      <c r="L108" s="97">
        <f>IFERROR(VLOOKUP($D108, V一般接種!$A:$G, L$4, FALSE), 0)</f>
        <v>0</v>
      </c>
      <c r="M108" s="97">
        <f>IFERROR(VLOOKUP($D108, V一般接種!$A:$G, M$4, FALSE), 0)</f>
        <v>274184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239728</v>
      </c>
      <c r="C109" s="49">
        <f t="shared" si="5"/>
        <v>195164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126780</v>
      </c>
      <c r="K109" s="97">
        <f>IFERROR(VLOOKUP($D109, V一般接種!$A:$G, K$4, FALSE), 0)</f>
        <v>112948</v>
      </c>
      <c r="L109" s="97">
        <f>IFERROR(VLOOKUP($D109, V一般接種!$A:$G, L$4, FALSE), 0)</f>
        <v>0</v>
      </c>
      <c r="M109" s="97">
        <f>IFERROR(VLOOKUP($D109, V一般接種!$A:$G, M$4, FALSE), 0)</f>
        <v>195164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446339</v>
      </c>
      <c r="C110" s="49">
        <f t="shared" si="5"/>
        <v>735073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299960</v>
      </c>
      <c r="K110" s="97">
        <f>IFERROR(VLOOKUP($D110, V一般接種!$A:$G, K$4, FALSE), 0)</f>
        <v>146379</v>
      </c>
      <c r="L110" s="97">
        <f>IFERROR(VLOOKUP($D110, V一般接種!$A:$G, L$4, FALSE), 0)</f>
        <v>0</v>
      </c>
      <c r="M110" s="97">
        <f>IFERROR(VLOOKUP($D110, V一般接種!$A:$G, M$4, FALSE), 0)</f>
        <v>735073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401151</v>
      </c>
      <c r="C111" s="49">
        <f t="shared" si="5"/>
        <v>683195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268810</v>
      </c>
      <c r="K111" s="97">
        <f>IFERROR(VLOOKUP($D111, V一般接種!$A:$G, K$4, FALSE), 0)</f>
        <v>132341</v>
      </c>
      <c r="L111" s="97">
        <f>IFERROR(VLOOKUP($D111, V一般接種!$A:$G, L$4, FALSE), 0)</f>
        <v>0</v>
      </c>
      <c r="M111" s="97">
        <f>IFERROR(VLOOKUP($D111, V一般接種!$A:$G, M$4, FALSE), 0)</f>
        <v>683195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563302</v>
      </c>
      <c r="C112" s="49">
        <f t="shared" si="5"/>
        <v>773418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365469</v>
      </c>
      <c r="K112" s="97">
        <f>IFERROR(VLOOKUP($D112, V一般接種!$A:$G, K$4, FALSE), 0)</f>
        <v>171603</v>
      </c>
      <c r="L112" s="97">
        <f>IFERROR(VLOOKUP($D112, V一般接種!$A:$G, L$4, FALSE), 0)</f>
        <v>0</v>
      </c>
      <c r="M112" s="97">
        <f>IFERROR(VLOOKUP($D112, V一般接種!$A:$G, M$4, FALSE), 0)</f>
        <v>730503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604160</v>
      </c>
      <c r="C113" s="49">
        <f t="shared" si="5"/>
        <v>772327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433423</v>
      </c>
      <c r="K113" s="97">
        <f>IFERROR(VLOOKUP($D113, V一般接種!$A:$G, K$4, FALSE), 0)</f>
        <v>154214</v>
      </c>
      <c r="L113" s="97">
        <f>IFERROR(VLOOKUP($D113, V一般接種!$A:$G, L$4, FALSE), 0)</f>
        <v>0</v>
      </c>
      <c r="M113" s="97">
        <f>IFERROR(VLOOKUP($D113, V一般接種!$A:$G, M$4, FALSE), 0)</f>
        <v>746129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590707</v>
      </c>
      <c r="C114" s="49">
        <f t="shared" si="5"/>
        <v>780929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427734</v>
      </c>
      <c r="K114" s="97">
        <f>IFERROR(VLOOKUP($D114, V一般接種!$A:$G, K$4, FALSE), 0)</f>
        <v>151173</v>
      </c>
      <c r="L114" s="97">
        <f>IFERROR(VLOOKUP($D114, V一般接種!$A:$G, L$4, FALSE), 0)</f>
        <v>0</v>
      </c>
      <c r="M114" s="97">
        <f>IFERROR(VLOOKUP($D114, V一般接種!$A:$G, M$4, FALSE), 0)</f>
        <v>762482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592916</v>
      </c>
      <c r="C115" s="49">
        <f t="shared" si="5"/>
        <v>765829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425037</v>
      </c>
      <c r="K115" s="97">
        <f>IFERROR(VLOOKUP($D115, V一般接種!$A:$G, K$4, FALSE), 0)</f>
        <v>158782</v>
      </c>
      <c r="L115" s="97">
        <f>IFERROR(VLOOKUP($D115, V一般接種!$A:$G, L$4, FALSE), 0)</f>
        <v>0</v>
      </c>
      <c r="M115" s="97">
        <f>IFERROR(VLOOKUP($D115, V一般接種!$A:$G, M$4, FALSE), 0)</f>
        <v>744554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624510</v>
      </c>
      <c r="C116" s="49">
        <f t="shared" si="5"/>
        <v>771246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455686</v>
      </c>
      <c r="K116" s="97">
        <f>IFERROR(VLOOKUP($D116, V一般接種!$A:$G, K$4, FALSE), 0)</f>
        <v>157364</v>
      </c>
      <c r="L116" s="97">
        <f>IFERROR(VLOOKUP($D116, V一般接種!$A:$G, L$4, FALSE), 0)</f>
        <v>0</v>
      </c>
      <c r="M116" s="97">
        <f>IFERROR(VLOOKUP($D116, V一般接種!$A:$G, M$4, FALSE), 0)</f>
        <v>742118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622054</v>
      </c>
      <c r="C117" s="49">
        <f t="shared" si="5"/>
        <v>791428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496245</v>
      </c>
      <c r="K117" s="97">
        <f>IFERROR(VLOOKUP($D117, V一般接種!$A:$G, K$4, FALSE), 0)</f>
        <v>125809</v>
      </c>
      <c r="L117" s="97">
        <f>IFERROR(VLOOKUP($D117, V一般接種!$A:$G, L$4, FALSE), 0)</f>
        <v>0</v>
      </c>
      <c r="M117" s="97">
        <f>IFERROR(VLOOKUP($D117, V一般接種!$A:$G, M$4, FALSE), 0)</f>
        <v>791428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445055</v>
      </c>
      <c r="C118" s="49">
        <f t="shared" si="5"/>
        <v>1061571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431726</v>
      </c>
      <c r="K118" s="97">
        <f>IFERROR(VLOOKUP($D118, V一般接種!$A:$G, K$4, FALSE), 0)</f>
        <v>110984</v>
      </c>
      <c r="L118" s="97">
        <f>IFERROR(VLOOKUP($D118, V一般接種!$A:$G, L$4, FALSE), 0)</f>
        <v>0</v>
      </c>
      <c r="M118" s="97">
        <f>IFERROR(VLOOKUP($D118, V一般接種!$A:$G, M$4, FALSE), 0)</f>
        <v>535156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552938</v>
      </c>
      <c r="C119" s="49">
        <f t="shared" si="5"/>
        <v>563883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435720</v>
      </c>
      <c r="K119" s="97">
        <f>IFERROR(VLOOKUP($D119, V一般接種!$A:$G, K$4, FALSE), 0)</f>
        <v>117218</v>
      </c>
      <c r="L119" s="97">
        <f>IFERROR(VLOOKUP($D119, V一般接種!$A:$G, L$4, FALSE), 0)</f>
        <v>0</v>
      </c>
      <c r="M119" s="97">
        <f>IFERROR(VLOOKUP($D119, V一般接種!$A:$G, M$4, FALSE), 0)</f>
        <v>563883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570887</v>
      </c>
      <c r="C120" s="49">
        <f t="shared" si="5"/>
        <v>597742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456987</v>
      </c>
      <c r="K120" s="97">
        <f>IFERROR(VLOOKUP($D120, V一般接種!$A:$G, K$4, FALSE), 0)</f>
        <v>113900</v>
      </c>
      <c r="L120" s="97">
        <f>IFERROR(VLOOKUP($D120, V一般接種!$A:$G, L$4, FALSE), 0)</f>
        <v>0</v>
      </c>
      <c r="M120" s="97">
        <f>IFERROR(VLOOKUP($D120, V一般接種!$A:$G, M$4, FALSE), 0)</f>
        <v>597742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560755</v>
      </c>
      <c r="C121" s="49">
        <f t="shared" si="5"/>
        <v>592167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452637</v>
      </c>
      <c r="K121" s="97">
        <f>IFERROR(VLOOKUP($D121, V一般接種!$A:$G, K$4, FALSE), 0)</f>
        <v>108118</v>
      </c>
      <c r="L121" s="97">
        <f>IFERROR(VLOOKUP($D121, V一般接種!$A:$G, L$4, FALSE), 0)</f>
        <v>0</v>
      </c>
      <c r="M121" s="97">
        <f>IFERROR(VLOOKUP($D121, V一般接種!$A:$G, M$4, FALSE), 0)</f>
        <v>592167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550003</v>
      </c>
      <c r="C122" s="49">
        <f t="shared" si="5"/>
        <v>581317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439314</v>
      </c>
      <c r="K122" s="97">
        <f>IFERROR(VLOOKUP($D122, V一般接種!$A:$G, K$4, FALSE), 0)</f>
        <v>110689</v>
      </c>
      <c r="L122" s="97">
        <f>IFERROR(VLOOKUP($D122, V一般接種!$A:$G, L$4, FALSE), 0)</f>
        <v>0</v>
      </c>
      <c r="M122" s="97">
        <f>IFERROR(VLOOKUP($D122, V一般接種!$A:$G, M$4, FALSE), 0)</f>
        <v>581317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569172</v>
      </c>
      <c r="C123" s="49">
        <f t="shared" si="5"/>
        <v>615129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465339</v>
      </c>
      <c r="K123" s="97">
        <f>IFERROR(VLOOKUP($D123, V一般接種!$A:$G, K$4, FALSE), 0)</f>
        <v>103833</v>
      </c>
      <c r="L123" s="97">
        <f>IFERROR(VLOOKUP($D123, V一般接種!$A:$G, L$4, FALSE), 0)</f>
        <v>0</v>
      </c>
      <c r="M123" s="97">
        <f>IFERROR(VLOOKUP($D123, V一般接種!$A:$G, M$4, FALSE), 0)</f>
        <v>615129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687143</v>
      </c>
      <c r="C124" s="49">
        <f t="shared" si="5"/>
        <v>629490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581488</v>
      </c>
      <c r="K124" s="97">
        <f>IFERROR(VLOOKUP($D124, V一般接種!$A:$G, K$4, FALSE), 0)</f>
        <v>105655</v>
      </c>
      <c r="L124" s="97">
        <f>IFERROR(VLOOKUP($D124, V一般接種!$A:$G, L$4, FALSE), 0)</f>
        <v>0</v>
      </c>
      <c r="M124" s="97">
        <f>IFERROR(VLOOKUP($D124, V一般接種!$A:$G, M$4, FALSE), 0)</f>
        <v>629490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-3894870</v>
      </c>
      <c r="C125" s="49">
        <f t="shared" si="5"/>
        <v>-310562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490977</v>
      </c>
      <c r="K125" s="97">
        <f>IFERROR(VLOOKUP($D125, V一般接種!$A:$G, K$4, FALSE), 0)</f>
        <v>109194</v>
      </c>
      <c r="L125" s="97">
        <f>IFERROR(VLOOKUP($D125, V一般接種!$A:$G, L$4, FALSE), 0)</f>
        <v>0</v>
      </c>
      <c r="M125" s="97">
        <f>IFERROR(VLOOKUP($D125, V一般接種!$A:$G, M$4, FALSE), 0)</f>
        <v>441656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165151</v>
      </c>
      <c r="C126" s="49">
        <f t="shared" si="5"/>
        <v>101603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102679</v>
      </c>
      <c r="K126" s="97">
        <f>IFERROR(VLOOKUP($D126, V一般接種!$A:$G, K$4, FALSE), 0)</f>
        <v>62472</v>
      </c>
      <c r="L126" s="97">
        <f>IFERROR(VLOOKUP($D126, V一般接種!$A:$G, L$4, FALSE), 0)</f>
        <v>0</v>
      </c>
      <c r="M126" s="97">
        <f>IFERROR(VLOOKUP($D126, V一般接種!$A:$G, M$4, FALSE), 0)</f>
        <v>101603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479480</v>
      </c>
      <c r="C127" s="49">
        <f t="shared" si="5"/>
        <v>573749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391468</v>
      </c>
      <c r="K127" s="97">
        <f>IFERROR(VLOOKUP($D127, V一般接種!$A:$G, K$4, FALSE), 0)</f>
        <v>88012</v>
      </c>
      <c r="L127" s="97">
        <f>IFERROR(VLOOKUP($D127, V一般接種!$A:$G, L$4, FALSE), 0)</f>
        <v>0</v>
      </c>
      <c r="M127" s="97">
        <f>IFERROR(VLOOKUP($D127, V一般接種!$A:$G, M$4, FALSE), 0)</f>
        <v>573749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489226</v>
      </c>
      <c r="C128" s="49">
        <f t="shared" si="5"/>
        <v>498441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403250</v>
      </c>
      <c r="K128" s="97">
        <f>IFERROR(VLOOKUP($D128, V一般接種!$A:$G, K$4, FALSE), 0)</f>
        <v>85976</v>
      </c>
      <c r="L128" s="97">
        <f>IFERROR(VLOOKUP($D128, V一般接種!$A:$G, L$4, FALSE), 0)</f>
        <v>0</v>
      </c>
      <c r="M128" s="97">
        <f>IFERROR(VLOOKUP($D128, V一般接種!$A:$G, M$4, FALSE), 0)</f>
        <v>498441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482279</v>
      </c>
      <c r="C129" s="49">
        <f t="shared" si="5"/>
        <v>226446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397682</v>
      </c>
      <c r="K129" s="97">
        <f>IFERROR(VLOOKUP($D129, V一般接種!$A:$G, K$4, FALSE), 0)</f>
        <v>84597</v>
      </c>
      <c r="L129" s="97">
        <f>IFERROR(VLOOKUP($D129, V一般接種!$A:$G, L$4, FALSE), 0)</f>
        <v>0</v>
      </c>
      <c r="M129" s="97">
        <f>IFERROR(VLOOKUP($D129, V一般接種!$A:$G, M$4, FALSE), 0)</f>
        <v>226446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338967</v>
      </c>
      <c r="C130" s="49">
        <f t="shared" si="5"/>
        <v>136530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263650</v>
      </c>
      <c r="K130" s="97">
        <f>IFERROR(VLOOKUP($D130, V一般接種!$A:$G, K$4, FALSE), 0)</f>
        <v>75317</v>
      </c>
      <c r="L130" s="97">
        <f>IFERROR(VLOOKUP($D130, V一般接種!$A:$G, L$4, FALSE), 0)</f>
        <v>0</v>
      </c>
      <c r="M130" s="97">
        <f>IFERROR(VLOOKUP($D130, V一般接種!$A:$G, M$4, FALSE), 0)</f>
        <v>136530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348701</v>
      </c>
      <c r="C131" s="49">
        <f t="shared" si="5"/>
        <v>252375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266876</v>
      </c>
      <c r="K131" s="97">
        <f>IFERROR(VLOOKUP($D131, V一般接種!$A:$G, K$4, FALSE), 0)</f>
        <v>81825</v>
      </c>
      <c r="L131" s="97">
        <f>IFERROR(VLOOKUP($D131, V一般接種!$A:$G, L$4, FALSE), 0)</f>
        <v>0</v>
      </c>
      <c r="M131" s="97">
        <f>IFERROR(VLOOKUP($D131, V一般接種!$A:$G, M$4, FALSE), 0)</f>
        <v>252375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-7101979</v>
      </c>
      <c r="C132" s="49">
        <f t="shared" si="5"/>
        <v>-2491057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277322</v>
      </c>
      <c r="K132" s="97">
        <f>IFERROR(VLOOKUP($D132, V一般接種!$A:$G, K$4, FALSE), 0)</f>
        <v>86616</v>
      </c>
      <c r="L132" s="97">
        <f>IFERROR(VLOOKUP($D132, V一般接種!$A:$G, L$4, FALSE), 0)</f>
        <v>0</v>
      </c>
      <c r="M132" s="97">
        <f>IFERROR(VLOOKUP($D132, V一般接種!$A:$G, M$4, FALSE), 0)</f>
        <v>245021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427958</v>
      </c>
      <c r="C133" s="49">
        <f t="shared" si="5"/>
        <v>362226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350679</v>
      </c>
      <c r="K133" s="97">
        <f>IFERROR(VLOOKUP($D133, V一般接種!$A:$G, K$4, FALSE), 0)</f>
        <v>77279</v>
      </c>
      <c r="L133" s="97">
        <f>IFERROR(VLOOKUP($D133, V一般接種!$A:$G, L$4, FALSE), 0)</f>
        <v>0</v>
      </c>
      <c r="M133" s="97">
        <f>IFERROR(VLOOKUP($D133, V一般接種!$A:$G, M$4, FALSE), 0)</f>
        <v>362226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537479</v>
      </c>
      <c r="C134" s="49">
        <f t="shared" si="5"/>
        <v>448395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453495</v>
      </c>
      <c r="K134" s="97">
        <f>IFERROR(VLOOKUP($D134, V一般接種!$A:$G, K$4, FALSE), 0)</f>
        <v>83984</v>
      </c>
      <c r="L134" s="97">
        <f>IFERROR(VLOOKUP($D134, V一般接種!$A:$G, L$4, FALSE), 0)</f>
        <v>1</v>
      </c>
      <c r="M134" s="97">
        <f>IFERROR(VLOOKUP($D134, V一般接種!$A:$G, M$4, FALSE), 0)</f>
        <v>448394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566843</v>
      </c>
      <c r="C135" s="49">
        <f t="shared" si="5"/>
        <v>435332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480642</v>
      </c>
      <c r="K135" s="97">
        <f>IFERROR(VLOOKUP($D135, V一般接種!$A:$G, K$4, FALSE), 0)</f>
        <v>86201</v>
      </c>
      <c r="L135" s="97">
        <f>IFERROR(VLOOKUP($D135, V一般接種!$A:$G, L$4, FALSE), 0)</f>
        <v>0</v>
      </c>
      <c r="M135" s="97">
        <f>IFERROR(VLOOKUP($D135, V一般接種!$A:$G, M$4, FALSE), 0)</f>
        <v>435332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564713</v>
      </c>
      <c r="C136" s="49">
        <f t="shared" ref="C136:C199" si="8">IF($D136="", "", H136+I136+L136+M136+O136-Q136)</f>
        <v>424353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469033</v>
      </c>
      <c r="K136" s="97">
        <f>IFERROR(VLOOKUP($D136, V一般接種!$A:$G, K$4, FALSE), 0)</f>
        <v>95680</v>
      </c>
      <c r="L136" s="97">
        <f>IFERROR(VLOOKUP($D136, V一般接種!$A:$G, L$4, FALSE), 0)</f>
        <v>1</v>
      </c>
      <c r="M136" s="97">
        <f>IFERROR(VLOOKUP($D136, V一般接種!$A:$G, M$4, FALSE), 0)</f>
        <v>424352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600092</v>
      </c>
      <c r="C137" s="49">
        <f t="shared" si="8"/>
        <v>470387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510205</v>
      </c>
      <c r="K137" s="97">
        <f>IFERROR(VLOOKUP($D137, V一般接種!$A:$G, K$4, FALSE), 0)</f>
        <v>89887</v>
      </c>
      <c r="L137" s="97">
        <f>IFERROR(VLOOKUP($D137, V一般接種!$A:$G, L$4, FALSE), 0)</f>
        <v>0</v>
      </c>
      <c r="M137" s="97">
        <f>IFERROR(VLOOKUP($D137, V一般接種!$A:$G, M$4, FALSE), 0)</f>
        <v>470387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706368</v>
      </c>
      <c r="C138" s="49">
        <f t="shared" si="8"/>
        <v>529080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605386</v>
      </c>
      <c r="K138" s="97">
        <f>IFERROR(VLOOKUP($D138, V一般接種!$A:$G, K$4, FALSE), 0)</f>
        <v>100982</v>
      </c>
      <c r="L138" s="97">
        <f>IFERROR(VLOOKUP($D138, V一般接種!$A:$G, L$4, FALSE), 0)</f>
        <v>42</v>
      </c>
      <c r="M138" s="97">
        <f>IFERROR(VLOOKUP($D138, V一般接種!$A:$G, M$4, FALSE), 0)</f>
        <v>529038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-10555278</v>
      </c>
      <c r="C139" s="49">
        <f t="shared" si="8"/>
        <v>-5382307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515251</v>
      </c>
      <c r="K139" s="97">
        <f>IFERROR(VLOOKUP($D139, V一般接種!$A:$G, K$4, FALSE), 0)</f>
        <v>105213</v>
      </c>
      <c r="L139" s="97">
        <f>IFERROR(VLOOKUP($D139, V一般接種!$A:$G, L$4, FALSE), 0)</f>
        <v>0</v>
      </c>
      <c r="M139" s="97">
        <f>IFERROR(VLOOKUP($D139, V一般接種!$A:$G, M$4, FALSE), 0)</f>
        <v>443925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533659</v>
      </c>
      <c r="C140" s="49">
        <f t="shared" si="8"/>
        <v>439872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439118</v>
      </c>
      <c r="K140" s="97">
        <f>IFERROR(VLOOKUP($D140, V一般接種!$A:$G, K$4, FALSE), 0)</f>
        <v>94541</v>
      </c>
      <c r="L140" s="97">
        <f>IFERROR(VLOOKUP($D140, V一般接種!$A:$G, L$4, FALSE), 0)</f>
        <v>984</v>
      </c>
      <c r="M140" s="97">
        <f>IFERROR(VLOOKUP($D140, V一般接種!$A:$G, M$4, FALSE), 0)</f>
        <v>438888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596374</v>
      </c>
      <c r="C141" s="49">
        <f t="shared" si="8"/>
        <v>457423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476551</v>
      </c>
      <c r="K141" s="97">
        <f>IFERROR(VLOOKUP($D141, V一般接種!$A:$G, K$4, FALSE), 0)</f>
        <v>119823</v>
      </c>
      <c r="L141" s="97">
        <f>IFERROR(VLOOKUP($D141, V一般接種!$A:$G, L$4, FALSE), 0)</f>
        <v>975</v>
      </c>
      <c r="M141" s="97">
        <f>IFERROR(VLOOKUP($D141, V一般接種!$A:$G, M$4, FALSE), 0)</f>
        <v>456448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585992</v>
      </c>
      <c r="C142" s="49">
        <f t="shared" si="8"/>
        <v>450827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472697</v>
      </c>
      <c r="K142" s="97">
        <f>IFERROR(VLOOKUP($D142, V一般接種!$A:$G, K$4, FALSE), 0)</f>
        <v>113295</v>
      </c>
      <c r="L142" s="97">
        <f>IFERROR(VLOOKUP($D142, V一般接種!$A:$G, L$4, FALSE), 0)</f>
        <v>1930</v>
      </c>
      <c r="M142" s="97">
        <f>IFERROR(VLOOKUP($D142, V一般接種!$A:$G, M$4, FALSE), 0)</f>
        <v>448897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553337</v>
      </c>
      <c r="C143" s="49">
        <f t="shared" si="8"/>
        <v>436324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461506</v>
      </c>
      <c r="K143" s="97">
        <f>IFERROR(VLOOKUP($D143, V一般接種!$A:$G, K$4, FALSE), 0)</f>
        <v>91831</v>
      </c>
      <c r="L143" s="97">
        <f>IFERROR(VLOOKUP($D143, V一般接種!$A:$G, L$4, FALSE), 0)</f>
        <v>2025</v>
      </c>
      <c r="M143" s="97">
        <f>IFERROR(VLOOKUP($D143, V一般接種!$A:$G, M$4, FALSE), 0)</f>
        <v>434299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622061</v>
      </c>
      <c r="C144" s="49">
        <f t="shared" si="8"/>
        <v>480856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515534</v>
      </c>
      <c r="K144" s="97">
        <f>IFERROR(VLOOKUP($D144, V一般接種!$A:$G, K$4, FALSE), 0)</f>
        <v>106527</v>
      </c>
      <c r="L144" s="97">
        <f>IFERROR(VLOOKUP($D144, V一般接種!$A:$G, L$4, FALSE), 0)</f>
        <v>986</v>
      </c>
      <c r="M144" s="97">
        <f>IFERROR(VLOOKUP($D144, V一般接種!$A:$G, M$4, FALSE), 0)</f>
        <v>479870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714472</v>
      </c>
      <c r="C145" s="49">
        <f t="shared" si="8"/>
        <v>596697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582271</v>
      </c>
      <c r="K145" s="97">
        <f>IFERROR(VLOOKUP($D145, V一般接種!$A:$G, K$4, FALSE), 0)</f>
        <v>132201</v>
      </c>
      <c r="L145" s="97">
        <f>IFERROR(VLOOKUP($D145, V一般接種!$A:$G, L$4, FALSE), 0)</f>
        <v>543</v>
      </c>
      <c r="M145" s="97">
        <f>IFERROR(VLOOKUP($D145, V一般接種!$A:$G, M$4, FALSE), 0)</f>
        <v>596154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-14277084</v>
      </c>
      <c r="C146" s="49">
        <f t="shared" si="8"/>
        <v>-9133201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469926</v>
      </c>
      <c r="K146" s="97">
        <f>IFERROR(VLOOKUP($D146, V一般接種!$A:$G, K$4, FALSE), 0)</f>
        <v>118099</v>
      </c>
      <c r="L146" s="97">
        <f>IFERROR(VLOOKUP($D146, V一般接種!$A:$G, L$4, FALSE), 0)</f>
        <v>1127</v>
      </c>
      <c r="M146" s="97">
        <f>IFERROR(VLOOKUP($D146, V一般接種!$A:$G, M$4, FALSE), 0)</f>
        <v>498234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375186</v>
      </c>
      <c r="C147" s="49">
        <f t="shared" si="8"/>
        <v>139007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250704</v>
      </c>
      <c r="K147" s="97">
        <f>IFERROR(VLOOKUP($D147, V一般接種!$A:$G, K$4, FALSE), 0)</f>
        <v>124482</v>
      </c>
      <c r="L147" s="97">
        <f>IFERROR(VLOOKUP($D147, V一般接種!$A:$G, L$4, FALSE), 0)</f>
        <v>1324</v>
      </c>
      <c r="M147" s="97">
        <f>IFERROR(VLOOKUP($D147, V一般接種!$A:$G, M$4, FALSE), 0)</f>
        <v>137683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629994</v>
      </c>
      <c r="C148" s="49">
        <f t="shared" si="8"/>
        <v>389552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500274</v>
      </c>
      <c r="K148" s="97">
        <f>IFERROR(VLOOKUP($D148, V一般接種!$A:$G, K$4, FALSE), 0)</f>
        <v>129720</v>
      </c>
      <c r="L148" s="97">
        <f>IFERROR(VLOOKUP($D148, V一般接種!$A:$G, L$4, FALSE), 0)</f>
        <v>1605</v>
      </c>
      <c r="M148" s="97">
        <f>IFERROR(VLOOKUP($D148, V一般接種!$A:$G, M$4, FALSE), 0)</f>
        <v>387947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619526</v>
      </c>
      <c r="C149" s="49">
        <f t="shared" si="8"/>
        <v>370882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486669</v>
      </c>
      <c r="K149" s="97">
        <f>IFERROR(VLOOKUP($D149, V一般接種!$A:$G, K$4, FALSE), 0)</f>
        <v>132857</v>
      </c>
      <c r="L149" s="97">
        <f>IFERROR(VLOOKUP($D149, V一般接種!$A:$G, L$4, FALSE), 0)</f>
        <v>1672</v>
      </c>
      <c r="M149" s="97">
        <f>IFERROR(VLOOKUP($D149, V一般接種!$A:$G, M$4, FALSE), 0)</f>
        <v>369210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400004</v>
      </c>
      <c r="C150" s="49">
        <f t="shared" si="8"/>
        <v>372074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258501</v>
      </c>
      <c r="K150" s="97">
        <f>IFERROR(VLOOKUP($D150, V一般接種!$A:$G, K$4, FALSE), 0)</f>
        <v>141503</v>
      </c>
      <c r="L150" s="97">
        <f>IFERROR(VLOOKUP($D150, V一般接種!$A:$G, L$4, FALSE), 0)</f>
        <v>1832</v>
      </c>
      <c r="M150" s="97">
        <f>IFERROR(VLOOKUP($D150, V一般接種!$A:$G, M$4, FALSE), 0)</f>
        <v>370242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710739</v>
      </c>
      <c r="C151" s="49">
        <f t="shared" si="8"/>
        <v>283722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562828</v>
      </c>
      <c r="K151" s="97">
        <f>IFERROR(VLOOKUP($D151, V一般接種!$A:$G, K$4, FALSE), 0)</f>
        <v>147911</v>
      </c>
      <c r="L151" s="97">
        <f>IFERROR(VLOOKUP($D151, V一般接種!$A:$G, L$4, FALSE), 0)</f>
        <v>1909</v>
      </c>
      <c r="M151" s="97">
        <f>IFERROR(VLOOKUP($D151, V一般接種!$A:$G, M$4, FALSE), 0)</f>
        <v>281813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928018</v>
      </c>
      <c r="C152" s="49">
        <f t="shared" si="8"/>
        <v>325659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754255</v>
      </c>
      <c r="K152" s="97">
        <f>IFERROR(VLOOKUP($D152, V一般接種!$A:$G, K$4, FALSE), 0)</f>
        <v>173763</v>
      </c>
      <c r="L152" s="97">
        <f>IFERROR(VLOOKUP($D152, V一般接種!$A:$G, L$4, FALSE), 0)</f>
        <v>1767</v>
      </c>
      <c r="M152" s="97">
        <f>IFERROR(VLOOKUP($D152, V一般接種!$A:$G, M$4, FALSE), 0)</f>
        <v>323892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-18468739</v>
      </c>
      <c r="C153" s="49">
        <f t="shared" si="8"/>
        <v>-12985361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598291</v>
      </c>
      <c r="K153" s="97">
        <f>IFERROR(VLOOKUP($D153, V一般接種!$A:$G, K$4, FALSE), 0)</f>
        <v>158806</v>
      </c>
      <c r="L153" s="97">
        <f>IFERROR(VLOOKUP($D153, V一般接種!$A:$G, L$4, FALSE), 0)</f>
        <v>1413</v>
      </c>
      <c r="M153" s="97">
        <f>IFERROR(VLOOKUP($D153, V一般接種!$A:$G, M$4, FALSE), 0)</f>
        <v>282231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594114</v>
      </c>
      <c r="C154" s="49">
        <f t="shared" si="8"/>
        <v>335462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453705</v>
      </c>
      <c r="K154" s="97">
        <f>IFERROR(VLOOKUP($D154, V一般接種!$A:$G, K$4, FALSE), 0)</f>
        <v>140409</v>
      </c>
      <c r="L154" s="97">
        <f>IFERROR(VLOOKUP($D154, V一般接種!$A:$G, L$4, FALSE), 0)</f>
        <v>1337</v>
      </c>
      <c r="M154" s="97">
        <f>IFERROR(VLOOKUP($D154, V一般接種!$A:$G, M$4, FALSE), 0)</f>
        <v>334125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604394</v>
      </c>
      <c r="C155" s="49">
        <f t="shared" si="8"/>
        <v>425545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464067</v>
      </c>
      <c r="K155" s="97">
        <f>IFERROR(VLOOKUP($D155, V一般接種!$A:$G, K$4, FALSE), 0)</f>
        <v>140327</v>
      </c>
      <c r="L155" s="97">
        <f>IFERROR(VLOOKUP($D155, V一般接種!$A:$G, L$4, FALSE), 0)</f>
        <v>1549</v>
      </c>
      <c r="M155" s="97">
        <f>IFERROR(VLOOKUP($D155, V一般接種!$A:$G, M$4, FALSE), 0)</f>
        <v>423996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575631</v>
      </c>
      <c r="C156" s="49">
        <f t="shared" si="8"/>
        <v>455042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437168</v>
      </c>
      <c r="K156" s="97">
        <f>IFERROR(VLOOKUP($D156, V一般接種!$A:$G, K$4, FALSE), 0)</f>
        <v>138463</v>
      </c>
      <c r="L156" s="97">
        <f>IFERROR(VLOOKUP($D156, V一般接種!$A:$G, L$4, FALSE), 0)</f>
        <v>1506</v>
      </c>
      <c r="M156" s="97">
        <f>IFERROR(VLOOKUP($D156, V一般接種!$A:$G, M$4, FALSE), 0)</f>
        <v>453536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556334</v>
      </c>
      <c r="C157" s="49">
        <f t="shared" si="8"/>
        <v>440265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413625</v>
      </c>
      <c r="K157" s="97">
        <f>IFERROR(VLOOKUP($D157, V一般接種!$A:$G, K$4, FALSE), 0)</f>
        <v>142709</v>
      </c>
      <c r="L157" s="97">
        <f>IFERROR(VLOOKUP($D157, V一般接種!$A:$G, L$4, FALSE), 0)</f>
        <v>1686</v>
      </c>
      <c r="M157" s="97">
        <f>IFERROR(VLOOKUP($D157, V一般接種!$A:$G, M$4, FALSE), 0)</f>
        <v>438579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618742</v>
      </c>
      <c r="C158" s="49">
        <f t="shared" si="8"/>
        <v>506511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455682</v>
      </c>
      <c r="K158" s="97">
        <f>IFERROR(VLOOKUP($D158, V一般接種!$A:$G, K$4, FALSE), 0)</f>
        <v>163060</v>
      </c>
      <c r="L158" s="97">
        <f>IFERROR(VLOOKUP($D158, V一般接種!$A:$G, L$4, FALSE), 0)</f>
        <v>1614</v>
      </c>
      <c r="M158" s="97">
        <f>IFERROR(VLOOKUP($D158, V一般接種!$A:$G, M$4, FALSE), 0)</f>
        <v>504897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758428</v>
      </c>
      <c r="C159" s="49">
        <f t="shared" si="8"/>
        <v>613247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573272</v>
      </c>
      <c r="K159" s="97">
        <f>IFERROR(VLOOKUP($D159, V一般接種!$A:$G, K$4, FALSE), 0)</f>
        <v>185156</v>
      </c>
      <c r="L159" s="97">
        <f>IFERROR(VLOOKUP($D159, V一般接種!$A:$G, L$4, FALSE), 0)</f>
        <v>1648</v>
      </c>
      <c r="M159" s="97">
        <f>IFERROR(VLOOKUP($D159, V一般接種!$A:$G, M$4, FALSE), 0)</f>
        <v>611599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-16616164</v>
      </c>
      <c r="C160" s="49">
        <f t="shared" si="8"/>
        <v>-11213198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451666</v>
      </c>
      <c r="K160" s="97">
        <f>IFERROR(VLOOKUP($D160, V一般接種!$A:$G, K$4, FALSE), 0)</f>
        <v>146287</v>
      </c>
      <c r="L160" s="97">
        <f>IFERROR(VLOOKUP($D160, V一般接種!$A:$G, L$4, FALSE), 0)</f>
        <v>1481</v>
      </c>
      <c r="M160" s="97">
        <f>IFERROR(VLOOKUP($D160, V一般接種!$A:$G, M$4, FALSE), 0)</f>
        <v>497405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493269</v>
      </c>
      <c r="C161" s="49">
        <f t="shared" si="8"/>
        <v>428621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391631</v>
      </c>
      <c r="K161" s="97">
        <f>IFERROR(VLOOKUP($D161, V一般接種!$A:$G, K$4, FALSE), 0)</f>
        <v>101638</v>
      </c>
      <c r="L161" s="97">
        <f>IFERROR(VLOOKUP($D161, V一般接種!$A:$G, L$4, FALSE), 0)</f>
        <v>2143</v>
      </c>
      <c r="M161" s="97">
        <f>IFERROR(VLOOKUP($D161, V一般接種!$A:$G, M$4, FALSE), 0)</f>
        <v>426478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514987</v>
      </c>
      <c r="C162" s="49">
        <f t="shared" si="8"/>
        <v>458171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421301</v>
      </c>
      <c r="K162" s="97">
        <f>IFERROR(VLOOKUP($D162, V一般接種!$A:$G, K$4, FALSE), 0)</f>
        <v>93686</v>
      </c>
      <c r="L162" s="97">
        <f>IFERROR(VLOOKUP($D162, V一般接種!$A:$G, L$4, FALSE), 0)</f>
        <v>1719</v>
      </c>
      <c r="M162" s="97">
        <f>IFERROR(VLOOKUP($D162, V一般接種!$A:$G, M$4, FALSE), 0)</f>
        <v>456452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494640</v>
      </c>
      <c r="C163" s="49">
        <f t="shared" si="8"/>
        <v>457274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406123</v>
      </c>
      <c r="K163" s="97">
        <f>IFERROR(VLOOKUP($D163, V一般接種!$A:$G, K$4, FALSE), 0)</f>
        <v>88517</v>
      </c>
      <c r="L163" s="97">
        <f>IFERROR(VLOOKUP($D163, V一般接種!$A:$G, L$4, FALSE), 0)</f>
        <v>1437</v>
      </c>
      <c r="M163" s="97">
        <f>IFERROR(VLOOKUP($D163, V一般接種!$A:$G, M$4, FALSE), 0)</f>
        <v>455837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479779</v>
      </c>
      <c r="C164" s="49">
        <f t="shared" si="8"/>
        <v>447530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389168</v>
      </c>
      <c r="K164" s="97">
        <f>IFERROR(VLOOKUP($D164, V一般接種!$A:$G, K$4, FALSE), 0)</f>
        <v>90611</v>
      </c>
      <c r="L164" s="97">
        <f>IFERROR(VLOOKUP($D164, V一般接種!$A:$G, L$4, FALSE), 0)</f>
        <v>1616</v>
      </c>
      <c r="M164" s="97">
        <f>IFERROR(VLOOKUP($D164, V一般接種!$A:$G, M$4, FALSE), 0)</f>
        <v>445914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552149</v>
      </c>
      <c r="C165" s="49">
        <f t="shared" si="8"/>
        <v>522860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446693</v>
      </c>
      <c r="K165" s="97">
        <f>IFERROR(VLOOKUP($D165, V一般接種!$A:$G, K$4, FALSE), 0)</f>
        <v>105456</v>
      </c>
      <c r="L165" s="97">
        <f>IFERROR(VLOOKUP($D165, V一般接種!$A:$G, L$4, FALSE), 0)</f>
        <v>1854</v>
      </c>
      <c r="M165" s="97">
        <f>IFERROR(VLOOKUP($D165, V一般接種!$A:$G, M$4, FALSE), 0)</f>
        <v>521006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714498</v>
      </c>
      <c r="C166" s="49">
        <f t="shared" si="8"/>
        <v>604452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586724</v>
      </c>
      <c r="K166" s="97">
        <f>IFERROR(VLOOKUP($D166, V一般接種!$A:$G, K$4, FALSE), 0)</f>
        <v>127774</v>
      </c>
      <c r="L166" s="97">
        <f>IFERROR(VLOOKUP($D166, V一般接種!$A:$G, L$4, FALSE), 0)</f>
        <v>2222</v>
      </c>
      <c r="M166" s="97">
        <f>IFERROR(VLOOKUP($D166, V一般接種!$A:$G, M$4, FALSE), 0)</f>
        <v>602230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-19655934</v>
      </c>
      <c r="C167" s="49">
        <f t="shared" si="8"/>
        <v>-13222487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454155</v>
      </c>
      <c r="K167" s="97">
        <f>IFERROR(VLOOKUP($D167, V一般接種!$A:$G, K$4, FALSE), 0)</f>
        <v>107734</v>
      </c>
      <c r="L167" s="97">
        <f>IFERROR(VLOOKUP($D167, V一般接種!$A:$G, L$4, FALSE), 0)</f>
        <v>1436</v>
      </c>
      <c r="M167" s="97">
        <f>IFERROR(VLOOKUP($D167, V一般接種!$A:$G, M$4, FALSE), 0)</f>
        <v>458758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150265</v>
      </c>
      <c r="C168" s="49">
        <f t="shared" si="8"/>
        <v>78846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100866</v>
      </c>
      <c r="K168" s="97">
        <f>IFERROR(VLOOKUP($D168, V一般接種!$A:$G, K$4, FALSE), 0)</f>
        <v>49399</v>
      </c>
      <c r="L168" s="97">
        <f>IFERROR(VLOOKUP($D168, V一般接種!$A:$G, L$4, FALSE), 0)</f>
        <v>573</v>
      </c>
      <c r="M168" s="97">
        <f>IFERROR(VLOOKUP($D168, V一般接種!$A:$G, M$4, FALSE), 0)</f>
        <v>78273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395705</v>
      </c>
      <c r="C169" s="49">
        <f t="shared" si="8"/>
        <v>547652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333191</v>
      </c>
      <c r="K169" s="97">
        <f>IFERROR(VLOOKUP($D169, V一般接種!$A:$G, K$4, FALSE), 0)</f>
        <v>62514</v>
      </c>
      <c r="L169" s="97">
        <f>IFERROR(VLOOKUP($D169, V一般接種!$A:$G, L$4, FALSE), 0)</f>
        <v>503</v>
      </c>
      <c r="M169" s="97">
        <f>IFERROR(VLOOKUP($D169, V一般接種!$A:$G, M$4, FALSE), 0)</f>
        <v>547149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403646</v>
      </c>
      <c r="C170" s="49">
        <f t="shared" si="8"/>
        <v>514040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341730</v>
      </c>
      <c r="K170" s="97">
        <f>IFERROR(VLOOKUP($D170, V一般接種!$A:$G, K$4, FALSE), 0)</f>
        <v>61916</v>
      </c>
      <c r="L170" s="97">
        <f>IFERROR(VLOOKUP($D170, V一般接種!$A:$G, L$4, FALSE), 0)</f>
        <v>926</v>
      </c>
      <c r="M170" s="97">
        <f>IFERROR(VLOOKUP($D170, V一般接種!$A:$G, M$4, FALSE), 0)</f>
        <v>513114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188299</v>
      </c>
      <c r="C171" s="49">
        <f t="shared" si="8"/>
        <v>146739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142497</v>
      </c>
      <c r="K171" s="97">
        <f>IFERROR(VLOOKUP($D171, V一般接種!$A:$G, K$4, FALSE), 0)</f>
        <v>45802</v>
      </c>
      <c r="L171" s="97">
        <f>IFERROR(VLOOKUP($D171, V一般接種!$A:$G, L$4, FALSE), 0)</f>
        <v>813</v>
      </c>
      <c r="M171" s="97">
        <f>IFERROR(VLOOKUP($D171, V一般接種!$A:$G, M$4, FALSE), 0)</f>
        <v>145926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416413</v>
      </c>
      <c r="C172" s="49">
        <f t="shared" si="8"/>
        <v>616202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349388</v>
      </c>
      <c r="K172" s="97">
        <f>IFERROR(VLOOKUP($D172, V一般接種!$A:$G, K$4, FALSE), 0)</f>
        <v>67025</v>
      </c>
      <c r="L172" s="97">
        <f>IFERROR(VLOOKUP($D172, V一般接種!$A:$G, L$4, FALSE), 0)</f>
        <v>705</v>
      </c>
      <c r="M172" s="97">
        <f>IFERROR(VLOOKUP($D172, V一般接種!$A:$G, M$4, FALSE), 0)</f>
        <v>615497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552608</v>
      </c>
      <c r="C173" s="49">
        <f t="shared" si="8"/>
        <v>773616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458643</v>
      </c>
      <c r="K173" s="97">
        <f>IFERROR(VLOOKUP($D173, V一般接種!$A:$G, K$4, FALSE), 0)</f>
        <v>93965</v>
      </c>
      <c r="L173" s="97">
        <f>IFERROR(VLOOKUP($D173, V一般接種!$A:$G, L$4, FALSE), 0)</f>
        <v>1326</v>
      </c>
      <c r="M173" s="97">
        <f>IFERROR(VLOOKUP($D173, V一般接種!$A:$G, M$4, FALSE), 0)</f>
        <v>772290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-29597829</v>
      </c>
      <c r="C174" s="49">
        <f t="shared" si="8"/>
        <v>-20662145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358345</v>
      </c>
      <c r="K174" s="97">
        <f>IFERROR(VLOOKUP($D174, V一般接種!$A:$G, K$4, FALSE), 0)</f>
        <v>75497</v>
      </c>
      <c r="L174" s="97">
        <f>IFERROR(VLOOKUP($D174, V一般接種!$A:$G, L$4, FALSE), 0)</f>
        <v>687</v>
      </c>
      <c r="M174" s="97">
        <f>IFERROR(VLOOKUP($D174, V一般接種!$A:$G, M$4, FALSE), 0)</f>
        <v>598205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360557</v>
      </c>
      <c r="C175" s="49">
        <f t="shared" si="8"/>
        <v>458625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320876</v>
      </c>
      <c r="K175" s="97">
        <f>IFERROR(VLOOKUP($D175, V一般接種!$A:$G, K$4, FALSE), 0)</f>
        <v>39681</v>
      </c>
      <c r="L175" s="97">
        <f>IFERROR(VLOOKUP($D175, V一般接種!$A:$G, L$4, FALSE), 0)</f>
        <v>354</v>
      </c>
      <c r="M175" s="97">
        <f>IFERROR(VLOOKUP($D175, V一般接種!$A:$G, M$4, FALSE), 0)</f>
        <v>458271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388388</v>
      </c>
      <c r="C176" s="49">
        <f t="shared" si="8"/>
        <v>464921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350930</v>
      </c>
      <c r="K176" s="97">
        <f>IFERROR(VLOOKUP($D176, V一般接種!$A:$G, K$4, FALSE), 0)</f>
        <v>37458</v>
      </c>
      <c r="L176" s="97">
        <f>IFERROR(VLOOKUP($D176, V一般接種!$A:$G, L$4, FALSE), 0)</f>
        <v>279</v>
      </c>
      <c r="M176" s="97">
        <f>IFERROR(VLOOKUP($D176, V一般接種!$A:$G, M$4, FALSE), 0)</f>
        <v>464642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382292</v>
      </c>
      <c r="C177" s="49">
        <f t="shared" si="8"/>
        <v>428500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344388</v>
      </c>
      <c r="K177" s="97">
        <f>IFERROR(VLOOKUP($D177, V一般接種!$A:$G, K$4, FALSE), 0)</f>
        <v>37904</v>
      </c>
      <c r="L177" s="97">
        <f>IFERROR(VLOOKUP($D177, V一般接種!$A:$G, L$4, FALSE), 0)</f>
        <v>444</v>
      </c>
      <c r="M177" s="97">
        <f>IFERROR(VLOOKUP($D177, V一般接種!$A:$G, M$4, FALSE), 0)</f>
        <v>428056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367949</v>
      </c>
      <c r="C178" s="49">
        <f t="shared" si="8"/>
        <v>416260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331008</v>
      </c>
      <c r="K178" s="97">
        <f>IFERROR(VLOOKUP($D178, V一般接種!$A:$G, K$4, FALSE), 0)</f>
        <v>36941</v>
      </c>
      <c r="L178" s="97">
        <f>IFERROR(VLOOKUP($D178, V一般接種!$A:$G, L$4, FALSE), 0)</f>
        <v>334</v>
      </c>
      <c r="M178" s="97">
        <f>IFERROR(VLOOKUP($D178, V一般接種!$A:$G, M$4, FALSE), 0)</f>
        <v>415926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398860</v>
      </c>
      <c r="C179" s="49">
        <f t="shared" si="8"/>
        <v>430414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358654</v>
      </c>
      <c r="K179" s="97">
        <f>IFERROR(VLOOKUP($D179, V一般接種!$A:$G, K$4, FALSE), 0)</f>
        <v>40206</v>
      </c>
      <c r="L179" s="97">
        <f>IFERROR(VLOOKUP($D179, V一般接種!$A:$G, L$4, FALSE), 0)</f>
        <v>193</v>
      </c>
      <c r="M179" s="97">
        <f>IFERROR(VLOOKUP($D179, V一般接種!$A:$G, M$4, FALSE), 0)</f>
        <v>430221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558888</v>
      </c>
      <c r="C180" s="49">
        <f t="shared" si="8"/>
        <v>549203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492197</v>
      </c>
      <c r="K180" s="97">
        <f>IFERROR(VLOOKUP($D180, V一般接種!$A:$G, K$4, FALSE), 0)</f>
        <v>66691</v>
      </c>
      <c r="L180" s="97">
        <f>IFERROR(VLOOKUP($D180, V一般接種!$A:$G, L$4, FALSE), 0)</f>
        <v>481</v>
      </c>
      <c r="M180" s="97">
        <f>IFERROR(VLOOKUP($D180, V一般接種!$A:$G, M$4, FALSE), 0)</f>
        <v>548722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-31301727</v>
      </c>
      <c r="C181" s="49">
        <f t="shared" si="8"/>
        <v>-24099453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387768</v>
      </c>
      <c r="K181" s="97">
        <f>IFERROR(VLOOKUP($D181, V一般接種!$A:$G, K$4, FALSE), 0)</f>
        <v>55853</v>
      </c>
      <c r="L181" s="97">
        <f>IFERROR(VLOOKUP($D181, V一般接種!$A:$G, L$4, FALSE), 0)</f>
        <v>156</v>
      </c>
      <c r="M181" s="97">
        <f>IFERROR(VLOOKUP($D181, V一般接種!$A:$G, M$4, FALSE), 0)</f>
        <v>415885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285564</v>
      </c>
      <c r="C182" s="49">
        <f t="shared" si="8"/>
        <v>333634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264497</v>
      </c>
      <c r="K182" s="97">
        <f>IFERROR(VLOOKUP($D182, V一般接種!$A:$G, K$4, FALSE), 0)</f>
        <v>21067</v>
      </c>
      <c r="L182" s="97">
        <f>IFERROR(VLOOKUP($D182, V一般接種!$A:$G, L$4, FALSE), 0)</f>
        <v>115</v>
      </c>
      <c r="M182" s="97">
        <f>IFERROR(VLOOKUP($D182, V一般接種!$A:$G, M$4, FALSE), 0)</f>
        <v>333519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287843</v>
      </c>
      <c r="C183" s="49">
        <f t="shared" si="8"/>
        <v>344660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266872</v>
      </c>
      <c r="K183" s="97">
        <f>IFERROR(VLOOKUP($D183, V一般接種!$A:$G, K$4, FALSE), 0)</f>
        <v>20971</v>
      </c>
      <c r="L183" s="97">
        <f>IFERROR(VLOOKUP($D183, V一般接種!$A:$G, L$4, FALSE), 0)</f>
        <v>58</v>
      </c>
      <c r="M183" s="97">
        <f>IFERROR(VLOOKUP($D183, V一般接種!$A:$G, M$4, FALSE), 0)</f>
        <v>344602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271124</v>
      </c>
      <c r="C184" s="49">
        <f t="shared" si="8"/>
        <v>326242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248612</v>
      </c>
      <c r="K184" s="97">
        <f>IFERROR(VLOOKUP($D184, V一般接種!$A:$G, K$4, FALSE), 0)</f>
        <v>22512</v>
      </c>
      <c r="L184" s="97">
        <f>IFERROR(VLOOKUP($D184, V一般接種!$A:$G, L$4, FALSE), 0)</f>
        <v>83</v>
      </c>
      <c r="M184" s="97">
        <f>IFERROR(VLOOKUP($D184, V一般接種!$A:$G, M$4, FALSE), 0)</f>
        <v>326159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253465</v>
      </c>
      <c r="C185" s="49">
        <f t="shared" si="8"/>
        <v>308421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232518</v>
      </c>
      <c r="K185" s="97">
        <f>IFERROR(VLOOKUP($D185, V一般接種!$A:$G, K$4, FALSE), 0)</f>
        <v>20947</v>
      </c>
      <c r="L185" s="97">
        <f>IFERROR(VLOOKUP($D185, V一般接種!$A:$G, L$4, FALSE), 0)</f>
        <v>413</v>
      </c>
      <c r="M185" s="97">
        <f>IFERROR(VLOOKUP($D185, V一般接種!$A:$G, M$4, FALSE), 0)</f>
        <v>308008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279085</v>
      </c>
      <c r="C186" s="49">
        <f t="shared" si="8"/>
        <v>353825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257245</v>
      </c>
      <c r="K186" s="97">
        <f>IFERROR(VLOOKUP($D186, V一般接種!$A:$G, K$4, FALSE), 0)</f>
        <v>21840</v>
      </c>
      <c r="L186" s="97">
        <f>IFERROR(VLOOKUP($D186, V一般接種!$A:$G, L$4, FALSE), 0)</f>
        <v>262</v>
      </c>
      <c r="M186" s="97">
        <f>IFERROR(VLOOKUP($D186, V一般接種!$A:$G, M$4, FALSE), 0)</f>
        <v>353563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381727</v>
      </c>
      <c r="C187" s="49">
        <f t="shared" si="8"/>
        <v>465584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343114</v>
      </c>
      <c r="K187" s="97">
        <f>IFERROR(VLOOKUP($D187, V一般接種!$A:$G, K$4, FALSE), 0)</f>
        <v>38613</v>
      </c>
      <c r="L187" s="97">
        <f>IFERROR(VLOOKUP($D187, V一般接種!$A:$G, L$4, FALSE), 0)</f>
        <v>110</v>
      </c>
      <c r="M187" s="97">
        <f>IFERROR(VLOOKUP($D187, V一般接種!$A:$G, M$4, FALSE), 0)</f>
        <v>465474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265575</v>
      </c>
      <c r="C188" s="49">
        <f t="shared" si="8"/>
        <v>320243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231982</v>
      </c>
      <c r="K188" s="97">
        <f>IFERROR(VLOOKUP($D188, V一般接種!$A:$G, K$4, FALSE), 0)</f>
        <v>33593</v>
      </c>
      <c r="L188" s="97">
        <f>IFERROR(VLOOKUP($D188, V一般接種!$A:$G, L$4, FALSE), 0)</f>
        <v>45</v>
      </c>
      <c r="M188" s="97">
        <f>IFERROR(VLOOKUP($D188, V一般接種!$A:$G, M$4, FALSE), 0)</f>
        <v>320198</v>
      </c>
      <c r="N188" s="97">
        <f>SUMIF(V職域接種!$C:$C, 'Conv-vaccine'!$D188, V職域接種!F:F)</f>
        <v>0</v>
      </c>
      <c r="O188" s="97">
        <f>SUMIF(V職域接種!$C:$C, 'Conv-vaccine'!$D188, V職域接種!G:G)</f>
        <v>0</v>
      </c>
      <c r="P188" s="97">
        <f>SUMIF(V重複!$C:$C, 'Conv-vaccine'!$D188, V重複!F:F)</f>
        <v>0</v>
      </c>
      <c r="Q188" s="97">
        <f>SUMIF(V重複!$C:$C, 'Conv-vaccine'!$D188, V重複!G:G)</f>
        <v>0</v>
      </c>
    </row>
    <row r="189" spans="1:17" x14ac:dyDescent="0.45">
      <c r="A189" s="94">
        <f t="shared" si="6"/>
        <v>44480</v>
      </c>
      <c r="B189" s="49">
        <f t="shared" si="7"/>
        <v>164448</v>
      </c>
      <c r="C189" s="49">
        <f t="shared" si="8"/>
        <v>65087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153760</v>
      </c>
      <c r="K189" s="97">
        <f>IFERROR(VLOOKUP($D189, V一般接種!$A:$G, K$4, FALSE), 0)</f>
        <v>10688</v>
      </c>
      <c r="L189" s="97">
        <f>IFERROR(VLOOKUP($D189, V一般接種!$A:$G, L$4, FALSE), 0)</f>
        <v>20</v>
      </c>
      <c r="M189" s="97">
        <f>IFERROR(VLOOKUP($D189, V一般接種!$A:$G, M$4, FALSE), 0)</f>
        <v>65067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0</v>
      </c>
      <c r="C190" s="49">
        <f t="shared" si="8"/>
        <v>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0</v>
      </c>
      <c r="K190" s="97">
        <f>IFERROR(VLOOKUP($D190, V一般接種!$A:$G, K$4, FALSE), 0)</f>
        <v>0</v>
      </c>
      <c r="L190" s="97">
        <f>IFERROR(VLOOKUP($D190, V一般接種!$A:$G, L$4, FALSE), 0)</f>
        <v>0</v>
      </c>
      <c r="M190" s="97">
        <f>IFERROR(VLOOKUP($D190, V一般接種!$A:$G, M$4, FALSE), 0)</f>
        <v>0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0</v>
      </c>
      <c r="C191" s="49">
        <f t="shared" si="8"/>
        <v>0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0</v>
      </c>
      <c r="K191" s="97">
        <f>IFERROR(VLOOKUP($D191, V一般接種!$A:$G, K$4, FALSE), 0)</f>
        <v>0</v>
      </c>
      <c r="L191" s="97">
        <f>IFERROR(VLOOKUP($D191, V一般接種!$A:$G, L$4, FALSE), 0)</f>
        <v>0</v>
      </c>
      <c r="M191" s="97">
        <f>IFERROR(VLOOKUP($D191, V一般接種!$A:$G, M$4, FALSE), 0)</f>
        <v>0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92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TEXT(MAX(A3:A189)+1,"m月d日") &amp; "公表時点）"</f>
        <v>（10月12日公表時点）</v>
      </c>
    </row>
    <row r="3" spans="1:15" x14ac:dyDescent="0.45">
      <c r="A3" s="134" t="s">
        <v>323</v>
      </c>
      <c r="B3" s="134" t="s">
        <v>297</v>
      </c>
      <c r="C3" s="134" t="s">
        <v>298</v>
      </c>
      <c r="D3" s="131" t="s">
        <v>324</v>
      </c>
      <c r="E3" s="131"/>
      <c r="F3" s="131"/>
      <c r="G3" s="131"/>
      <c r="H3" s="131"/>
      <c r="I3" s="131"/>
      <c r="J3" s="131" t="s">
        <v>325</v>
      </c>
      <c r="K3" s="131"/>
      <c r="L3" s="131"/>
      <c r="M3" s="131"/>
      <c r="N3" s="131"/>
      <c r="O3" s="131"/>
    </row>
    <row r="4" spans="1:15" x14ac:dyDescent="0.45">
      <c r="A4" s="134"/>
      <c r="B4" s="134"/>
      <c r="C4" s="134"/>
      <c r="D4" s="132" t="s">
        <v>299</v>
      </c>
      <c r="E4" s="132"/>
      <c r="F4" s="132"/>
      <c r="G4" s="132" t="s">
        <v>300</v>
      </c>
      <c r="H4" s="132"/>
      <c r="I4" s="132"/>
      <c r="J4" s="132" t="s">
        <v>299</v>
      </c>
      <c r="K4" s="132"/>
      <c r="L4" s="132"/>
      <c r="M4" s="132" t="s">
        <v>300</v>
      </c>
      <c r="N4" s="132"/>
      <c r="O4" s="132"/>
    </row>
    <row r="5" spans="1:15" x14ac:dyDescent="0.45">
      <c r="A5" s="134"/>
      <c r="B5" s="134"/>
      <c r="C5" s="134"/>
      <c r="D5" s="112" t="s">
        <v>301</v>
      </c>
      <c r="E5" s="112" t="s">
        <v>302</v>
      </c>
      <c r="F5" s="112" t="s">
        <v>351</v>
      </c>
      <c r="G5" s="112" t="s">
        <v>301</v>
      </c>
      <c r="H5" s="112" t="s">
        <v>302</v>
      </c>
      <c r="I5" s="112" t="s">
        <v>351</v>
      </c>
      <c r="J5" s="112" t="s">
        <v>301</v>
      </c>
      <c r="K5" s="112" t="s">
        <v>302</v>
      </c>
      <c r="L5" s="112" t="s">
        <v>351</v>
      </c>
      <c r="M5" s="112" t="s">
        <v>301</v>
      </c>
      <c r="N5" s="112" t="s">
        <v>302</v>
      </c>
      <c r="O5" s="112" t="s">
        <v>351</v>
      </c>
    </row>
    <row r="6" spans="1:15" x14ac:dyDescent="0.45">
      <c r="A6" s="133" t="s">
        <v>287</v>
      </c>
      <c r="B6" s="132"/>
      <c r="C6" s="61">
        <f ca="1">SUM(D6:I6)</f>
        <v>160901911</v>
      </c>
      <c r="D6" s="61">
        <f ca="1">SUM(OFFSET(D$6,1,0,MAX($A$6:$A189)-DATE(2021,4,12)+1,1))</f>
        <v>71540673</v>
      </c>
      <c r="E6" s="61">
        <f ca="1">SUM(OFFSET(E$6,1,0,MAX($A$6:$A189)-DATE(2021,4,12)+1,1))</f>
        <v>14217123</v>
      </c>
      <c r="F6" s="61">
        <f ca="1">SUM(OFFSET(F$6,1,0,MAX($A$6:$A189)-DATE(2021,4,12)+1,1))</f>
        <v>52264</v>
      </c>
      <c r="G6" s="61">
        <f ca="1">SUM(OFFSET(G$6,1,0,MAX($A$6:$A189)-DATE(2021,4,12)+1,1))</f>
        <v>63218196</v>
      </c>
      <c r="H6" s="61">
        <f ca="1">SUM(OFFSET(H$6,1,0,MAX($A$6:$A189)-DATE(2021,4,12)+1,1))</f>
        <v>11870125</v>
      </c>
      <c r="I6" s="61">
        <f ca="1">SUM(OFFSET(I$6,1,0,MAX($A$6:$A189)-DATE(2021,4,12)+1,1))</f>
        <v>3530</v>
      </c>
      <c r="J6" s="61">
        <f ca="1">SUM(OFFSET(J$6,1,0,MAX($A$6:$A189)-DATE(2021,4,12)+1,1))</f>
        <v>31639186</v>
      </c>
      <c r="K6" s="61">
        <f ca="1">SUM(OFFSET(K$6,1,0,MAX($A$6:$A189)-DATE(2021,4,12)+1,1))</f>
        <v>905850</v>
      </c>
      <c r="L6" s="61">
        <f ca="1">SUM(OFFSET(L$6,1,0,MAX($A$6:$A189)-DATE(2021,4,12)+1,1))</f>
        <v>2785</v>
      </c>
      <c r="M6" s="61">
        <f ca="1">SUM(OFFSET(M$6,1,0,MAX($A$6:$A189)-DATE(2021,4,12)+1,1))</f>
        <v>31243576</v>
      </c>
      <c r="N6" s="61">
        <f ca="1">SUM(OFFSET(N$6,1,0,MAX($A$6:$A189)-DATE(2021,4,12)+1,1))</f>
        <v>882268</v>
      </c>
      <c r="O6" s="61">
        <f ca="1">SUM(OFFSET(O$6,1,0,MAX($A$6:$A189)-DATE(2021,4,12)+1,1))</f>
        <v>139</v>
      </c>
    </row>
    <row r="7" spans="1:15" x14ac:dyDescent="0.45">
      <c r="A7" s="109">
        <v>44480</v>
      </c>
      <c r="B7" s="101" t="str">
        <f t="shared" ref="B7:B70" si="0">"(" &amp; TEXT(A7,"aaa") &amp; ")"</f>
        <v>(月)</v>
      </c>
      <c r="C7" s="61">
        <f t="shared" ref="C7:C18" si="1">SUM(D7:I7)</f>
        <v>283501</v>
      </c>
      <c r="D7" s="61">
        <v>153760</v>
      </c>
      <c r="E7" s="61">
        <v>10688</v>
      </c>
      <c r="F7" s="61">
        <v>20</v>
      </c>
      <c r="G7" s="61">
        <v>65067</v>
      </c>
      <c r="H7" s="61">
        <v>53827</v>
      </c>
      <c r="I7" s="61">
        <v>139</v>
      </c>
      <c r="J7" s="61">
        <v>5393</v>
      </c>
      <c r="K7" s="61">
        <v>219</v>
      </c>
      <c r="L7" s="61">
        <v>2</v>
      </c>
      <c r="M7" s="61">
        <v>1671</v>
      </c>
      <c r="N7" s="61">
        <v>424</v>
      </c>
      <c r="O7" s="61">
        <v>5</v>
      </c>
    </row>
    <row r="8" spans="1:15" x14ac:dyDescent="0.45">
      <c r="A8" s="109">
        <v>44479</v>
      </c>
      <c r="B8" s="101" t="str">
        <f t="shared" si="0"/>
        <v>(日)</v>
      </c>
      <c r="C8" s="61">
        <f t="shared" si="1"/>
        <v>670125</v>
      </c>
      <c r="D8" s="61">
        <v>231982</v>
      </c>
      <c r="E8" s="61">
        <v>33593</v>
      </c>
      <c r="F8" s="61">
        <v>45</v>
      </c>
      <c r="G8" s="61">
        <v>320198</v>
      </c>
      <c r="H8" s="61">
        <v>84049</v>
      </c>
      <c r="I8" s="61">
        <v>258</v>
      </c>
      <c r="J8" s="61">
        <v>5354</v>
      </c>
      <c r="K8" s="61">
        <v>650</v>
      </c>
      <c r="L8" s="61">
        <v>3</v>
      </c>
      <c r="M8" s="61">
        <v>5688</v>
      </c>
      <c r="N8" s="61">
        <v>719</v>
      </c>
      <c r="O8" s="61">
        <v>4</v>
      </c>
    </row>
    <row r="9" spans="1:15" x14ac:dyDescent="0.45">
      <c r="A9" s="109">
        <v>44478</v>
      </c>
      <c r="B9" s="101" t="str">
        <f t="shared" si="0"/>
        <v>(土)</v>
      </c>
      <c r="C9" s="61">
        <f t="shared" si="1"/>
        <v>959261</v>
      </c>
      <c r="D9" s="61">
        <v>343114</v>
      </c>
      <c r="E9" s="61">
        <v>38613</v>
      </c>
      <c r="F9" s="61">
        <v>110</v>
      </c>
      <c r="G9" s="61">
        <v>465474</v>
      </c>
      <c r="H9" s="61">
        <v>111699</v>
      </c>
      <c r="I9" s="61">
        <v>251</v>
      </c>
      <c r="J9" s="61">
        <v>6546</v>
      </c>
      <c r="K9" s="61">
        <v>635</v>
      </c>
      <c r="L9" s="61">
        <v>6</v>
      </c>
      <c r="M9" s="61">
        <v>7937</v>
      </c>
      <c r="N9" s="61">
        <v>655</v>
      </c>
      <c r="O9" s="61">
        <v>2</v>
      </c>
    </row>
    <row r="10" spans="1:15" x14ac:dyDescent="0.45">
      <c r="A10" s="109">
        <v>44477</v>
      </c>
      <c r="B10" s="101" t="str">
        <f t="shared" si="0"/>
        <v>(金)</v>
      </c>
      <c r="C10" s="61">
        <f t="shared" si="1"/>
        <v>745564</v>
      </c>
      <c r="D10" s="61">
        <v>257245</v>
      </c>
      <c r="E10" s="61">
        <v>21840</v>
      </c>
      <c r="F10" s="61">
        <v>262</v>
      </c>
      <c r="G10" s="61">
        <v>353563</v>
      </c>
      <c r="H10" s="61">
        <v>112399</v>
      </c>
      <c r="I10" s="61">
        <v>255</v>
      </c>
      <c r="J10" s="61">
        <v>6466</v>
      </c>
      <c r="K10" s="61">
        <v>366</v>
      </c>
      <c r="L10" s="61">
        <v>52</v>
      </c>
      <c r="M10" s="61">
        <v>7981</v>
      </c>
      <c r="N10" s="61">
        <v>411</v>
      </c>
      <c r="O10" s="61">
        <v>6</v>
      </c>
    </row>
    <row r="11" spans="1:15" x14ac:dyDescent="0.45">
      <c r="A11" s="109">
        <v>44476</v>
      </c>
      <c r="B11" s="101" t="str">
        <f t="shared" si="0"/>
        <v>(木)</v>
      </c>
      <c r="C11" s="61">
        <f t="shared" si="1"/>
        <v>669036</v>
      </c>
      <c r="D11" s="61">
        <v>232518</v>
      </c>
      <c r="E11" s="61">
        <v>20947</v>
      </c>
      <c r="F11" s="61">
        <v>413</v>
      </c>
      <c r="G11" s="61">
        <v>308008</v>
      </c>
      <c r="H11" s="61">
        <v>106642</v>
      </c>
      <c r="I11" s="61">
        <v>508</v>
      </c>
      <c r="J11" s="61">
        <v>7785</v>
      </c>
      <c r="K11" s="61">
        <v>493</v>
      </c>
      <c r="L11" s="61">
        <v>30</v>
      </c>
      <c r="M11" s="61">
        <v>9457</v>
      </c>
      <c r="N11" s="61">
        <v>733</v>
      </c>
      <c r="O11" s="61">
        <v>30</v>
      </c>
    </row>
    <row r="12" spans="1:15" x14ac:dyDescent="0.45">
      <c r="A12" s="109">
        <v>44475</v>
      </c>
      <c r="B12" s="101" t="str">
        <f t="shared" si="0"/>
        <v>(水)</v>
      </c>
      <c r="C12" s="61">
        <f t="shared" si="1"/>
        <v>710137</v>
      </c>
      <c r="D12" s="61">
        <v>248612</v>
      </c>
      <c r="E12" s="61">
        <v>22512</v>
      </c>
      <c r="F12" s="61">
        <v>83</v>
      </c>
      <c r="G12" s="61">
        <v>326159</v>
      </c>
      <c r="H12" s="61">
        <v>112530</v>
      </c>
      <c r="I12" s="61">
        <v>241</v>
      </c>
      <c r="J12" s="61">
        <v>8880</v>
      </c>
      <c r="K12" s="61">
        <v>539</v>
      </c>
      <c r="L12" s="61">
        <v>5</v>
      </c>
      <c r="M12" s="61">
        <v>10855</v>
      </c>
      <c r="N12" s="61">
        <v>789</v>
      </c>
      <c r="O12" s="61">
        <v>8</v>
      </c>
    </row>
    <row r="13" spans="1:15" x14ac:dyDescent="0.45">
      <c r="A13" s="109">
        <v>44474</v>
      </c>
      <c r="B13" s="101" t="str">
        <f t="shared" si="0"/>
        <v>(火)</v>
      </c>
      <c r="C13" s="61">
        <f t="shared" si="1"/>
        <v>749135</v>
      </c>
      <c r="D13" s="61">
        <v>266872</v>
      </c>
      <c r="E13" s="61">
        <v>20971</v>
      </c>
      <c r="F13" s="61">
        <v>58</v>
      </c>
      <c r="G13" s="61">
        <v>344602</v>
      </c>
      <c r="H13" s="61">
        <v>116376</v>
      </c>
      <c r="I13" s="61">
        <v>256</v>
      </c>
      <c r="J13" s="61">
        <v>9849</v>
      </c>
      <c r="K13" s="61">
        <v>503</v>
      </c>
      <c r="L13" s="61">
        <v>5</v>
      </c>
      <c r="M13" s="61">
        <v>11741</v>
      </c>
      <c r="N13" s="61">
        <v>672</v>
      </c>
      <c r="O13" s="61">
        <v>7</v>
      </c>
    </row>
    <row r="14" spans="1:15" x14ac:dyDescent="0.45">
      <c r="A14" s="109">
        <v>44473</v>
      </c>
      <c r="B14" s="101" t="str">
        <f t="shared" si="0"/>
        <v>(月)</v>
      </c>
      <c r="C14" s="61">
        <f t="shared" si="1"/>
        <v>738210</v>
      </c>
      <c r="D14" s="61">
        <v>264497</v>
      </c>
      <c r="E14" s="61">
        <v>21067</v>
      </c>
      <c r="F14" s="61">
        <v>115</v>
      </c>
      <c r="G14" s="61">
        <v>333519</v>
      </c>
      <c r="H14" s="61">
        <v>118923</v>
      </c>
      <c r="I14" s="61">
        <v>89</v>
      </c>
      <c r="J14" s="61">
        <v>9629</v>
      </c>
      <c r="K14" s="61">
        <v>468</v>
      </c>
      <c r="L14" s="61">
        <v>8</v>
      </c>
      <c r="M14" s="61">
        <v>11339</v>
      </c>
      <c r="N14" s="61">
        <v>736</v>
      </c>
      <c r="O14" s="61">
        <v>4</v>
      </c>
    </row>
    <row r="15" spans="1:15" x14ac:dyDescent="0.45">
      <c r="A15" s="109">
        <v>44472</v>
      </c>
      <c r="B15" s="101" t="str">
        <f t="shared" si="0"/>
        <v>(日)</v>
      </c>
      <c r="C15" s="61">
        <f t="shared" si="1"/>
        <v>992011</v>
      </c>
      <c r="D15" s="61">
        <v>387768</v>
      </c>
      <c r="E15" s="61">
        <v>55853</v>
      </c>
      <c r="F15" s="61">
        <v>156</v>
      </c>
      <c r="G15" s="61">
        <v>415885</v>
      </c>
      <c r="H15" s="61">
        <v>131994</v>
      </c>
      <c r="I15" s="61">
        <v>355</v>
      </c>
      <c r="J15" s="61">
        <v>7829</v>
      </c>
      <c r="K15" s="61">
        <v>1034</v>
      </c>
      <c r="L15" s="61">
        <v>7</v>
      </c>
      <c r="M15" s="61">
        <v>7807</v>
      </c>
      <c r="N15" s="61">
        <v>935</v>
      </c>
      <c r="O15" s="61">
        <v>6</v>
      </c>
    </row>
    <row r="16" spans="1:15" x14ac:dyDescent="0.45">
      <c r="A16" s="109">
        <v>44471</v>
      </c>
      <c r="B16" s="101" t="str">
        <f t="shared" si="0"/>
        <v>(土)</v>
      </c>
      <c r="C16" s="61">
        <f t="shared" si="1"/>
        <v>1255689</v>
      </c>
      <c r="D16" s="61">
        <v>492197</v>
      </c>
      <c r="E16" s="61">
        <v>66691</v>
      </c>
      <c r="F16" s="61">
        <v>481</v>
      </c>
      <c r="G16" s="61">
        <v>548722</v>
      </c>
      <c r="H16" s="61">
        <v>147204</v>
      </c>
      <c r="I16" s="61">
        <v>394</v>
      </c>
      <c r="J16" s="61">
        <v>9186</v>
      </c>
      <c r="K16" s="61">
        <v>912</v>
      </c>
      <c r="L16" s="61">
        <v>64</v>
      </c>
      <c r="M16" s="61">
        <v>9841</v>
      </c>
      <c r="N16" s="61">
        <v>830</v>
      </c>
      <c r="O16" s="61">
        <v>20</v>
      </c>
    </row>
    <row r="17" spans="1:15" x14ac:dyDescent="0.45">
      <c r="A17" s="109">
        <v>44470</v>
      </c>
      <c r="B17" s="101" t="str">
        <f t="shared" si="0"/>
        <v>(金)</v>
      </c>
      <c r="C17" s="61">
        <f t="shared" si="1"/>
        <v>954233</v>
      </c>
      <c r="D17" s="61">
        <v>358654</v>
      </c>
      <c r="E17" s="61">
        <v>40206</v>
      </c>
      <c r="F17" s="61">
        <v>193</v>
      </c>
      <c r="G17" s="61">
        <v>430221</v>
      </c>
      <c r="H17" s="61">
        <v>124862</v>
      </c>
      <c r="I17" s="61">
        <v>97</v>
      </c>
      <c r="J17" s="61">
        <v>9694</v>
      </c>
      <c r="K17" s="61">
        <v>477</v>
      </c>
      <c r="L17" s="61">
        <v>14</v>
      </c>
      <c r="M17" s="61">
        <v>10623</v>
      </c>
      <c r="N17" s="61">
        <v>570</v>
      </c>
      <c r="O17" s="61">
        <v>2</v>
      </c>
    </row>
    <row r="18" spans="1:15" x14ac:dyDescent="0.45">
      <c r="A18" s="109">
        <v>44469</v>
      </c>
      <c r="B18" s="101" t="str">
        <f t="shared" si="0"/>
        <v>(木)</v>
      </c>
      <c r="C18" s="61">
        <f t="shared" si="1"/>
        <v>911312</v>
      </c>
      <c r="D18" s="61">
        <v>331008</v>
      </c>
      <c r="E18" s="61">
        <v>36941</v>
      </c>
      <c r="F18" s="61">
        <v>334</v>
      </c>
      <c r="G18" s="61">
        <v>415926</v>
      </c>
      <c r="H18" s="61">
        <v>126732</v>
      </c>
      <c r="I18" s="61">
        <v>371</v>
      </c>
      <c r="J18" s="61">
        <v>11070</v>
      </c>
      <c r="K18" s="61">
        <v>572</v>
      </c>
      <c r="L18" s="61">
        <v>25</v>
      </c>
      <c r="M18" s="61">
        <v>14072</v>
      </c>
      <c r="N18" s="61">
        <v>788</v>
      </c>
      <c r="O18" s="61">
        <v>22</v>
      </c>
    </row>
    <row r="19" spans="1:15" x14ac:dyDescent="0.45">
      <c r="A19" s="109">
        <v>44468</v>
      </c>
      <c r="B19" s="101" t="str">
        <f t="shared" si="0"/>
        <v>(水)</v>
      </c>
      <c r="C19" s="61">
        <f>SUM(D19:I19)</f>
        <v>927640</v>
      </c>
      <c r="D19" s="61">
        <v>344388</v>
      </c>
      <c r="E19" s="61">
        <v>37904</v>
      </c>
      <c r="F19" s="61">
        <v>444</v>
      </c>
      <c r="G19" s="61">
        <v>428056</v>
      </c>
      <c r="H19" s="61">
        <v>116769</v>
      </c>
      <c r="I19" s="61">
        <v>79</v>
      </c>
      <c r="J19" s="61">
        <v>11878</v>
      </c>
      <c r="K19" s="61">
        <v>566</v>
      </c>
      <c r="L19" s="61">
        <v>19</v>
      </c>
      <c r="M19" s="61">
        <v>15328</v>
      </c>
      <c r="N19" s="61">
        <v>858</v>
      </c>
      <c r="O19" s="61">
        <v>5</v>
      </c>
    </row>
    <row r="20" spans="1:15" x14ac:dyDescent="0.45">
      <c r="A20" s="109">
        <v>44467</v>
      </c>
      <c r="B20" s="101" t="str">
        <f t="shared" si="0"/>
        <v>(火)</v>
      </c>
      <c r="C20" s="61">
        <f t="shared" ref="C20:C25" si="2">SUM(D20:I20)</f>
        <v>967641</v>
      </c>
      <c r="D20" s="61">
        <v>350930</v>
      </c>
      <c r="E20" s="61">
        <v>37458</v>
      </c>
      <c r="F20" s="61">
        <v>279</v>
      </c>
      <c r="G20" s="61">
        <v>464642</v>
      </c>
      <c r="H20" s="61">
        <v>114229</v>
      </c>
      <c r="I20" s="61">
        <v>103</v>
      </c>
      <c r="J20" s="61">
        <v>12835</v>
      </c>
      <c r="K20" s="61">
        <v>619</v>
      </c>
      <c r="L20" s="61">
        <v>33</v>
      </c>
      <c r="M20" s="61">
        <v>17156</v>
      </c>
      <c r="N20" s="61">
        <v>798</v>
      </c>
      <c r="O20" s="61">
        <v>7</v>
      </c>
    </row>
    <row r="21" spans="1:15" x14ac:dyDescent="0.45">
      <c r="A21" s="109">
        <v>44466</v>
      </c>
      <c r="B21" s="101" t="str">
        <f t="shared" si="0"/>
        <v>(月)</v>
      </c>
      <c r="C21" s="61">
        <f t="shared" si="2"/>
        <v>936315</v>
      </c>
      <c r="D21" s="61">
        <v>320876</v>
      </c>
      <c r="E21" s="61">
        <v>39681</v>
      </c>
      <c r="F21" s="61">
        <v>354</v>
      </c>
      <c r="G21" s="61">
        <v>458271</v>
      </c>
      <c r="H21" s="61">
        <v>117122</v>
      </c>
      <c r="I21" s="61">
        <v>11</v>
      </c>
      <c r="J21" s="61">
        <v>11388</v>
      </c>
      <c r="K21" s="61">
        <v>526</v>
      </c>
      <c r="L21" s="61">
        <v>30</v>
      </c>
      <c r="M21" s="61">
        <v>17109</v>
      </c>
      <c r="N21" s="61">
        <v>728</v>
      </c>
      <c r="O21" s="61">
        <v>0</v>
      </c>
    </row>
    <row r="22" spans="1:15" x14ac:dyDescent="0.45">
      <c r="A22" s="109">
        <v>44465</v>
      </c>
      <c r="B22" s="101" t="str">
        <f t="shared" si="0"/>
        <v>(日)</v>
      </c>
      <c r="C22" s="61">
        <f t="shared" si="2"/>
        <v>1140213</v>
      </c>
      <c r="D22" s="61">
        <v>358345</v>
      </c>
      <c r="E22" s="61">
        <v>75497</v>
      </c>
      <c r="F22" s="61">
        <v>687</v>
      </c>
      <c r="G22" s="61">
        <v>598205</v>
      </c>
      <c r="H22" s="61">
        <v>107465</v>
      </c>
      <c r="I22" s="61">
        <v>14</v>
      </c>
      <c r="J22" s="61">
        <v>6286</v>
      </c>
      <c r="K22" s="61">
        <v>1007</v>
      </c>
      <c r="L22" s="61">
        <v>52</v>
      </c>
      <c r="M22" s="61">
        <v>11974</v>
      </c>
      <c r="N22" s="61">
        <v>889</v>
      </c>
      <c r="O22" s="61">
        <v>1</v>
      </c>
    </row>
    <row r="23" spans="1:15" x14ac:dyDescent="0.45">
      <c r="A23" s="109">
        <v>44464</v>
      </c>
      <c r="B23" s="101" t="str">
        <f t="shared" si="0"/>
        <v>(土)</v>
      </c>
      <c r="C23" s="61">
        <f t="shared" si="2"/>
        <v>1459287</v>
      </c>
      <c r="D23" s="61">
        <v>458643</v>
      </c>
      <c r="E23" s="61">
        <v>93965</v>
      </c>
      <c r="F23" s="61">
        <v>1326</v>
      </c>
      <c r="G23" s="61">
        <v>772290</v>
      </c>
      <c r="H23" s="61">
        <v>133048</v>
      </c>
      <c r="I23" s="61">
        <v>15</v>
      </c>
      <c r="J23" s="61">
        <v>8259</v>
      </c>
      <c r="K23" s="61">
        <v>842</v>
      </c>
      <c r="L23" s="61">
        <v>78</v>
      </c>
      <c r="M23" s="61">
        <v>15766</v>
      </c>
      <c r="N23" s="61">
        <v>778</v>
      </c>
      <c r="O23" s="61">
        <v>1</v>
      </c>
    </row>
    <row r="24" spans="1:15" x14ac:dyDescent="0.45">
      <c r="A24" s="109">
        <v>44463</v>
      </c>
      <c r="B24" s="101" t="str">
        <f t="shared" si="0"/>
        <v>(金)</v>
      </c>
      <c r="C24" s="61">
        <f t="shared" si="2"/>
        <v>1144274</v>
      </c>
      <c r="D24" s="61">
        <v>349388</v>
      </c>
      <c r="E24" s="61">
        <v>67025</v>
      </c>
      <c r="F24" s="61">
        <v>705</v>
      </c>
      <c r="G24" s="61">
        <v>615497</v>
      </c>
      <c r="H24" s="61">
        <v>111643</v>
      </c>
      <c r="I24" s="61">
        <v>16</v>
      </c>
      <c r="J24" s="61">
        <v>9890</v>
      </c>
      <c r="K24" s="61">
        <v>568</v>
      </c>
      <c r="L24" s="61">
        <v>54</v>
      </c>
      <c r="M24" s="61">
        <v>19374</v>
      </c>
      <c r="N24" s="61">
        <v>603</v>
      </c>
      <c r="O24" s="61">
        <v>1</v>
      </c>
    </row>
    <row r="25" spans="1:15" x14ac:dyDescent="0.45">
      <c r="A25" s="109">
        <v>44462</v>
      </c>
      <c r="B25" s="101" t="str">
        <f t="shared" si="0"/>
        <v>(木)</v>
      </c>
      <c r="C25" s="61">
        <f t="shared" si="2"/>
        <v>415518</v>
      </c>
      <c r="D25" s="61">
        <v>142497</v>
      </c>
      <c r="E25" s="61">
        <v>45802</v>
      </c>
      <c r="F25" s="61">
        <v>813</v>
      </c>
      <c r="G25" s="61">
        <v>145926</v>
      </c>
      <c r="H25" s="61">
        <v>80479</v>
      </c>
      <c r="I25" s="61">
        <v>1</v>
      </c>
      <c r="J25" s="61">
        <v>2910</v>
      </c>
      <c r="K25" s="61">
        <v>645</v>
      </c>
      <c r="L25" s="61">
        <v>74</v>
      </c>
      <c r="M25" s="61">
        <v>3359</v>
      </c>
      <c r="N25" s="61">
        <v>697</v>
      </c>
      <c r="O25" s="61">
        <v>0</v>
      </c>
    </row>
    <row r="26" spans="1:15" x14ac:dyDescent="0.45">
      <c r="A26" s="109">
        <v>44461</v>
      </c>
      <c r="B26" s="101" t="str">
        <f t="shared" si="0"/>
        <v>(水)</v>
      </c>
      <c r="C26" s="61">
        <f>SUM(D26:I26)</f>
        <v>1031236</v>
      </c>
      <c r="D26" s="61">
        <v>341730</v>
      </c>
      <c r="E26" s="61">
        <v>61916</v>
      </c>
      <c r="F26" s="61">
        <v>926</v>
      </c>
      <c r="G26" s="61">
        <v>513114</v>
      </c>
      <c r="H26" s="61">
        <v>113533</v>
      </c>
      <c r="I26" s="61">
        <v>17</v>
      </c>
      <c r="J26" s="61">
        <v>11164</v>
      </c>
      <c r="K26" s="61">
        <v>649</v>
      </c>
      <c r="L26" s="61">
        <v>46</v>
      </c>
      <c r="M26" s="61">
        <v>20643</v>
      </c>
      <c r="N26" s="61">
        <v>802</v>
      </c>
      <c r="O26" s="61">
        <v>1</v>
      </c>
    </row>
    <row r="27" spans="1:15" x14ac:dyDescent="0.45">
      <c r="A27" s="109">
        <v>44460</v>
      </c>
      <c r="B27" s="101" t="str">
        <f t="shared" si="0"/>
        <v>(火)</v>
      </c>
      <c r="C27" s="61">
        <f t="shared" ref="C27" si="3">SUM(D27:I27)</f>
        <v>1055072</v>
      </c>
      <c r="D27" s="61">
        <v>333191</v>
      </c>
      <c r="E27" s="61">
        <v>62514</v>
      </c>
      <c r="F27" s="61">
        <v>503</v>
      </c>
      <c r="G27" s="61">
        <v>547149</v>
      </c>
      <c r="H27" s="61">
        <v>111710</v>
      </c>
      <c r="I27" s="61">
        <v>5</v>
      </c>
      <c r="J27" s="61">
        <v>11648</v>
      </c>
      <c r="K27" s="61">
        <v>748</v>
      </c>
      <c r="L27" s="61">
        <v>55</v>
      </c>
      <c r="M27" s="61">
        <v>24665</v>
      </c>
      <c r="N27" s="61">
        <v>794</v>
      </c>
      <c r="O27" s="61">
        <v>0</v>
      </c>
    </row>
    <row r="28" spans="1:15" x14ac:dyDescent="0.45">
      <c r="A28" s="109">
        <v>44459</v>
      </c>
      <c r="B28" s="101" t="str">
        <f t="shared" si="0"/>
        <v>(月)</v>
      </c>
      <c r="C28" s="61">
        <f>SUM(D28:I28)</f>
        <v>298212</v>
      </c>
      <c r="D28" s="61">
        <v>100866</v>
      </c>
      <c r="E28" s="61">
        <v>49399</v>
      </c>
      <c r="F28" s="61">
        <v>573</v>
      </c>
      <c r="G28" s="61">
        <v>78273</v>
      </c>
      <c r="H28" s="61">
        <v>69101</v>
      </c>
      <c r="I28" s="61">
        <v>0</v>
      </c>
      <c r="J28" s="61">
        <v>2083</v>
      </c>
      <c r="K28" s="61">
        <v>691</v>
      </c>
      <c r="L28" s="61">
        <v>37</v>
      </c>
      <c r="M28" s="61">
        <v>1987</v>
      </c>
      <c r="N28" s="61">
        <v>764</v>
      </c>
      <c r="O28" s="61">
        <v>0</v>
      </c>
    </row>
    <row r="29" spans="1:15" x14ac:dyDescent="0.45">
      <c r="A29" s="109">
        <v>44458</v>
      </c>
      <c r="B29" s="101" t="str">
        <f t="shared" si="0"/>
        <v>(日)</v>
      </c>
      <c r="C29" s="61">
        <f t="shared" ref="C29:C31" si="4">SUM(D29:I29)</f>
        <v>1120161</v>
      </c>
      <c r="D29" s="61">
        <v>454155</v>
      </c>
      <c r="E29" s="61">
        <v>107734</v>
      </c>
      <c r="F29" s="61">
        <v>1436</v>
      </c>
      <c r="G29" s="61">
        <v>458758</v>
      </c>
      <c r="H29" s="61">
        <v>98078</v>
      </c>
      <c r="I29" s="61">
        <v>0</v>
      </c>
      <c r="J29" s="61">
        <v>7573</v>
      </c>
      <c r="K29" s="61">
        <v>1086</v>
      </c>
      <c r="L29" s="61">
        <v>76</v>
      </c>
      <c r="M29" s="61">
        <v>9445</v>
      </c>
      <c r="N29" s="61">
        <v>849</v>
      </c>
      <c r="O29" s="61">
        <v>0</v>
      </c>
    </row>
    <row r="30" spans="1:15" x14ac:dyDescent="0.45">
      <c r="A30" s="109">
        <v>44457</v>
      </c>
      <c r="B30" s="101" t="str">
        <f t="shared" si="0"/>
        <v>(土)</v>
      </c>
      <c r="C30" s="61">
        <f t="shared" si="4"/>
        <v>1419464</v>
      </c>
      <c r="D30" s="61">
        <v>586724</v>
      </c>
      <c r="E30" s="61">
        <v>127774</v>
      </c>
      <c r="F30" s="61">
        <v>2222</v>
      </c>
      <c r="G30" s="61">
        <v>602230</v>
      </c>
      <c r="H30" s="61">
        <v>100512</v>
      </c>
      <c r="I30" s="61">
        <v>2</v>
      </c>
      <c r="J30" s="61">
        <v>9883</v>
      </c>
      <c r="K30" s="61">
        <v>828</v>
      </c>
      <c r="L30" s="61">
        <v>79</v>
      </c>
      <c r="M30" s="61">
        <v>14472</v>
      </c>
      <c r="N30" s="61">
        <v>678</v>
      </c>
      <c r="O30" s="61">
        <v>0</v>
      </c>
    </row>
    <row r="31" spans="1:15" x14ac:dyDescent="0.45">
      <c r="A31" s="109">
        <v>44456</v>
      </c>
      <c r="B31" s="101" t="str">
        <f t="shared" si="0"/>
        <v>(金)</v>
      </c>
      <c r="C31" s="61">
        <f t="shared" si="4"/>
        <v>1170520</v>
      </c>
      <c r="D31" s="61">
        <v>446693</v>
      </c>
      <c r="E31" s="61">
        <v>105456</v>
      </c>
      <c r="F31" s="61">
        <v>1854</v>
      </c>
      <c r="G31" s="61">
        <v>521006</v>
      </c>
      <c r="H31" s="61">
        <v>95508</v>
      </c>
      <c r="I31" s="61">
        <v>3</v>
      </c>
      <c r="J31" s="61">
        <v>10887</v>
      </c>
      <c r="K31" s="61">
        <v>588</v>
      </c>
      <c r="L31" s="61">
        <v>85</v>
      </c>
      <c r="M31" s="61">
        <v>18545</v>
      </c>
      <c r="N31" s="61">
        <v>517</v>
      </c>
      <c r="O31" s="61">
        <v>0</v>
      </c>
    </row>
    <row r="32" spans="1:15" x14ac:dyDescent="0.45">
      <c r="A32" s="109">
        <v>44455</v>
      </c>
      <c r="B32" s="101" t="str">
        <f t="shared" si="0"/>
        <v>(木)</v>
      </c>
      <c r="C32" s="61">
        <f>SUM(D32:I32)</f>
        <v>1020465</v>
      </c>
      <c r="D32" s="61">
        <v>389168</v>
      </c>
      <c r="E32" s="61">
        <v>90611</v>
      </c>
      <c r="F32" s="61">
        <v>1616</v>
      </c>
      <c r="G32" s="61">
        <v>445914</v>
      </c>
      <c r="H32" s="61">
        <v>93143</v>
      </c>
      <c r="I32" s="61">
        <v>13</v>
      </c>
      <c r="J32" s="61">
        <v>11899</v>
      </c>
      <c r="K32" s="61">
        <v>747</v>
      </c>
      <c r="L32" s="61">
        <v>119</v>
      </c>
      <c r="M32" s="61">
        <v>19039</v>
      </c>
      <c r="N32" s="61">
        <v>664</v>
      </c>
      <c r="O32" s="61">
        <v>2</v>
      </c>
    </row>
    <row r="33" spans="1:15" x14ac:dyDescent="0.45">
      <c r="A33" s="109">
        <v>44454</v>
      </c>
      <c r="B33" s="101" t="str">
        <f t="shared" si="0"/>
        <v>(水)</v>
      </c>
      <c r="C33" s="61">
        <f>SUM(D33:I33)</f>
        <v>1033428</v>
      </c>
      <c r="D33" s="61">
        <v>406123</v>
      </c>
      <c r="E33" s="61">
        <v>88517</v>
      </c>
      <c r="F33" s="61">
        <v>1437</v>
      </c>
      <c r="G33" s="61">
        <v>455837</v>
      </c>
      <c r="H33" s="61">
        <v>81513</v>
      </c>
      <c r="I33" s="61">
        <v>1</v>
      </c>
      <c r="J33" s="61">
        <v>13179</v>
      </c>
      <c r="K33" s="61">
        <v>784</v>
      </c>
      <c r="L33" s="61">
        <v>80</v>
      </c>
      <c r="M33" s="61">
        <v>21818</v>
      </c>
      <c r="N33" s="61">
        <v>683</v>
      </c>
      <c r="O33" s="61">
        <v>0</v>
      </c>
    </row>
    <row r="34" spans="1:15" x14ac:dyDescent="0.45">
      <c r="A34" s="109">
        <v>44453</v>
      </c>
      <c r="B34" s="101" t="str">
        <f t="shared" si="0"/>
        <v>(火)</v>
      </c>
      <c r="C34" s="61">
        <f>SUM(D34:I34)</f>
        <v>1053039</v>
      </c>
      <c r="D34" s="61">
        <v>421301</v>
      </c>
      <c r="E34" s="61">
        <v>93686</v>
      </c>
      <c r="F34" s="61">
        <v>1719</v>
      </c>
      <c r="G34" s="61">
        <v>456452</v>
      </c>
      <c r="H34" s="61">
        <v>79881</v>
      </c>
      <c r="I34" s="61">
        <v>0</v>
      </c>
      <c r="J34" s="61">
        <v>14162</v>
      </c>
      <c r="K34" s="61">
        <v>793</v>
      </c>
      <c r="L34" s="61">
        <v>126</v>
      </c>
      <c r="M34" s="61">
        <v>25378</v>
      </c>
      <c r="N34" s="61">
        <v>690</v>
      </c>
      <c r="O34" s="61">
        <v>0</v>
      </c>
    </row>
    <row r="35" spans="1:15" x14ac:dyDescent="0.45">
      <c r="A35" s="109">
        <v>44452</v>
      </c>
      <c r="B35" s="101" t="str">
        <f t="shared" si="0"/>
        <v>(月)</v>
      </c>
      <c r="C35" s="61">
        <f>SUM(D35:I35)</f>
        <v>997635</v>
      </c>
      <c r="D35" s="61">
        <v>391631</v>
      </c>
      <c r="E35" s="61">
        <v>101638</v>
      </c>
      <c r="F35" s="61">
        <v>2143</v>
      </c>
      <c r="G35" s="61">
        <v>426478</v>
      </c>
      <c r="H35" s="61">
        <v>75741</v>
      </c>
      <c r="I35" s="61">
        <v>4</v>
      </c>
      <c r="J35" s="61">
        <v>13324</v>
      </c>
      <c r="K35" s="61">
        <v>754</v>
      </c>
      <c r="L35" s="61">
        <v>154</v>
      </c>
      <c r="M35" s="61">
        <v>24061</v>
      </c>
      <c r="N35" s="61">
        <v>652</v>
      </c>
      <c r="O35" s="61">
        <v>1</v>
      </c>
    </row>
    <row r="36" spans="1:15" x14ac:dyDescent="0.45">
      <c r="A36" s="109">
        <v>44451</v>
      </c>
      <c r="B36" s="101" t="str">
        <f t="shared" si="0"/>
        <v>(日)</v>
      </c>
      <c r="C36" s="61">
        <f t="shared" ref="C36:C99" si="5">SUM(D36:I36)</f>
        <v>1184632</v>
      </c>
      <c r="D36" s="61">
        <v>451666</v>
      </c>
      <c r="E36" s="61">
        <v>146287</v>
      </c>
      <c r="F36" s="61">
        <v>1481</v>
      </c>
      <c r="G36" s="61">
        <v>497405</v>
      </c>
      <c r="H36" s="61">
        <v>87793</v>
      </c>
      <c r="I36" s="61">
        <v>0</v>
      </c>
      <c r="J36" s="61">
        <v>7998</v>
      </c>
      <c r="K36" s="61">
        <v>1213</v>
      </c>
      <c r="L36" s="61">
        <v>56</v>
      </c>
      <c r="M36" s="61">
        <v>12269</v>
      </c>
      <c r="N36" s="61">
        <v>1022</v>
      </c>
      <c r="O36" s="61">
        <v>0</v>
      </c>
    </row>
    <row r="37" spans="1:15" x14ac:dyDescent="0.45">
      <c r="A37" s="109">
        <v>44450</v>
      </c>
      <c r="B37" s="101" t="str">
        <f t="shared" si="0"/>
        <v>(土)</v>
      </c>
      <c r="C37" s="61">
        <f t="shared" si="5"/>
        <v>1465565</v>
      </c>
      <c r="D37" s="61">
        <v>573272</v>
      </c>
      <c r="E37" s="61">
        <v>185156</v>
      </c>
      <c r="F37" s="61">
        <v>1648</v>
      </c>
      <c r="G37" s="61">
        <v>611599</v>
      </c>
      <c r="H37" s="61">
        <v>93886</v>
      </c>
      <c r="I37" s="61">
        <v>4</v>
      </c>
      <c r="J37" s="61">
        <v>10118</v>
      </c>
      <c r="K37" s="61">
        <v>1090</v>
      </c>
      <c r="L37" s="61">
        <v>54</v>
      </c>
      <c r="M37" s="61">
        <v>18098</v>
      </c>
      <c r="N37" s="61">
        <v>850</v>
      </c>
      <c r="O37" s="61">
        <v>1</v>
      </c>
    </row>
    <row r="38" spans="1:15" x14ac:dyDescent="0.45">
      <c r="A38" s="109">
        <v>44449</v>
      </c>
      <c r="B38" s="101" t="str">
        <f t="shared" si="0"/>
        <v>(金)</v>
      </c>
      <c r="C38" s="61">
        <f t="shared" si="5"/>
        <v>1213402</v>
      </c>
      <c r="D38" s="61">
        <v>455682</v>
      </c>
      <c r="E38" s="61">
        <v>163060</v>
      </c>
      <c r="F38" s="61">
        <v>1614</v>
      </c>
      <c r="G38" s="61">
        <v>504897</v>
      </c>
      <c r="H38" s="61">
        <v>88143</v>
      </c>
      <c r="I38" s="61">
        <v>6</v>
      </c>
      <c r="J38" s="61">
        <v>11561</v>
      </c>
      <c r="K38" s="61">
        <v>598</v>
      </c>
      <c r="L38" s="61">
        <v>83</v>
      </c>
      <c r="M38" s="61">
        <v>24971</v>
      </c>
      <c r="N38" s="61">
        <v>567</v>
      </c>
      <c r="O38" s="61">
        <v>0</v>
      </c>
    </row>
    <row r="39" spans="1:15" x14ac:dyDescent="0.45">
      <c r="A39" s="109">
        <v>44448</v>
      </c>
      <c r="B39" s="101" t="str">
        <f t="shared" si="0"/>
        <v>(木)</v>
      </c>
      <c r="C39" s="61">
        <f t="shared" si="5"/>
        <v>1084596</v>
      </c>
      <c r="D39" s="61">
        <v>413625</v>
      </c>
      <c r="E39" s="61">
        <v>142709</v>
      </c>
      <c r="F39" s="61">
        <v>1686</v>
      </c>
      <c r="G39" s="61">
        <v>438579</v>
      </c>
      <c r="H39" s="61">
        <v>87996</v>
      </c>
      <c r="I39" s="61">
        <v>1</v>
      </c>
      <c r="J39" s="61">
        <v>13282</v>
      </c>
      <c r="K39" s="61">
        <v>899</v>
      </c>
      <c r="L39" s="61">
        <v>98</v>
      </c>
      <c r="M39" s="61">
        <v>24941</v>
      </c>
      <c r="N39" s="61">
        <v>552</v>
      </c>
      <c r="O39" s="61">
        <v>0</v>
      </c>
    </row>
    <row r="40" spans="1:15" x14ac:dyDescent="0.45">
      <c r="A40" s="109">
        <v>44447</v>
      </c>
      <c r="B40" s="101" t="str">
        <f t="shared" si="0"/>
        <v>(水)</v>
      </c>
      <c r="C40" s="61">
        <f t="shared" si="5"/>
        <v>1115525</v>
      </c>
      <c r="D40" s="61">
        <v>437168</v>
      </c>
      <c r="E40" s="61">
        <v>138463</v>
      </c>
      <c r="F40" s="61">
        <v>1506</v>
      </c>
      <c r="G40" s="61">
        <v>453536</v>
      </c>
      <c r="H40" s="61">
        <v>84851</v>
      </c>
      <c r="I40" s="61">
        <v>1</v>
      </c>
      <c r="J40" s="61">
        <v>14748</v>
      </c>
      <c r="K40" s="61">
        <v>925</v>
      </c>
      <c r="L40" s="61">
        <v>71</v>
      </c>
      <c r="M40" s="61">
        <v>28312</v>
      </c>
      <c r="N40" s="61">
        <v>687</v>
      </c>
      <c r="O40" s="61">
        <v>0</v>
      </c>
    </row>
    <row r="41" spans="1:15" x14ac:dyDescent="0.45">
      <c r="A41" s="109">
        <v>44446</v>
      </c>
      <c r="B41" s="101" t="str">
        <f t="shared" si="0"/>
        <v>(火)</v>
      </c>
      <c r="C41" s="61">
        <f t="shared" si="5"/>
        <v>1117023</v>
      </c>
      <c r="D41" s="61">
        <v>464067</v>
      </c>
      <c r="E41" s="61">
        <v>140327</v>
      </c>
      <c r="F41" s="61">
        <v>1549</v>
      </c>
      <c r="G41" s="61">
        <v>423996</v>
      </c>
      <c r="H41" s="61">
        <v>87082</v>
      </c>
      <c r="I41" s="61">
        <v>2</v>
      </c>
      <c r="J41" s="61">
        <v>16701</v>
      </c>
      <c r="K41" s="61">
        <v>845</v>
      </c>
      <c r="L41" s="61">
        <v>85</v>
      </c>
      <c r="M41" s="61">
        <v>30960</v>
      </c>
      <c r="N41" s="61">
        <v>780</v>
      </c>
      <c r="O41" s="61">
        <v>0</v>
      </c>
    </row>
    <row r="42" spans="1:15" x14ac:dyDescent="0.45">
      <c r="A42" s="109">
        <v>44445</v>
      </c>
      <c r="B42" s="101" t="str">
        <f t="shared" si="0"/>
        <v>(月)</v>
      </c>
      <c r="C42" s="61">
        <f t="shared" si="5"/>
        <v>1002385</v>
      </c>
      <c r="D42" s="61">
        <v>453705</v>
      </c>
      <c r="E42" s="61">
        <v>140409</v>
      </c>
      <c r="F42" s="61">
        <v>1337</v>
      </c>
      <c r="G42" s="61">
        <v>334125</v>
      </c>
      <c r="H42" s="61">
        <v>72803</v>
      </c>
      <c r="I42" s="61">
        <v>6</v>
      </c>
      <c r="J42" s="61">
        <v>16233</v>
      </c>
      <c r="K42" s="61">
        <v>832</v>
      </c>
      <c r="L42" s="61">
        <v>70</v>
      </c>
      <c r="M42" s="61">
        <v>24654</v>
      </c>
      <c r="N42" s="61">
        <v>588</v>
      </c>
      <c r="O42" s="61">
        <v>0</v>
      </c>
    </row>
    <row r="43" spans="1:15" x14ac:dyDescent="0.45">
      <c r="A43" s="109">
        <v>44444</v>
      </c>
      <c r="B43" s="101" t="str">
        <f t="shared" si="0"/>
        <v>(日)</v>
      </c>
      <c r="C43" s="61">
        <f t="shared" si="5"/>
        <v>1152045</v>
      </c>
      <c r="D43" s="61">
        <v>598291</v>
      </c>
      <c r="E43" s="61">
        <v>158806</v>
      </c>
      <c r="F43" s="61">
        <v>1413</v>
      </c>
      <c r="G43" s="61">
        <v>282231</v>
      </c>
      <c r="H43" s="61">
        <v>111303</v>
      </c>
      <c r="I43" s="61">
        <v>1</v>
      </c>
      <c r="J43" s="61">
        <v>11515</v>
      </c>
      <c r="K43" s="61">
        <v>1032</v>
      </c>
      <c r="L43" s="61">
        <v>48</v>
      </c>
      <c r="M43" s="61">
        <v>8542</v>
      </c>
      <c r="N43" s="61">
        <v>1911</v>
      </c>
      <c r="O43" s="61">
        <v>0</v>
      </c>
    </row>
    <row r="44" spans="1:15" x14ac:dyDescent="0.45">
      <c r="A44" s="109">
        <v>44443</v>
      </c>
      <c r="B44" s="101" t="str">
        <f t="shared" si="0"/>
        <v>(土)</v>
      </c>
      <c r="C44" s="61">
        <f t="shared" si="5"/>
        <v>1369512</v>
      </c>
      <c r="D44" s="61">
        <v>754255</v>
      </c>
      <c r="E44" s="61">
        <v>173763</v>
      </c>
      <c r="F44" s="61">
        <v>1767</v>
      </c>
      <c r="G44" s="61">
        <v>323892</v>
      </c>
      <c r="H44" s="61">
        <v>115835</v>
      </c>
      <c r="I44" s="61">
        <v>0</v>
      </c>
      <c r="J44" s="61">
        <v>14514</v>
      </c>
      <c r="K44" s="61">
        <v>877</v>
      </c>
      <c r="L44" s="61">
        <v>60</v>
      </c>
      <c r="M44" s="61">
        <v>10879</v>
      </c>
      <c r="N44" s="61">
        <v>1993</v>
      </c>
      <c r="O44" s="61">
        <v>0</v>
      </c>
    </row>
    <row r="45" spans="1:15" x14ac:dyDescent="0.45">
      <c r="A45" s="109">
        <v>44442</v>
      </c>
      <c r="B45" s="101" t="str">
        <f t="shared" si="0"/>
        <v>(金)</v>
      </c>
      <c r="C45" s="61">
        <f t="shared" si="5"/>
        <v>1114791</v>
      </c>
      <c r="D45" s="61">
        <v>562828</v>
      </c>
      <c r="E45" s="61">
        <v>147911</v>
      </c>
      <c r="F45" s="61">
        <v>1909</v>
      </c>
      <c r="G45" s="61">
        <v>281813</v>
      </c>
      <c r="H45" s="61">
        <v>120327</v>
      </c>
      <c r="I45" s="61">
        <v>3</v>
      </c>
      <c r="J45" s="61">
        <v>16430</v>
      </c>
      <c r="K45" s="61">
        <v>552</v>
      </c>
      <c r="L45" s="61">
        <v>64</v>
      </c>
      <c r="M45" s="61">
        <v>15771</v>
      </c>
      <c r="N45" s="61">
        <v>908</v>
      </c>
      <c r="O45" s="61">
        <v>1</v>
      </c>
    </row>
    <row r="46" spans="1:15" x14ac:dyDescent="0.45">
      <c r="A46" s="109">
        <v>44441</v>
      </c>
      <c r="B46" s="101" t="str">
        <f t="shared" si="0"/>
        <v>(木)</v>
      </c>
      <c r="C46" s="61">
        <f t="shared" si="5"/>
        <v>888930</v>
      </c>
      <c r="D46" s="61">
        <v>258501</v>
      </c>
      <c r="E46" s="61">
        <v>141503</v>
      </c>
      <c r="F46" s="61">
        <v>1832</v>
      </c>
      <c r="G46" s="61">
        <v>370242</v>
      </c>
      <c r="H46" s="61">
        <v>116852</v>
      </c>
      <c r="I46" s="61">
        <v>0</v>
      </c>
      <c r="J46" s="61">
        <v>7477</v>
      </c>
      <c r="K46" s="61">
        <v>738</v>
      </c>
      <c r="L46" s="61">
        <v>106</v>
      </c>
      <c r="M46" s="61">
        <v>25069</v>
      </c>
      <c r="N46" s="61">
        <v>1027</v>
      </c>
      <c r="O46" s="61">
        <v>0</v>
      </c>
    </row>
    <row r="47" spans="1:15" x14ac:dyDescent="0.45">
      <c r="A47" s="109">
        <v>44440</v>
      </c>
      <c r="B47" s="101" t="str">
        <f t="shared" si="0"/>
        <v>(水)</v>
      </c>
      <c r="C47" s="61">
        <f t="shared" si="5"/>
        <v>1098631</v>
      </c>
      <c r="D47" s="61">
        <v>486669</v>
      </c>
      <c r="E47" s="61">
        <v>132857</v>
      </c>
      <c r="F47" s="61">
        <v>1672</v>
      </c>
      <c r="G47" s="61">
        <v>369210</v>
      </c>
      <c r="H47" s="61">
        <v>108222</v>
      </c>
      <c r="I47" s="61">
        <v>1</v>
      </c>
      <c r="J47" s="61">
        <v>19050</v>
      </c>
      <c r="K47" s="61">
        <v>807</v>
      </c>
      <c r="L47" s="61">
        <v>100</v>
      </c>
      <c r="M47" s="61">
        <v>28100</v>
      </c>
      <c r="N47" s="61">
        <v>1177</v>
      </c>
      <c r="O47" s="61">
        <v>0</v>
      </c>
    </row>
    <row r="48" spans="1:15" x14ac:dyDescent="0.45">
      <c r="A48" s="109">
        <v>44439</v>
      </c>
      <c r="B48" s="101" t="str">
        <f t="shared" si="0"/>
        <v>(火)</v>
      </c>
      <c r="C48" s="61">
        <f t="shared" si="5"/>
        <v>1141699</v>
      </c>
      <c r="D48" s="61">
        <v>500274</v>
      </c>
      <c r="E48" s="61">
        <v>129720</v>
      </c>
      <c r="F48" s="61">
        <v>1605</v>
      </c>
      <c r="G48" s="61">
        <v>387947</v>
      </c>
      <c r="H48" s="61">
        <v>122153</v>
      </c>
      <c r="I48" s="61">
        <v>0</v>
      </c>
      <c r="J48" s="61">
        <v>21655</v>
      </c>
      <c r="K48" s="61">
        <v>714</v>
      </c>
      <c r="L48" s="61">
        <v>89</v>
      </c>
      <c r="M48" s="61">
        <v>34077</v>
      </c>
      <c r="N48" s="61">
        <v>1316</v>
      </c>
      <c r="O48" s="61">
        <v>0</v>
      </c>
    </row>
    <row r="49" spans="1:15" x14ac:dyDescent="0.45">
      <c r="A49" s="109">
        <v>44438</v>
      </c>
      <c r="B49" s="101" t="str">
        <f t="shared" si="0"/>
        <v>(月)</v>
      </c>
      <c r="C49" s="61">
        <f t="shared" si="5"/>
        <v>641122</v>
      </c>
      <c r="D49" s="61">
        <v>250704</v>
      </c>
      <c r="E49" s="61">
        <v>124482</v>
      </c>
      <c r="F49" s="61">
        <v>1324</v>
      </c>
      <c r="G49" s="61">
        <v>137683</v>
      </c>
      <c r="H49" s="61">
        <v>126929</v>
      </c>
      <c r="I49" s="61">
        <v>0</v>
      </c>
      <c r="J49" s="61">
        <v>8985</v>
      </c>
      <c r="K49" s="61">
        <v>634</v>
      </c>
      <c r="L49" s="61">
        <v>69</v>
      </c>
      <c r="M49" s="61">
        <v>9433</v>
      </c>
      <c r="N49" s="61">
        <v>1247</v>
      </c>
      <c r="O49" s="61">
        <v>0</v>
      </c>
    </row>
    <row r="50" spans="1:15" x14ac:dyDescent="0.45">
      <c r="A50" s="109">
        <v>44437</v>
      </c>
      <c r="B50" s="101" t="str">
        <f t="shared" si="0"/>
        <v>(日)</v>
      </c>
      <c r="C50" s="61">
        <f t="shared" si="5"/>
        <v>1205578</v>
      </c>
      <c r="D50" s="61">
        <v>469926</v>
      </c>
      <c r="E50" s="61">
        <v>118099</v>
      </c>
      <c r="F50" s="61">
        <v>1127</v>
      </c>
      <c r="G50" s="61">
        <v>498234</v>
      </c>
      <c r="H50" s="61">
        <v>118191</v>
      </c>
      <c r="I50" s="61">
        <v>1</v>
      </c>
      <c r="J50" s="61">
        <v>9516</v>
      </c>
      <c r="K50" s="61">
        <v>839</v>
      </c>
      <c r="L50" s="61">
        <v>49</v>
      </c>
      <c r="M50" s="61">
        <v>19798</v>
      </c>
      <c r="N50" s="61">
        <v>2669</v>
      </c>
      <c r="O50" s="61">
        <v>0</v>
      </c>
    </row>
    <row r="51" spans="1:15" x14ac:dyDescent="0.45">
      <c r="A51" s="109">
        <v>44436</v>
      </c>
      <c r="B51" s="101" t="str">
        <f t="shared" si="0"/>
        <v>(土)</v>
      </c>
      <c r="C51" s="61">
        <f t="shared" si="5"/>
        <v>1441545</v>
      </c>
      <c r="D51" s="61">
        <v>582271</v>
      </c>
      <c r="E51" s="61">
        <v>132201</v>
      </c>
      <c r="F51" s="61">
        <v>543</v>
      </c>
      <c r="G51" s="61">
        <v>596154</v>
      </c>
      <c r="H51" s="61">
        <v>130376</v>
      </c>
      <c r="I51" s="61">
        <v>0</v>
      </c>
      <c r="J51" s="61">
        <v>13366</v>
      </c>
      <c r="K51" s="61">
        <v>714</v>
      </c>
      <c r="L51" s="61">
        <v>13</v>
      </c>
      <c r="M51" s="61">
        <v>31675</v>
      </c>
      <c r="N51" s="61">
        <v>3234</v>
      </c>
      <c r="O51" s="61">
        <v>0</v>
      </c>
    </row>
    <row r="52" spans="1:15" x14ac:dyDescent="0.45">
      <c r="A52" s="109">
        <v>44435</v>
      </c>
      <c r="B52" s="101" t="str">
        <f t="shared" si="0"/>
        <v>(金)</v>
      </c>
      <c r="C52" s="61">
        <f t="shared" si="5"/>
        <v>1258932</v>
      </c>
      <c r="D52" s="61">
        <v>515534</v>
      </c>
      <c r="E52" s="61">
        <v>106527</v>
      </c>
      <c r="F52" s="61">
        <v>986</v>
      </c>
      <c r="G52" s="61">
        <v>479870</v>
      </c>
      <c r="H52" s="61">
        <v>156015</v>
      </c>
      <c r="I52" s="61">
        <v>0</v>
      </c>
      <c r="J52" s="61">
        <v>18077</v>
      </c>
      <c r="K52" s="61">
        <v>502</v>
      </c>
      <c r="L52" s="61">
        <v>22</v>
      </c>
      <c r="M52" s="61">
        <v>39159</v>
      </c>
      <c r="N52" s="61">
        <v>1546</v>
      </c>
      <c r="O52" s="61">
        <v>0</v>
      </c>
    </row>
    <row r="53" spans="1:15" x14ac:dyDescent="0.45">
      <c r="A53" s="109">
        <v>44434</v>
      </c>
      <c r="B53" s="101" t="str">
        <f t="shared" si="0"/>
        <v>(木)</v>
      </c>
      <c r="C53" s="61">
        <f t="shared" si="5"/>
        <v>1131061</v>
      </c>
      <c r="D53" s="61">
        <v>461506</v>
      </c>
      <c r="E53" s="61">
        <v>91831</v>
      </c>
      <c r="F53" s="61">
        <v>2025</v>
      </c>
      <c r="G53" s="61">
        <v>434299</v>
      </c>
      <c r="H53" s="61">
        <v>141399</v>
      </c>
      <c r="I53" s="61">
        <v>1</v>
      </c>
      <c r="J53" s="61">
        <v>18888</v>
      </c>
      <c r="K53" s="61">
        <v>636</v>
      </c>
      <c r="L53" s="61">
        <v>64</v>
      </c>
      <c r="M53" s="61">
        <v>39839</v>
      </c>
      <c r="N53" s="61">
        <v>1762</v>
      </c>
      <c r="O53" s="61">
        <v>0</v>
      </c>
    </row>
    <row r="54" spans="1:15" x14ac:dyDescent="0.45">
      <c r="A54" s="109">
        <v>44433</v>
      </c>
      <c r="B54" s="101" t="str">
        <f t="shared" si="0"/>
        <v>(水)</v>
      </c>
      <c r="C54" s="61">
        <f t="shared" si="5"/>
        <v>1194118</v>
      </c>
      <c r="D54" s="61">
        <v>472697</v>
      </c>
      <c r="E54" s="61">
        <v>113295</v>
      </c>
      <c r="F54" s="61">
        <v>1930</v>
      </c>
      <c r="G54" s="61">
        <v>448897</v>
      </c>
      <c r="H54" s="61">
        <v>157297</v>
      </c>
      <c r="I54" s="61">
        <v>2</v>
      </c>
      <c r="J54" s="61">
        <v>21473</v>
      </c>
      <c r="K54" s="61">
        <v>716</v>
      </c>
      <c r="L54" s="61">
        <v>64</v>
      </c>
      <c r="M54" s="61">
        <v>44874</v>
      </c>
      <c r="N54" s="61">
        <v>1985</v>
      </c>
      <c r="O54" s="61">
        <v>0</v>
      </c>
    </row>
    <row r="55" spans="1:15" x14ac:dyDescent="0.45">
      <c r="A55" s="109">
        <v>44432</v>
      </c>
      <c r="B55" s="101" t="str">
        <f t="shared" si="0"/>
        <v>(火)</v>
      </c>
      <c r="C55" s="61">
        <f t="shared" si="5"/>
        <v>1217643</v>
      </c>
      <c r="D55" s="61">
        <v>476551</v>
      </c>
      <c r="E55" s="61">
        <v>119823</v>
      </c>
      <c r="F55" s="61">
        <v>975</v>
      </c>
      <c r="G55" s="61">
        <v>456448</v>
      </c>
      <c r="H55" s="61">
        <v>163844</v>
      </c>
      <c r="I55" s="61">
        <v>2</v>
      </c>
      <c r="J55" s="61">
        <v>25340</v>
      </c>
      <c r="K55" s="61">
        <v>786</v>
      </c>
      <c r="L55" s="61">
        <v>48</v>
      </c>
      <c r="M55" s="61">
        <v>54495</v>
      </c>
      <c r="N55" s="61">
        <v>2246</v>
      </c>
      <c r="O55" s="61">
        <v>1</v>
      </c>
    </row>
    <row r="56" spans="1:15" x14ac:dyDescent="0.45">
      <c r="A56" s="109">
        <v>44431</v>
      </c>
      <c r="B56" s="101" t="str">
        <f t="shared" si="0"/>
        <v>(月)</v>
      </c>
      <c r="C56" s="61">
        <f t="shared" si="5"/>
        <v>1154166</v>
      </c>
      <c r="D56" s="61">
        <v>439118</v>
      </c>
      <c r="E56" s="61">
        <v>94541</v>
      </c>
      <c r="F56" s="61">
        <v>984</v>
      </c>
      <c r="G56" s="61">
        <v>438888</v>
      </c>
      <c r="H56" s="61">
        <v>180634</v>
      </c>
      <c r="I56" s="61">
        <v>1</v>
      </c>
      <c r="J56" s="61">
        <v>23645</v>
      </c>
      <c r="K56" s="61">
        <v>674</v>
      </c>
      <c r="L56" s="61">
        <v>50</v>
      </c>
      <c r="M56" s="61">
        <v>58129</v>
      </c>
      <c r="N56" s="61">
        <v>2977</v>
      </c>
      <c r="O56" s="66">
        <v>1</v>
      </c>
    </row>
    <row r="57" spans="1:15" x14ac:dyDescent="0.45">
      <c r="A57" s="109">
        <v>44430</v>
      </c>
      <c r="B57" s="101" t="str">
        <f t="shared" si="0"/>
        <v>(日)</v>
      </c>
      <c r="C57" s="61">
        <f t="shared" si="5"/>
        <v>1212347</v>
      </c>
      <c r="D57" s="61">
        <v>515251</v>
      </c>
      <c r="E57" s="61">
        <v>105213</v>
      </c>
      <c r="F57" s="61">
        <v>0</v>
      </c>
      <c r="G57" s="61">
        <v>443925</v>
      </c>
      <c r="H57" s="61">
        <v>147958</v>
      </c>
      <c r="I57" s="61">
        <v>0</v>
      </c>
      <c r="J57" s="61">
        <v>11650</v>
      </c>
      <c r="K57" s="61">
        <v>857</v>
      </c>
      <c r="L57" s="61">
        <v>0</v>
      </c>
      <c r="M57" s="61">
        <v>33643</v>
      </c>
      <c r="N57" s="61">
        <v>4396</v>
      </c>
      <c r="O57" s="66">
        <v>0</v>
      </c>
    </row>
    <row r="58" spans="1:15" x14ac:dyDescent="0.45">
      <c r="A58" s="109">
        <v>44429</v>
      </c>
      <c r="B58" s="101" t="str">
        <f t="shared" si="0"/>
        <v>(土)</v>
      </c>
      <c r="C58" s="61">
        <f t="shared" si="5"/>
        <v>1400411</v>
      </c>
      <c r="D58" s="66">
        <v>605386</v>
      </c>
      <c r="E58" s="61">
        <v>100982</v>
      </c>
      <c r="F58" s="61">
        <v>42</v>
      </c>
      <c r="G58" s="61">
        <v>529038</v>
      </c>
      <c r="H58" s="61">
        <v>164963</v>
      </c>
      <c r="I58" s="61">
        <v>0</v>
      </c>
      <c r="J58" s="61">
        <v>16967</v>
      </c>
      <c r="K58" s="61">
        <v>711</v>
      </c>
      <c r="L58" s="61">
        <v>3</v>
      </c>
      <c r="M58" s="61">
        <v>61659</v>
      </c>
      <c r="N58" s="61">
        <v>4652</v>
      </c>
      <c r="O58" s="66">
        <v>0</v>
      </c>
    </row>
    <row r="59" spans="1:15" x14ac:dyDescent="0.45">
      <c r="A59" s="109">
        <v>44428</v>
      </c>
      <c r="B59" s="101" t="str">
        <f t="shared" si="0"/>
        <v>(金)</v>
      </c>
      <c r="C59" s="61">
        <f t="shared" si="5"/>
        <v>1263222</v>
      </c>
      <c r="D59" s="61">
        <v>510205</v>
      </c>
      <c r="E59" s="61">
        <v>89887</v>
      </c>
      <c r="F59" s="61">
        <v>0</v>
      </c>
      <c r="G59" s="61">
        <v>470387</v>
      </c>
      <c r="H59" s="61">
        <v>192743</v>
      </c>
      <c r="I59" s="61">
        <v>0</v>
      </c>
      <c r="J59" s="61">
        <v>24598</v>
      </c>
      <c r="K59" s="61">
        <v>452</v>
      </c>
      <c r="L59" s="61">
        <v>0</v>
      </c>
      <c r="M59" s="61">
        <v>79001</v>
      </c>
      <c r="N59" s="61">
        <v>2665</v>
      </c>
      <c r="O59" s="66">
        <v>0</v>
      </c>
    </row>
    <row r="60" spans="1:15" x14ac:dyDescent="0.45">
      <c r="A60" s="109">
        <v>44427</v>
      </c>
      <c r="B60" s="101" t="str">
        <f t="shared" si="0"/>
        <v>(木)</v>
      </c>
      <c r="C60" s="61">
        <f t="shared" si="5"/>
        <v>1173273</v>
      </c>
      <c r="D60" s="61">
        <v>469033</v>
      </c>
      <c r="E60" s="61">
        <v>95680</v>
      </c>
      <c r="F60" s="61">
        <v>1</v>
      </c>
      <c r="G60" s="61">
        <v>424352</v>
      </c>
      <c r="H60" s="61">
        <v>184207</v>
      </c>
      <c r="I60" s="61">
        <v>0</v>
      </c>
      <c r="J60" s="61">
        <v>24628</v>
      </c>
      <c r="K60" s="61">
        <v>598</v>
      </c>
      <c r="L60" s="61">
        <v>1</v>
      </c>
      <c r="M60" s="61">
        <v>78910</v>
      </c>
      <c r="N60" s="61">
        <v>3449</v>
      </c>
      <c r="O60" s="66">
        <v>0</v>
      </c>
    </row>
    <row r="61" spans="1:15" x14ac:dyDescent="0.45">
      <c r="A61" s="109">
        <v>44426</v>
      </c>
      <c r="B61" s="101" t="str">
        <f t="shared" si="0"/>
        <v>(水)</v>
      </c>
      <c r="C61" s="61">
        <f t="shared" si="5"/>
        <v>1210042</v>
      </c>
      <c r="D61" s="61">
        <v>480642</v>
      </c>
      <c r="E61" s="61">
        <v>86201</v>
      </c>
      <c r="F61" s="61">
        <v>0</v>
      </c>
      <c r="G61" s="61">
        <v>435332</v>
      </c>
      <c r="H61" s="61">
        <v>207867</v>
      </c>
      <c r="I61" s="61">
        <v>0</v>
      </c>
      <c r="J61" s="61">
        <v>27854</v>
      </c>
      <c r="K61" s="61">
        <v>681</v>
      </c>
      <c r="L61" s="61">
        <v>0</v>
      </c>
      <c r="M61" s="61">
        <v>86889</v>
      </c>
      <c r="N61" s="61">
        <v>3306</v>
      </c>
      <c r="O61" s="61">
        <v>0</v>
      </c>
    </row>
    <row r="62" spans="1:15" x14ac:dyDescent="0.45">
      <c r="A62" s="109">
        <v>44425</v>
      </c>
      <c r="B62" s="101" t="str">
        <f t="shared" si="0"/>
        <v>(火)</v>
      </c>
      <c r="C62" s="61">
        <f t="shared" si="5"/>
        <v>1199949</v>
      </c>
      <c r="D62" s="61">
        <v>453495</v>
      </c>
      <c r="E62" s="61">
        <v>83984</v>
      </c>
      <c r="F62" s="61">
        <v>1</v>
      </c>
      <c r="G62" s="61">
        <v>448394</v>
      </c>
      <c r="H62" s="61">
        <v>214075</v>
      </c>
      <c r="I62" s="61">
        <v>0</v>
      </c>
      <c r="J62" s="61">
        <v>30602</v>
      </c>
      <c r="K62" s="61">
        <v>645</v>
      </c>
      <c r="L62" s="61">
        <v>0</v>
      </c>
      <c r="M62" s="61">
        <v>103726</v>
      </c>
      <c r="N62" s="61">
        <v>2783</v>
      </c>
      <c r="O62" s="61">
        <v>0</v>
      </c>
    </row>
    <row r="63" spans="1:15" x14ac:dyDescent="0.45">
      <c r="A63" s="109">
        <v>44424</v>
      </c>
      <c r="B63" s="101" t="str">
        <f t="shared" si="0"/>
        <v>(月)</v>
      </c>
      <c r="C63" s="61">
        <f t="shared" si="5"/>
        <v>971863</v>
      </c>
      <c r="D63" s="61">
        <v>350679</v>
      </c>
      <c r="E63" s="61">
        <v>77279</v>
      </c>
      <c r="F63" s="61">
        <v>0</v>
      </c>
      <c r="G63" s="61">
        <v>362226</v>
      </c>
      <c r="H63" s="61">
        <v>181679</v>
      </c>
      <c r="I63" s="61">
        <v>0</v>
      </c>
      <c r="J63" s="61">
        <v>24122</v>
      </c>
      <c r="K63" s="61">
        <v>573</v>
      </c>
      <c r="L63" s="61">
        <v>0</v>
      </c>
      <c r="M63" s="61">
        <v>85296</v>
      </c>
      <c r="N63" s="61">
        <v>2728</v>
      </c>
      <c r="O63" s="61">
        <v>0</v>
      </c>
    </row>
    <row r="64" spans="1:15" x14ac:dyDescent="0.45">
      <c r="A64" s="109">
        <v>44423</v>
      </c>
      <c r="B64" s="101" t="str">
        <f t="shared" si="0"/>
        <v>(日)</v>
      </c>
      <c r="C64" s="61">
        <f t="shared" si="5"/>
        <v>721623</v>
      </c>
      <c r="D64" s="61">
        <v>277322</v>
      </c>
      <c r="E64" s="61">
        <v>86616</v>
      </c>
      <c r="F64" s="61">
        <v>0</v>
      </c>
      <c r="G64" s="61">
        <v>245021</v>
      </c>
      <c r="H64" s="61">
        <v>112664</v>
      </c>
      <c r="I64" s="61">
        <v>0</v>
      </c>
      <c r="J64" s="61">
        <v>7187</v>
      </c>
      <c r="K64" s="61">
        <v>939</v>
      </c>
      <c r="L64" s="61">
        <v>0</v>
      </c>
      <c r="M64" s="61">
        <v>35201</v>
      </c>
      <c r="N64" s="61">
        <v>2443</v>
      </c>
      <c r="O64" s="61">
        <v>0</v>
      </c>
    </row>
    <row r="65" spans="1:15" x14ac:dyDescent="0.45">
      <c r="A65" s="109">
        <v>44422</v>
      </c>
      <c r="B65" s="101" t="str">
        <f t="shared" si="0"/>
        <v>(土)</v>
      </c>
      <c r="C65" s="61">
        <f t="shared" si="5"/>
        <v>734124</v>
      </c>
      <c r="D65" s="61">
        <v>266876</v>
      </c>
      <c r="E65" s="61">
        <v>81825</v>
      </c>
      <c r="F65" s="61">
        <v>0</v>
      </c>
      <c r="G65" s="61">
        <v>252375</v>
      </c>
      <c r="H65" s="61">
        <v>133048</v>
      </c>
      <c r="I65" s="61">
        <v>0</v>
      </c>
      <c r="J65" s="61">
        <v>8537</v>
      </c>
      <c r="K65" s="61">
        <v>814</v>
      </c>
      <c r="L65" s="61">
        <v>0</v>
      </c>
      <c r="M65" s="61">
        <v>43592</v>
      </c>
      <c r="N65" s="61">
        <v>2596</v>
      </c>
      <c r="O65" s="61">
        <v>0</v>
      </c>
    </row>
    <row r="66" spans="1:15" x14ac:dyDescent="0.45">
      <c r="A66" s="109">
        <v>44421</v>
      </c>
      <c r="B66" s="101" t="str">
        <f t="shared" si="0"/>
        <v>(金)</v>
      </c>
      <c r="C66" s="61">
        <f t="shared" si="5"/>
        <v>643016</v>
      </c>
      <c r="D66" s="61">
        <v>263650</v>
      </c>
      <c r="E66" s="61">
        <v>75317</v>
      </c>
      <c r="F66" s="61">
        <v>0</v>
      </c>
      <c r="G66" s="61">
        <v>136530</v>
      </c>
      <c r="H66" s="61">
        <v>167519</v>
      </c>
      <c r="I66" s="61">
        <v>0</v>
      </c>
      <c r="J66" s="61">
        <v>14193</v>
      </c>
      <c r="K66" s="61">
        <v>624</v>
      </c>
      <c r="L66" s="61">
        <v>0</v>
      </c>
      <c r="M66" s="61">
        <v>23385</v>
      </c>
      <c r="N66" s="61">
        <v>3490</v>
      </c>
      <c r="O66" s="61">
        <v>0</v>
      </c>
    </row>
    <row r="67" spans="1:15" x14ac:dyDescent="0.45">
      <c r="A67" s="109">
        <v>44420</v>
      </c>
      <c r="B67" s="101" t="str">
        <f t="shared" si="0"/>
        <v>(木)</v>
      </c>
      <c r="C67" s="61">
        <f t="shared" si="5"/>
        <v>886590</v>
      </c>
      <c r="D67" s="61">
        <v>397682</v>
      </c>
      <c r="E67" s="61">
        <v>84597</v>
      </c>
      <c r="F67" s="61">
        <v>0</v>
      </c>
      <c r="G67" s="61">
        <v>226446</v>
      </c>
      <c r="H67" s="61">
        <v>177865</v>
      </c>
      <c r="I67" s="61">
        <v>0</v>
      </c>
      <c r="J67" s="61">
        <v>24130</v>
      </c>
      <c r="K67" s="61">
        <v>791</v>
      </c>
      <c r="L67" s="61">
        <v>0</v>
      </c>
      <c r="M67" s="61">
        <v>49030</v>
      </c>
      <c r="N67" s="61">
        <v>3551</v>
      </c>
      <c r="O67" s="61">
        <v>0</v>
      </c>
    </row>
    <row r="68" spans="1:15" x14ac:dyDescent="0.45">
      <c r="A68" s="109">
        <v>44419</v>
      </c>
      <c r="B68" s="101" t="str">
        <f t="shared" si="0"/>
        <v>(水)</v>
      </c>
      <c r="C68" s="61">
        <f t="shared" si="5"/>
        <v>1187983</v>
      </c>
      <c r="D68" s="61">
        <v>403250</v>
      </c>
      <c r="E68" s="61">
        <v>85976</v>
      </c>
      <c r="F68" s="61">
        <v>0</v>
      </c>
      <c r="G68" s="61">
        <v>498441</v>
      </c>
      <c r="H68" s="61">
        <v>200316</v>
      </c>
      <c r="I68" s="61">
        <v>0</v>
      </c>
      <c r="J68" s="61">
        <v>27044</v>
      </c>
      <c r="K68" s="61">
        <v>737</v>
      </c>
      <c r="L68" s="61">
        <v>0</v>
      </c>
      <c r="M68" s="61">
        <v>138646</v>
      </c>
      <c r="N68" s="61">
        <v>2739</v>
      </c>
      <c r="O68" s="61">
        <v>0</v>
      </c>
    </row>
    <row r="69" spans="1:15" x14ac:dyDescent="0.45">
      <c r="A69" s="109">
        <v>44418</v>
      </c>
      <c r="B69" s="101" t="str">
        <f t="shared" si="0"/>
        <v>(火)</v>
      </c>
      <c r="C69" s="61">
        <f t="shared" si="5"/>
        <v>1267964</v>
      </c>
      <c r="D69" s="61">
        <v>391468</v>
      </c>
      <c r="E69" s="61">
        <v>88012</v>
      </c>
      <c r="F69" s="61">
        <v>0</v>
      </c>
      <c r="G69" s="61">
        <v>573749</v>
      </c>
      <c r="H69" s="61">
        <v>214735</v>
      </c>
      <c r="I69" s="61">
        <v>0</v>
      </c>
      <c r="J69" s="61">
        <v>31056</v>
      </c>
      <c r="K69" s="61">
        <v>737</v>
      </c>
      <c r="L69" s="61">
        <v>0</v>
      </c>
      <c r="M69" s="61">
        <v>175813</v>
      </c>
      <c r="N69" s="61">
        <v>3175</v>
      </c>
      <c r="O69" s="61">
        <v>0</v>
      </c>
    </row>
    <row r="70" spans="1:15" x14ac:dyDescent="0.45">
      <c r="A70" s="109">
        <v>44417</v>
      </c>
      <c r="B70" s="101" t="str">
        <f t="shared" si="0"/>
        <v>(月)</v>
      </c>
      <c r="C70" s="61">
        <f t="shared" si="5"/>
        <v>365602</v>
      </c>
      <c r="D70" s="61">
        <v>102679</v>
      </c>
      <c r="E70" s="61">
        <v>62472</v>
      </c>
      <c r="F70" s="61">
        <v>0</v>
      </c>
      <c r="G70" s="61">
        <v>101603</v>
      </c>
      <c r="H70" s="61">
        <v>98848</v>
      </c>
      <c r="I70" s="61">
        <v>0</v>
      </c>
      <c r="J70" s="61">
        <v>3429</v>
      </c>
      <c r="K70" s="61">
        <v>667</v>
      </c>
      <c r="L70" s="61">
        <v>0</v>
      </c>
      <c r="M70" s="61">
        <v>21011</v>
      </c>
      <c r="N70" s="61">
        <v>2143</v>
      </c>
      <c r="O70" s="61">
        <v>0</v>
      </c>
    </row>
    <row r="71" spans="1:15" x14ac:dyDescent="0.45">
      <c r="A71" s="109">
        <v>44416</v>
      </c>
      <c r="B71" s="101" t="str">
        <f t="shared" ref="B71:B134" si="6">"(" &amp; TEXT(A71,"aaa") &amp; ")"</f>
        <v>(日)</v>
      </c>
      <c r="C71" s="61">
        <f t="shared" si="5"/>
        <v>1214091</v>
      </c>
      <c r="D71" s="61">
        <v>490977</v>
      </c>
      <c r="E71" s="61">
        <v>109194</v>
      </c>
      <c r="F71" s="61">
        <v>0</v>
      </c>
      <c r="G71" s="61">
        <v>441656</v>
      </c>
      <c r="H71" s="61">
        <v>172264</v>
      </c>
      <c r="I71" s="61">
        <v>0</v>
      </c>
      <c r="J71" s="61">
        <v>17044</v>
      </c>
      <c r="K71" s="61">
        <v>1893</v>
      </c>
      <c r="L71" s="61">
        <v>0</v>
      </c>
      <c r="M71" s="61">
        <v>99004</v>
      </c>
      <c r="N71" s="61">
        <v>2645</v>
      </c>
      <c r="O71" s="61">
        <v>0</v>
      </c>
    </row>
    <row r="72" spans="1:15" x14ac:dyDescent="0.45">
      <c r="A72" s="109">
        <v>44415</v>
      </c>
      <c r="B72" s="101" t="str">
        <f t="shared" si="6"/>
        <v>(土)</v>
      </c>
      <c r="C72" s="61">
        <f t="shared" si="5"/>
        <v>1533935</v>
      </c>
      <c r="D72" s="61">
        <v>581488</v>
      </c>
      <c r="E72" s="61">
        <v>105655</v>
      </c>
      <c r="F72" s="61">
        <v>0</v>
      </c>
      <c r="G72" s="61">
        <v>629490</v>
      </c>
      <c r="H72" s="61">
        <v>217302</v>
      </c>
      <c r="I72" s="61">
        <v>0</v>
      </c>
      <c r="J72" s="61">
        <v>27009</v>
      </c>
      <c r="K72" s="61">
        <v>1978</v>
      </c>
      <c r="L72" s="61">
        <v>0</v>
      </c>
      <c r="M72" s="61">
        <v>161389</v>
      </c>
      <c r="N72" s="61">
        <v>2825</v>
      </c>
      <c r="O72" s="61">
        <v>0</v>
      </c>
    </row>
    <row r="73" spans="1:15" x14ac:dyDescent="0.45">
      <c r="A73" s="109">
        <v>44414</v>
      </c>
      <c r="B73" s="101" t="str">
        <f t="shared" si="6"/>
        <v>(金)</v>
      </c>
      <c r="C73" s="61">
        <f t="shared" si="5"/>
        <v>1455786</v>
      </c>
      <c r="D73" s="61">
        <v>465339</v>
      </c>
      <c r="E73" s="61">
        <v>103833</v>
      </c>
      <c r="F73" s="61">
        <v>0</v>
      </c>
      <c r="G73" s="61">
        <v>615129</v>
      </c>
      <c r="H73" s="61">
        <v>271485</v>
      </c>
      <c r="I73" s="61">
        <v>0</v>
      </c>
      <c r="J73" s="61">
        <v>35463</v>
      </c>
      <c r="K73" s="61">
        <v>734</v>
      </c>
      <c r="L73" s="61">
        <v>0</v>
      </c>
      <c r="M73" s="61">
        <v>214394</v>
      </c>
      <c r="N73" s="61">
        <v>3185</v>
      </c>
      <c r="O73" s="61">
        <v>0</v>
      </c>
    </row>
    <row r="74" spans="1:15" x14ac:dyDescent="0.45">
      <c r="A74" s="109">
        <v>44413</v>
      </c>
      <c r="B74" s="101" t="str">
        <f t="shared" si="6"/>
        <v>(木)</v>
      </c>
      <c r="C74" s="61">
        <f t="shared" si="5"/>
        <v>1382459</v>
      </c>
      <c r="D74" s="61">
        <v>439314</v>
      </c>
      <c r="E74" s="61">
        <v>110689</v>
      </c>
      <c r="F74" s="61">
        <v>0</v>
      </c>
      <c r="G74" s="61">
        <v>581317</v>
      </c>
      <c r="H74" s="61">
        <v>251139</v>
      </c>
      <c r="I74" s="61">
        <v>0</v>
      </c>
      <c r="J74" s="61">
        <v>36169</v>
      </c>
      <c r="K74" s="61">
        <v>952</v>
      </c>
      <c r="L74" s="61">
        <v>0</v>
      </c>
      <c r="M74" s="61">
        <v>220314</v>
      </c>
      <c r="N74" s="61">
        <v>3308</v>
      </c>
      <c r="O74" s="61">
        <v>0</v>
      </c>
    </row>
    <row r="75" spans="1:15" x14ac:dyDescent="0.45">
      <c r="A75" s="109">
        <v>44412</v>
      </c>
      <c r="B75" s="101" t="str">
        <f t="shared" si="6"/>
        <v>(水)</v>
      </c>
      <c r="C75" s="61">
        <f t="shared" si="5"/>
        <v>1375244</v>
      </c>
      <c r="D75" s="61">
        <v>452637</v>
      </c>
      <c r="E75" s="61">
        <v>108118</v>
      </c>
      <c r="F75" s="61">
        <v>0</v>
      </c>
      <c r="G75" s="61">
        <v>592167</v>
      </c>
      <c r="H75" s="61">
        <v>222322</v>
      </c>
      <c r="I75" s="61">
        <v>0</v>
      </c>
      <c r="J75" s="61">
        <v>40151</v>
      </c>
      <c r="K75" s="61">
        <v>978</v>
      </c>
      <c r="L75" s="61">
        <v>0</v>
      </c>
      <c r="M75" s="61">
        <v>238103</v>
      </c>
      <c r="N75" s="61">
        <v>3404</v>
      </c>
      <c r="O75" s="61">
        <v>0</v>
      </c>
    </row>
    <row r="76" spans="1:15" x14ac:dyDescent="0.45">
      <c r="A76" s="109">
        <v>44411</v>
      </c>
      <c r="B76" s="101" t="str">
        <f t="shared" si="6"/>
        <v>(火)</v>
      </c>
      <c r="C76" s="61">
        <f t="shared" si="5"/>
        <v>1388854</v>
      </c>
      <c r="D76" s="61">
        <v>456987</v>
      </c>
      <c r="E76" s="61">
        <v>113900</v>
      </c>
      <c r="F76" s="61">
        <v>0</v>
      </c>
      <c r="G76" s="61">
        <v>597742</v>
      </c>
      <c r="H76" s="61">
        <v>220225</v>
      </c>
      <c r="I76" s="61">
        <v>0</v>
      </c>
      <c r="J76" s="61">
        <v>48852</v>
      </c>
      <c r="K76" s="61">
        <v>999</v>
      </c>
      <c r="L76" s="61">
        <v>0</v>
      </c>
      <c r="M76" s="61">
        <v>266405</v>
      </c>
      <c r="N76" s="61">
        <v>3149</v>
      </c>
      <c r="O76" s="61">
        <v>0</v>
      </c>
    </row>
    <row r="77" spans="1:15" x14ac:dyDescent="0.45">
      <c r="A77" s="109">
        <v>44410</v>
      </c>
      <c r="B77" s="101" t="str">
        <f t="shared" si="6"/>
        <v>(月)</v>
      </c>
      <c r="C77" s="61">
        <f t="shared" si="5"/>
        <v>1328356</v>
      </c>
      <c r="D77" s="61">
        <v>435720</v>
      </c>
      <c r="E77" s="61">
        <v>117218</v>
      </c>
      <c r="F77" s="61">
        <v>0</v>
      </c>
      <c r="G77" s="61">
        <v>563883</v>
      </c>
      <c r="H77" s="61">
        <v>211535</v>
      </c>
      <c r="I77" s="61">
        <v>0</v>
      </c>
      <c r="J77" s="61">
        <v>52016</v>
      </c>
      <c r="K77" s="61">
        <v>1006</v>
      </c>
      <c r="L77" s="61">
        <v>0</v>
      </c>
      <c r="M77" s="61">
        <v>258348</v>
      </c>
      <c r="N77" s="61">
        <v>3363</v>
      </c>
      <c r="O77" s="61">
        <v>0</v>
      </c>
    </row>
    <row r="78" spans="1:15" x14ac:dyDescent="0.45">
      <c r="A78" s="109">
        <v>44409</v>
      </c>
      <c r="B78" s="101" t="str">
        <f t="shared" si="6"/>
        <v>(日)</v>
      </c>
      <c r="C78" s="61">
        <f t="shared" si="5"/>
        <v>1214269</v>
      </c>
      <c r="D78" s="61">
        <v>431726</v>
      </c>
      <c r="E78" s="61">
        <v>110984</v>
      </c>
      <c r="F78" s="61">
        <v>0</v>
      </c>
      <c r="G78" s="61">
        <v>535156</v>
      </c>
      <c r="H78" s="61">
        <v>136403</v>
      </c>
      <c r="I78" s="61">
        <v>0</v>
      </c>
      <c r="J78" s="61">
        <v>26313</v>
      </c>
      <c r="K78" s="61">
        <v>2580</v>
      </c>
      <c r="L78" s="61">
        <v>0</v>
      </c>
      <c r="M78" s="61">
        <v>208294</v>
      </c>
      <c r="N78" s="61">
        <v>5810</v>
      </c>
      <c r="O78" s="61">
        <v>0</v>
      </c>
    </row>
    <row r="79" spans="1:15" x14ac:dyDescent="0.45">
      <c r="A79" s="109">
        <v>44408</v>
      </c>
      <c r="B79" s="101" t="str">
        <f t="shared" si="6"/>
        <v>(土)</v>
      </c>
      <c r="C79" s="61">
        <f t="shared" si="5"/>
        <v>1585324</v>
      </c>
      <c r="D79" s="61">
        <v>496245</v>
      </c>
      <c r="E79" s="61">
        <v>125809</v>
      </c>
      <c r="F79" s="61">
        <v>0</v>
      </c>
      <c r="G79" s="61">
        <v>791428</v>
      </c>
      <c r="H79" s="61">
        <v>171842</v>
      </c>
      <c r="I79" s="61">
        <v>0</v>
      </c>
      <c r="J79" s="61">
        <v>53100</v>
      </c>
      <c r="K79" s="61">
        <v>3277</v>
      </c>
      <c r="L79" s="61">
        <v>0</v>
      </c>
      <c r="M79" s="61">
        <v>395322</v>
      </c>
      <c r="N79" s="61">
        <v>11532</v>
      </c>
      <c r="O79" s="61">
        <v>0</v>
      </c>
    </row>
    <row r="80" spans="1:15" x14ac:dyDescent="0.45">
      <c r="A80" s="109">
        <v>44407</v>
      </c>
      <c r="B80" s="101" t="str">
        <f t="shared" si="6"/>
        <v>(金)</v>
      </c>
      <c r="C80" s="61">
        <f t="shared" si="5"/>
        <v>1566725</v>
      </c>
      <c r="D80" s="61">
        <v>455686</v>
      </c>
      <c r="E80" s="61">
        <v>157364</v>
      </c>
      <c r="F80" s="61">
        <v>0</v>
      </c>
      <c r="G80" s="61">
        <v>742118</v>
      </c>
      <c r="H80" s="61">
        <v>211557</v>
      </c>
      <c r="I80" s="61">
        <v>0</v>
      </c>
      <c r="J80" s="61">
        <v>73660</v>
      </c>
      <c r="K80" s="61">
        <v>1487</v>
      </c>
      <c r="L80" s="61">
        <v>0</v>
      </c>
      <c r="M80" s="61">
        <v>413694</v>
      </c>
      <c r="N80" s="61">
        <v>9656</v>
      </c>
      <c r="O80" s="61">
        <v>0</v>
      </c>
    </row>
    <row r="81" spans="1:15" x14ac:dyDescent="0.45">
      <c r="A81" s="109">
        <v>44406</v>
      </c>
      <c r="B81" s="101" t="str">
        <f t="shared" si="6"/>
        <v>(木)</v>
      </c>
      <c r="C81" s="61">
        <f t="shared" si="5"/>
        <v>1506895</v>
      </c>
      <c r="D81" s="61">
        <v>425037</v>
      </c>
      <c r="E81" s="61">
        <v>158782</v>
      </c>
      <c r="F81" s="61">
        <v>0</v>
      </c>
      <c r="G81" s="61">
        <v>744554</v>
      </c>
      <c r="H81" s="61">
        <v>178522</v>
      </c>
      <c r="I81" s="61">
        <v>0</v>
      </c>
      <c r="J81" s="61">
        <v>72487</v>
      </c>
      <c r="K81" s="61">
        <v>1492</v>
      </c>
      <c r="L81" s="61">
        <v>0</v>
      </c>
      <c r="M81" s="61">
        <v>460827</v>
      </c>
      <c r="N81" s="61">
        <v>9562</v>
      </c>
      <c r="O81" s="61">
        <v>0</v>
      </c>
    </row>
    <row r="82" spans="1:15" x14ac:dyDescent="0.45">
      <c r="A82" s="109">
        <v>44405</v>
      </c>
      <c r="B82" s="101" t="str">
        <f t="shared" si="6"/>
        <v>(水)</v>
      </c>
      <c r="C82" s="61">
        <f t="shared" si="5"/>
        <v>1519190</v>
      </c>
      <c r="D82" s="61">
        <v>427734</v>
      </c>
      <c r="E82" s="61">
        <v>151173</v>
      </c>
      <c r="F82" s="61">
        <v>0</v>
      </c>
      <c r="G82" s="61">
        <v>762482</v>
      </c>
      <c r="H82" s="61">
        <v>177801</v>
      </c>
      <c r="I82" s="61">
        <v>0</v>
      </c>
      <c r="J82" s="61">
        <v>78482</v>
      </c>
      <c r="K82" s="61">
        <v>1352</v>
      </c>
      <c r="L82" s="61">
        <v>0</v>
      </c>
      <c r="M82" s="61">
        <v>488915</v>
      </c>
      <c r="N82" s="61">
        <v>13335</v>
      </c>
      <c r="O82" s="61">
        <v>0</v>
      </c>
    </row>
    <row r="83" spans="1:15" x14ac:dyDescent="0.45">
      <c r="A83" s="109">
        <v>44404</v>
      </c>
      <c r="B83" s="101" t="str">
        <f t="shared" si="6"/>
        <v>(火)</v>
      </c>
      <c r="C83" s="61">
        <f t="shared" si="5"/>
        <v>1492790</v>
      </c>
      <c r="D83" s="61">
        <v>433423</v>
      </c>
      <c r="E83" s="61">
        <v>154214</v>
      </c>
      <c r="F83" s="61">
        <v>0</v>
      </c>
      <c r="G83" s="61">
        <v>746129</v>
      </c>
      <c r="H83" s="61">
        <v>159024</v>
      </c>
      <c r="I83" s="61">
        <v>0</v>
      </c>
      <c r="J83" s="61">
        <v>92488</v>
      </c>
      <c r="K83" s="61">
        <v>1506</v>
      </c>
      <c r="L83" s="61">
        <v>0</v>
      </c>
      <c r="M83" s="61">
        <v>491295</v>
      </c>
      <c r="N83" s="61">
        <v>12911</v>
      </c>
      <c r="O83" s="61">
        <v>0</v>
      </c>
    </row>
    <row r="84" spans="1:15" x14ac:dyDescent="0.45">
      <c r="A84" s="109">
        <v>44403</v>
      </c>
      <c r="B84" s="101" t="str">
        <f t="shared" si="6"/>
        <v>(月)</v>
      </c>
      <c r="C84" s="61">
        <f t="shared" si="5"/>
        <v>1420127</v>
      </c>
      <c r="D84" s="61">
        <v>365469</v>
      </c>
      <c r="E84" s="61">
        <v>171603</v>
      </c>
      <c r="F84" s="61">
        <v>0</v>
      </c>
      <c r="G84" s="61">
        <v>730503</v>
      </c>
      <c r="H84" s="61">
        <v>152552</v>
      </c>
      <c r="I84" s="61">
        <v>0</v>
      </c>
      <c r="J84" s="61">
        <v>80169</v>
      </c>
      <c r="K84" s="61">
        <v>1857</v>
      </c>
      <c r="L84" s="61">
        <v>0</v>
      </c>
      <c r="M84" s="61">
        <v>496598</v>
      </c>
      <c r="N84" s="61">
        <v>14946</v>
      </c>
      <c r="O84" s="61">
        <v>0</v>
      </c>
    </row>
    <row r="85" spans="1:15" x14ac:dyDescent="0.45">
      <c r="A85" s="109">
        <v>44402</v>
      </c>
      <c r="B85" s="101" t="str">
        <f t="shared" si="6"/>
        <v>(日)</v>
      </c>
      <c r="C85" s="61">
        <f t="shared" si="5"/>
        <v>1173303</v>
      </c>
      <c r="D85" s="61">
        <v>268810</v>
      </c>
      <c r="E85" s="61">
        <v>132341</v>
      </c>
      <c r="F85" s="61">
        <v>0</v>
      </c>
      <c r="G85" s="61">
        <v>683195</v>
      </c>
      <c r="H85" s="61">
        <v>88957</v>
      </c>
      <c r="I85" s="61">
        <v>0</v>
      </c>
      <c r="J85" s="61">
        <v>38336</v>
      </c>
      <c r="K85" s="61">
        <v>4390</v>
      </c>
      <c r="L85" s="61">
        <v>0</v>
      </c>
      <c r="M85" s="61">
        <v>458692</v>
      </c>
      <c r="N85" s="61">
        <v>16984</v>
      </c>
      <c r="O85" s="61">
        <v>0</v>
      </c>
    </row>
    <row r="86" spans="1:15" x14ac:dyDescent="0.45">
      <c r="A86" s="109">
        <v>44401</v>
      </c>
      <c r="B86" s="101" t="str">
        <f t="shared" si="6"/>
        <v>(土)</v>
      </c>
      <c r="C86" s="61">
        <f t="shared" si="5"/>
        <v>1273065</v>
      </c>
      <c r="D86" s="61">
        <v>299960</v>
      </c>
      <c r="E86" s="61">
        <v>146379</v>
      </c>
      <c r="F86" s="61">
        <v>0</v>
      </c>
      <c r="G86" s="61">
        <v>735073</v>
      </c>
      <c r="H86" s="61">
        <v>91653</v>
      </c>
      <c r="I86" s="61">
        <v>0</v>
      </c>
      <c r="J86" s="61">
        <v>49519</v>
      </c>
      <c r="K86" s="61">
        <v>4698</v>
      </c>
      <c r="L86" s="61">
        <v>0</v>
      </c>
      <c r="M86" s="61">
        <v>505794</v>
      </c>
      <c r="N86" s="61">
        <v>21785</v>
      </c>
      <c r="O86" s="61">
        <v>0</v>
      </c>
    </row>
    <row r="87" spans="1:15" x14ac:dyDescent="0.45">
      <c r="A87" s="109">
        <v>44400</v>
      </c>
      <c r="B87" s="101" t="str">
        <f t="shared" si="6"/>
        <v>(金)</v>
      </c>
      <c r="C87" s="61">
        <f t="shared" si="5"/>
        <v>501572</v>
      </c>
      <c r="D87" s="61">
        <v>126780</v>
      </c>
      <c r="E87" s="61">
        <v>112948</v>
      </c>
      <c r="F87" s="61">
        <v>0</v>
      </c>
      <c r="G87" s="61">
        <v>195164</v>
      </c>
      <c r="H87" s="61">
        <v>66680</v>
      </c>
      <c r="I87" s="61">
        <v>0</v>
      </c>
      <c r="J87" s="61">
        <v>16029</v>
      </c>
      <c r="K87" s="61">
        <v>2188</v>
      </c>
      <c r="L87" s="61">
        <v>0</v>
      </c>
      <c r="M87" s="61">
        <v>133574</v>
      </c>
      <c r="N87" s="61">
        <v>18127</v>
      </c>
      <c r="O87" s="61">
        <v>0</v>
      </c>
    </row>
    <row r="88" spans="1:15" x14ac:dyDescent="0.45">
      <c r="A88" s="109">
        <v>44399</v>
      </c>
      <c r="B88" s="101" t="str">
        <f t="shared" si="6"/>
        <v>(木)</v>
      </c>
      <c r="C88" s="61">
        <f t="shared" si="5"/>
        <v>636076</v>
      </c>
      <c r="D88" s="61">
        <v>185630</v>
      </c>
      <c r="E88" s="61">
        <v>118374</v>
      </c>
      <c r="F88" s="61">
        <v>0</v>
      </c>
      <c r="G88" s="61">
        <v>274184</v>
      </c>
      <c r="H88" s="61">
        <v>57888</v>
      </c>
      <c r="I88" s="61">
        <v>0</v>
      </c>
      <c r="J88" s="61">
        <v>29643</v>
      </c>
      <c r="K88" s="61">
        <v>3173</v>
      </c>
      <c r="L88" s="61">
        <v>0</v>
      </c>
      <c r="M88" s="61">
        <v>208796</v>
      </c>
      <c r="N88" s="61">
        <v>18850</v>
      </c>
      <c r="O88" s="61">
        <v>0</v>
      </c>
    </row>
    <row r="89" spans="1:15" x14ac:dyDescent="0.45">
      <c r="A89" s="109">
        <v>44398</v>
      </c>
      <c r="B89" s="101" t="str">
        <f t="shared" si="6"/>
        <v>(水)</v>
      </c>
      <c r="C89" s="61">
        <f t="shared" si="5"/>
        <v>1449369</v>
      </c>
      <c r="D89" s="61">
        <v>490862</v>
      </c>
      <c r="E89" s="61">
        <v>215137</v>
      </c>
      <c r="F89" s="61">
        <v>0</v>
      </c>
      <c r="G89" s="61">
        <v>649667</v>
      </c>
      <c r="H89" s="61">
        <v>93703</v>
      </c>
      <c r="I89" s="61">
        <v>0</v>
      </c>
      <c r="J89" s="61">
        <v>125258</v>
      </c>
      <c r="K89" s="61">
        <v>2820</v>
      </c>
      <c r="L89" s="61">
        <v>0</v>
      </c>
      <c r="M89" s="61">
        <v>507887</v>
      </c>
      <c r="N89" s="61">
        <v>20134</v>
      </c>
      <c r="O89" s="61">
        <v>0</v>
      </c>
    </row>
    <row r="90" spans="1:15" x14ac:dyDescent="0.45">
      <c r="A90" s="109">
        <v>44397</v>
      </c>
      <c r="B90" s="101" t="str">
        <f t="shared" si="6"/>
        <v>(火)</v>
      </c>
      <c r="C90" s="61">
        <f t="shared" si="5"/>
        <v>1435881</v>
      </c>
      <c r="D90" s="61">
        <v>528817</v>
      </c>
      <c r="E90" s="61">
        <v>208573</v>
      </c>
      <c r="F90" s="61">
        <v>0</v>
      </c>
      <c r="G90" s="61">
        <v>613353</v>
      </c>
      <c r="H90" s="61">
        <v>85138</v>
      </c>
      <c r="I90" s="61">
        <v>0</v>
      </c>
      <c r="J90" s="61">
        <v>151660</v>
      </c>
      <c r="K90" s="61">
        <v>2721</v>
      </c>
      <c r="L90" s="61">
        <v>0</v>
      </c>
      <c r="M90" s="61">
        <v>493494</v>
      </c>
      <c r="N90" s="61">
        <v>23692</v>
      </c>
      <c r="O90" s="61">
        <v>0</v>
      </c>
    </row>
    <row r="91" spans="1:15" x14ac:dyDescent="0.45">
      <c r="A91" s="109">
        <v>44396</v>
      </c>
      <c r="B91" s="101" t="str">
        <f t="shared" si="6"/>
        <v>(月)</v>
      </c>
      <c r="C91" s="61">
        <f t="shared" si="5"/>
        <v>1105571</v>
      </c>
      <c r="D91" s="61">
        <v>273327</v>
      </c>
      <c r="E91" s="61">
        <v>195612</v>
      </c>
      <c r="F91" s="61">
        <v>0</v>
      </c>
      <c r="G91" s="61">
        <v>564008</v>
      </c>
      <c r="H91" s="61">
        <v>72624</v>
      </c>
      <c r="I91" s="61">
        <v>0</v>
      </c>
      <c r="J91" s="61">
        <v>68428</v>
      </c>
      <c r="K91" s="61">
        <v>3223</v>
      </c>
      <c r="L91" s="61">
        <v>0</v>
      </c>
      <c r="M91" s="61">
        <v>459400</v>
      </c>
      <c r="N91" s="61">
        <v>22997</v>
      </c>
      <c r="O91" s="61">
        <v>0</v>
      </c>
    </row>
    <row r="92" spans="1:15" x14ac:dyDescent="0.45">
      <c r="A92" s="109">
        <v>44395</v>
      </c>
      <c r="B92" s="101" t="str">
        <f t="shared" si="6"/>
        <v>(日)</v>
      </c>
      <c r="C92" s="61">
        <f t="shared" si="5"/>
        <v>1295706</v>
      </c>
      <c r="D92" s="61">
        <v>458822</v>
      </c>
      <c r="E92" s="61">
        <v>136274</v>
      </c>
      <c r="F92" s="61">
        <v>0</v>
      </c>
      <c r="G92" s="61">
        <v>655559</v>
      </c>
      <c r="H92" s="61">
        <v>45051</v>
      </c>
      <c r="I92" s="61">
        <v>0</v>
      </c>
      <c r="J92" s="61">
        <v>95191</v>
      </c>
      <c r="K92" s="61">
        <v>3327</v>
      </c>
      <c r="L92" s="61">
        <v>0</v>
      </c>
      <c r="M92" s="61">
        <v>539885</v>
      </c>
      <c r="N92" s="61">
        <v>28575</v>
      </c>
      <c r="O92" s="61">
        <v>0</v>
      </c>
    </row>
    <row r="93" spans="1:15" x14ac:dyDescent="0.45">
      <c r="A93" s="109">
        <v>44394</v>
      </c>
      <c r="B93" s="101" t="str">
        <f t="shared" si="6"/>
        <v>(土)</v>
      </c>
      <c r="C93" s="61">
        <f t="shared" si="5"/>
        <v>1471630</v>
      </c>
      <c r="D93" s="61">
        <v>624223</v>
      </c>
      <c r="E93" s="61">
        <v>170642</v>
      </c>
      <c r="F93" s="61">
        <v>0</v>
      </c>
      <c r="G93" s="61">
        <v>637334</v>
      </c>
      <c r="H93" s="61">
        <v>39431</v>
      </c>
      <c r="I93" s="61">
        <v>0</v>
      </c>
      <c r="J93" s="61">
        <v>154429</v>
      </c>
      <c r="K93" s="61">
        <v>2980</v>
      </c>
      <c r="L93" s="61">
        <v>0</v>
      </c>
      <c r="M93" s="61">
        <v>530148</v>
      </c>
      <c r="N93" s="61">
        <v>29563</v>
      </c>
      <c r="O93" s="61">
        <v>0</v>
      </c>
    </row>
    <row r="94" spans="1:15" x14ac:dyDescent="0.45">
      <c r="A94" s="109">
        <v>44393</v>
      </c>
      <c r="B94" s="101" t="str">
        <f t="shared" si="6"/>
        <v>(金)</v>
      </c>
      <c r="C94" s="61">
        <f t="shared" si="5"/>
        <v>1463248</v>
      </c>
      <c r="D94" s="61">
        <v>609611</v>
      </c>
      <c r="E94" s="61">
        <v>223812</v>
      </c>
      <c r="F94" s="61">
        <v>0</v>
      </c>
      <c r="G94" s="61">
        <v>596098</v>
      </c>
      <c r="H94" s="61">
        <v>33727</v>
      </c>
      <c r="I94" s="61">
        <v>0</v>
      </c>
      <c r="J94" s="61">
        <v>204213</v>
      </c>
      <c r="K94" s="61">
        <v>2262</v>
      </c>
      <c r="L94" s="61">
        <v>0</v>
      </c>
      <c r="M94" s="61">
        <v>502022</v>
      </c>
      <c r="N94" s="61">
        <v>24582</v>
      </c>
      <c r="O94" s="61">
        <v>0</v>
      </c>
    </row>
    <row r="95" spans="1:15" x14ac:dyDescent="0.45">
      <c r="A95" s="109">
        <v>44392</v>
      </c>
      <c r="B95" s="101" t="str">
        <f t="shared" si="6"/>
        <v>(木)</v>
      </c>
      <c r="C95" s="61">
        <f t="shared" si="5"/>
        <v>1449412</v>
      </c>
      <c r="D95" s="61">
        <v>587376</v>
      </c>
      <c r="E95" s="61">
        <v>215483</v>
      </c>
      <c r="F95" s="61">
        <v>0</v>
      </c>
      <c r="G95" s="61">
        <v>609630</v>
      </c>
      <c r="H95" s="61">
        <v>36923</v>
      </c>
      <c r="I95" s="61">
        <v>0</v>
      </c>
      <c r="J95" s="61">
        <v>210496</v>
      </c>
      <c r="K95" s="61">
        <v>5318</v>
      </c>
      <c r="L95" s="61">
        <v>0</v>
      </c>
      <c r="M95" s="61">
        <v>535393</v>
      </c>
      <c r="N95" s="61">
        <v>28857</v>
      </c>
      <c r="O95" s="61">
        <v>0</v>
      </c>
    </row>
    <row r="96" spans="1:15" x14ac:dyDescent="0.45">
      <c r="A96" s="109">
        <v>44391</v>
      </c>
      <c r="B96" s="101" t="str">
        <f t="shared" si="6"/>
        <v>(水)</v>
      </c>
      <c r="C96" s="61">
        <f t="shared" si="5"/>
        <v>1482919</v>
      </c>
      <c r="D96" s="61">
        <v>601808</v>
      </c>
      <c r="E96" s="61">
        <v>217179</v>
      </c>
      <c r="F96" s="61">
        <v>0</v>
      </c>
      <c r="G96" s="61">
        <v>629056</v>
      </c>
      <c r="H96" s="61">
        <v>34876</v>
      </c>
      <c r="I96" s="61">
        <v>0</v>
      </c>
      <c r="J96" s="61">
        <v>232259</v>
      </c>
      <c r="K96" s="61">
        <v>2003</v>
      </c>
      <c r="L96" s="61">
        <v>0</v>
      </c>
      <c r="M96" s="61">
        <v>556723</v>
      </c>
      <c r="N96" s="61">
        <v>28433</v>
      </c>
      <c r="O96" s="61">
        <v>0</v>
      </c>
    </row>
    <row r="97" spans="1:15" x14ac:dyDescent="0.45">
      <c r="A97" s="109">
        <v>44390</v>
      </c>
      <c r="B97" s="101" t="str">
        <f t="shared" si="6"/>
        <v>(火)</v>
      </c>
      <c r="C97" s="61">
        <f t="shared" si="5"/>
        <v>1484211</v>
      </c>
      <c r="D97" s="61">
        <v>603258</v>
      </c>
      <c r="E97" s="61">
        <v>226257</v>
      </c>
      <c r="F97" s="61">
        <v>0</v>
      </c>
      <c r="G97" s="61">
        <v>621484</v>
      </c>
      <c r="H97" s="61">
        <v>33212</v>
      </c>
      <c r="I97" s="61">
        <v>0</v>
      </c>
      <c r="J97" s="61">
        <v>259538</v>
      </c>
      <c r="K97" s="61">
        <v>2394</v>
      </c>
      <c r="L97" s="61">
        <v>0</v>
      </c>
      <c r="M97" s="61">
        <v>557830</v>
      </c>
      <c r="N97" s="61">
        <v>28750</v>
      </c>
      <c r="O97" s="61">
        <v>0</v>
      </c>
    </row>
    <row r="98" spans="1:15" x14ac:dyDescent="0.45">
      <c r="A98" s="109">
        <v>44389</v>
      </c>
      <c r="B98" s="101" t="str">
        <f t="shared" si="6"/>
        <v>(月)</v>
      </c>
      <c r="C98" s="61">
        <f t="shared" si="5"/>
        <v>1403637</v>
      </c>
      <c r="D98" s="61">
        <v>567684</v>
      </c>
      <c r="E98" s="61">
        <v>197518</v>
      </c>
      <c r="F98" s="61">
        <v>0</v>
      </c>
      <c r="G98" s="61">
        <v>603217</v>
      </c>
      <c r="H98" s="61">
        <v>35218</v>
      </c>
      <c r="I98" s="61">
        <v>0</v>
      </c>
      <c r="J98" s="61">
        <v>254551</v>
      </c>
      <c r="K98" s="61">
        <v>1925</v>
      </c>
      <c r="L98" s="61">
        <v>0</v>
      </c>
      <c r="M98" s="61">
        <v>548858</v>
      </c>
      <c r="N98" s="61">
        <v>28798</v>
      </c>
      <c r="O98" s="61">
        <v>0</v>
      </c>
    </row>
    <row r="99" spans="1:15" x14ac:dyDescent="0.45">
      <c r="A99" s="109">
        <v>44388</v>
      </c>
      <c r="B99" s="101" t="str">
        <f t="shared" si="6"/>
        <v>(日)</v>
      </c>
      <c r="C99" s="61">
        <f t="shared" si="5"/>
        <v>1398129</v>
      </c>
      <c r="D99" s="61">
        <v>561260</v>
      </c>
      <c r="E99" s="61">
        <v>180439</v>
      </c>
      <c r="F99" s="61">
        <v>0</v>
      </c>
      <c r="G99" s="61">
        <v>619257</v>
      </c>
      <c r="H99" s="61">
        <v>37173</v>
      </c>
      <c r="I99" s="61">
        <v>0</v>
      </c>
      <c r="J99" s="61">
        <v>210761</v>
      </c>
      <c r="K99" s="61">
        <v>3290</v>
      </c>
      <c r="L99" s="61">
        <v>0</v>
      </c>
      <c r="M99" s="61">
        <v>559446</v>
      </c>
      <c r="N99" s="61">
        <v>30714</v>
      </c>
      <c r="O99" s="61">
        <v>0</v>
      </c>
    </row>
    <row r="100" spans="1:15" x14ac:dyDescent="0.45">
      <c r="A100" s="109">
        <v>44387</v>
      </c>
      <c r="B100" s="101" t="str">
        <f t="shared" si="6"/>
        <v>(土)</v>
      </c>
      <c r="C100" s="61">
        <f t="shared" ref="C100:C163" si="7">SUM(D100:I100)</f>
        <v>1640940</v>
      </c>
      <c r="D100" s="61">
        <v>762530</v>
      </c>
      <c r="E100" s="61">
        <v>232853</v>
      </c>
      <c r="F100" s="61">
        <v>0</v>
      </c>
      <c r="G100" s="61">
        <v>610872</v>
      </c>
      <c r="H100" s="61">
        <v>34685</v>
      </c>
      <c r="I100" s="61">
        <v>0</v>
      </c>
      <c r="J100" s="61">
        <v>367616</v>
      </c>
      <c r="K100" s="61">
        <v>3823</v>
      </c>
      <c r="L100" s="61">
        <v>0</v>
      </c>
      <c r="M100" s="61">
        <v>555176</v>
      </c>
      <c r="N100" s="61">
        <v>30529</v>
      </c>
      <c r="O100" s="61">
        <v>0</v>
      </c>
    </row>
    <row r="101" spans="1:15" x14ac:dyDescent="0.45">
      <c r="A101" s="109">
        <v>44386</v>
      </c>
      <c r="B101" s="101" t="str">
        <f t="shared" si="6"/>
        <v>(金)</v>
      </c>
      <c r="C101" s="61">
        <f t="shared" si="7"/>
        <v>1599316</v>
      </c>
      <c r="D101" s="61">
        <v>713054</v>
      </c>
      <c r="E101" s="61">
        <v>267857</v>
      </c>
      <c r="F101" s="61">
        <v>0</v>
      </c>
      <c r="G101" s="61">
        <v>588339</v>
      </c>
      <c r="H101" s="61">
        <v>30066</v>
      </c>
      <c r="I101" s="61">
        <v>0</v>
      </c>
      <c r="J101" s="61">
        <v>387154</v>
      </c>
      <c r="K101" s="61">
        <v>3324</v>
      </c>
      <c r="L101" s="61">
        <v>0</v>
      </c>
      <c r="M101" s="61">
        <v>538179</v>
      </c>
      <c r="N101" s="61">
        <v>26879</v>
      </c>
      <c r="O101" s="61">
        <v>0</v>
      </c>
    </row>
    <row r="102" spans="1:15" x14ac:dyDescent="0.45">
      <c r="A102" s="109">
        <v>44385</v>
      </c>
      <c r="B102" s="101" t="str">
        <f t="shared" si="6"/>
        <v>(木)</v>
      </c>
      <c r="C102" s="61">
        <f t="shared" si="7"/>
        <v>1594675</v>
      </c>
      <c r="D102" s="61">
        <v>715849</v>
      </c>
      <c r="E102" s="61">
        <v>257667</v>
      </c>
      <c r="F102" s="61">
        <v>0</v>
      </c>
      <c r="G102" s="61">
        <v>589621</v>
      </c>
      <c r="H102" s="61">
        <v>31538</v>
      </c>
      <c r="I102" s="61">
        <v>0</v>
      </c>
      <c r="J102" s="61">
        <v>430939</v>
      </c>
      <c r="K102" s="61">
        <v>3387</v>
      </c>
      <c r="L102" s="61">
        <v>0</v>
      </c>
      <c r="M102" s="61">
        <v>549625</v>
      </c>
      <c r="N102" s="61">
        <v>26514</v>
      </c>
      <c r="O102" s="61">
        <v>0</v>
      </c>
    </row>
    <row r="103" spans="1:15" x14ac:dyDescent="0.45">
      <c r="A103" s="109">
        <v>44384</v>
      </c>
      <c r="B103" s="101" t="str">
        <f t="shared" si="6"/>
        <v>(水)</v>
      </c>
      <c r="C103" s="61">
        <f t="shared" si="7"/>
        <v>1597682</v>
      </c>
      <c r="D103" s="61">
        <v>742487</v>
      </c>
      <c r="E103" s="61">
        <v>231972</v>
      </c>
      <c r="F103" s="61">
        <v>0</v>
      </c>
      <c r="G103" s="61">
        <v>593481</v>
      </c>
      <c r="H103" s="61">
        <v>29742</v>
      </c>
      <c r="I103" s="61">
        <v>0</v>
      </c>
      <c r="J103" s="61">
        <v>466721</v>
      </c>
      <c r="K103" s="61">
        <v>3535</v>
      </c>
      <c r="L103" s="61">
        <v>0</v>
      </c>
      <c r="M103" s="61">
        <v>554751</v>
      </c>
      <c r="N103" s="61">
        <v>25201</v>
      </c>
      <c r="O103" s="61">
        <v>0</v>
      </c>
    </row>
    <row r="104" spans="1:15" x14ac:dyDescent="0.45">
      <c r="A104" s="109">
        <v>44383</v>
      </c>
      <c r="B104" s="101" t="str">
        <f t="shared" si="6"/>
        <v>(火)</v>
      </c>
      <c r="C104" s="61">
        <f t="shared" si="7"/>
        <v>1586210</v>
      </c>
      <c r="D104" s="61">
        <v>712469</v>
      </c>
      <c r="E104" s="61">
        <v>231723</v>
      </c>
      <c r="F104" s="61">
        <v>0</v>
      </c>
      <c r="G104" s="61">
        <v>610726</v>
      </c>
      <c r="H104" s="61">
        <v>31292</v>
      </c>
      <c r="I104" s="61">
        <v>0</v>
      </c>
      <c r="J104" s="61">
        <v>459270</v>
      </c>
      <c r="K104" s="61">
        <v>3225</v>
      </c>
      <c r="L104" s="61">
        <v>0</v>
      </c>
      <c r="M104" s="61">
        <v>575545</v>
      </c>
      <c r="N104" s="61">
        <v>27198</v>
      </c>
      <c r="O104" s="61">
        <v>0</v>
      </c>
    </row>
    <row r="105" spans="1:15" x14ac:dyDescent="0.45">
      <c r="A105" s="109">
        <v>44382</v>
      </c>
      <c r="B105" s="101" t="str">
        <f t="shared" si="6"/>
        <v>(月)</v>
      </c>
      <c r="C105" s="61">
        <f t="shared" si="7"/>
        <v>1489823</v>
      </c>
      <c r="D105" s="61">
        <v>673045</v>
      </c>
      <c r="E105" s="61">
        <v>219494</v>
      </c>
      <c r="F105" s="61">
        <v>0</v>
      </c>
      <c r="G105" s="61">
        <v>568716</v>
      </c>
      <c r="H105" s="61">
        <v>28568</v>
      </c>
      <c r="I105" s="61">
        <v>0</v>
      </c>
      <c r="J105" s="61">
        <v>449095</v>
      </c>
      <c r="K105" s="61">
        <v>3369</v>
      </c>
      <c r="L105" s="61">
        <v>0</v>
      </c>
      <c r="M105" s="61">
        <v>538299</v>
      </c>
      <c r="N105" s="61">
        <v>26844</v>
      </c>
      <c r="O105" s="61">
        <v>0</v>
      </c>
    </row>
    <row r="106" spans="1:15" x14ac:dyDescent="0.45">
      <c r="A106" s="109">
        <v>44381</v>
      </c>
      <c r="B106" s="101" t="str">
        <f t="shared" si="6"/>
        <v>(日)</v>
      </c>
      <c r="C106" s="61">
        <f t="shared" si="7"/>
        <v>1376792</v>
      </c>
      <c r="D106" s="61">
        <v>676936</v>
      </c>
      <c r="E106" s="61">
        <v>140371</v>
      </c>
      <c r="F106" s="61">
        <v>0</v>
      </c>
      <c r="G106" s="61">
        <v>537330</v>
      </c>
      <c r="H106" s="61">
        <v>22155</v>
      </c>
      <c r="I106" s="61">
        <v>0</v>
      </c>
      <c r="J106" s="61">
        <v>448260</v>
      </c>
      <c r="K106" s="61">
        <v>5047</v>
      </c>
      <c r="L106" s="61">
        <v>0</v>
      </c>
      <c r="M106" s="61">
        <v>508957</v>
      </c>
      <c r="N106" s="61">
        <v>21279</v>
      </c>
      <c r="O106" s="61">
        <v>0</v>
      </c>
    </row>
    <row r="107" spans="1:15" x14ac:dyDescent="0.45">
      <c r="A107" s="109">
        <v>44380</v>
      </c>
      <c r="B107" s="101" t="str">
        <f t="shared" si="6"/>
        <v>(土)</v>
      </c>
      <c r="C107" s="61">
        <f t="shared" si="7"/>
        <v>1469414</v>
      </c>
      <c r="D107" s="61">
        <v>675144</v>
      </c>
      <c r="E107" s="61">
        <v>169051</v>
      </c>
      <c r="F107" s="61">
        <v>0</v>
      </c>
      <c r="G107" s="61">
        <v>605583</v>
      </c>
      <c r="H107" s="61">
        <v>19636</v>
      </c>
      <c r="I107" s="61">
        <v>0</v>
      </c>
      <c r="J107" s="61">
        <v>454918</v>
      </c>
      <c r="K107" s="61">
        <v>10148</v>
      </c>
      <c r="L107" s="61">
        <v>0</v>
      </c>
      <c r="M107" s="61">
        <v>573034</v>
      </c>
      <c r="N107" s="61">
        <v>18527</v>
      </c>
      <c r="O107" s="61">
        <v>0</v>
      </c>
    </row>
    <row r="108" spans="1:15" x14ac:dyDescent="0.45">
      <c r="A108" s="109">
        <v>44379</v>
      </c>
      <c r="B108" s="101" t="str">
        <f t="shared" si="6"/>
        <v>(金)</v>
      </c>
      <c r="C108" s="61">
        <f t="shared" si="7"/>
        <v>1229662</v>
      </c>
      <c r="D108" s="61">
        <v>351384</v>
      </c>
      <c r="E108" s="61">
        <v>202155</v>
      </c>
      <c r="F108" s="61">
        <v>0</v>
      </c>
      <c r="G108" s="61">
        <v>656859</v>
      </c>
      <c r="H108" s="61">
        <v>19264</v>
      </c>
      <c r="I108" s="61">
        <v>0</v>
      </c>
      <c r="J108" s="61">
        <v>237606</v>
      </c>
      <c r="K108" s="61">
        <v>7828</v>
      </c>
      <c r="L108" s="61">
        <v>0</v>
      </c>
      <c r="M108" s="61">
        <v>621885</v>
      </c>
      <c r="N108" s="61">
        <v>18211</v>
      </c>
      <c r="O108" s="61">
        <v>0</v>
      </c>
    </row>
    <row r="109" spans="1:15" x14ac:dyDescent="0.45">
      <c r="A109" s="109">
        <v>44378</v>
      </c>
      <c r="B109" s="101" t="str">
        <f t="shared" si="6"/>
        <v>(木)</v>
      </c>
      <c r="C109" s="61">
        <f t="shared" si="7"/>
        <v>1259895</v>
      </c>
      <c r="D109" s="61">
        <v>411088</v>
      </c>
      <c r="E109" s="61">
        <v>183949</v>
      </c>
      <c r="F109" s="61">
        <v>0</v>
      </c>
      <c r="G109" s="61">
        <v>645518</v>
      </c>
      <c r="H109" s="61">
        <v>19340</v>
      </c>
      <c r="I109" s="61">
        <v>0</v>
      </c>
      <c r="J109" s="61">
        <v>306780</v>
      </c>
      <c r="K109" s="61">
        <v>7994</v>
      </c>
      <c r="L109" s="61">
        <v>0</v>
      </c>
      <c r="M109" s="61">
        <v>615421</v>
      </c>
      <c r="N109" s="61">
        <v>18396</v>
      </c>
      <c r="O109" s="61">
        <v>0</v>
      </c>
    </row>
    <row r="110" spans="1:15" x14ac:dyDescent="0.45">
      <c r="A110" s="109">
        <v>44377</v>
      </c>
      <c r="B110" s="101" t="str">
        <f t="shared" si="6"/>
        <v>(水)</v>
      </c>
      <c r="C110" s="61">
        <f t="shared" si="7"/>
        <v>1488909</v>
      </c>
      <c r="D110" s="61">
        <v>618150</v>
      </c>
      <c r="E110" s="61">
        <v>171005</v>
      </c>
      <c r="F110" s="61">
        <v>0</v>
      </c>
      <c r="G110" s="61">
        <v>680948</v>
      </c>
      <c r="H110" s="61">
        <v>18806</v>
      </c>
      <c r="I110" s="61">
        <v>0</v>
      </c>
      <c r="J110" s="61">
        <v>482737</v>
      </c>
      <c r="K110" s="61">
        <v>11607</v>
      </c>
      <c r="L110" s="61">
        <v>0</v>
      </c>
      <c r="M110" s="61">
        <v>645966</v>
      </c>
      <c r="N110" s="61">
        <v>17888</v>
      </c>
      <c r="O110" s="61">
        <v>0</v>
      </c>
    </row>
    <row r="111" spans="1:15" x14ac:dyDescent="0.45">
      <c r="A111" s="109">
        <v>44376</v>
      </c>
      <c r="B111" s="101" t="str">
        <f t="shared" si="6"/>
        <v>(火)</v>
      </c>
      <c r="C111" s="61">
        <f t="shared" si="7"/>
        <v>1452778</v>
      </c>
      <c r="D111" s="61">
        <v>600216</v>
      </c>
      <c r="E111" s="61">
        <v>149189</v>
      </c>
      <c r="F111" s="61">
        <v>0</v>
      </c>
      <c r="G111" s="61">
        <v>684572</v>
      </c>
      <c r="H111" s="61">
        <v>18801</v>
      </c>
      <c r="I111" s="61">
        <v>0</v>
      </c>
      <c r="J111" s="61">
        <v>476676</v>
      </c>
      <c r="K111" s="61">
        <v>11131</v>
      </c>
      <c r="L111" s="61">
        <v>0</v>
      </c>
      <c r="M111" s="61">
        <v>652652</v>
      </c>
      <c r="N111" s="61">
        <v>17729</v>
      </c>
      <c r="O111" s="61">
        <v>0</v>
      </c>
    </row>
    <row r="112" spans="1:15" x14ac:dyDescent="0.45">
      <c r="A112" s="109">
        <v>44375</v>
      </c>
      <c r="B112" s="101" t="str">
        <f t="shared" si="6"/>
        <v>(月)</v>
      </c>
      <c r="C112" s="61">
        <f t="shared" si="7"/>
        <v>1339558</v>
      </c>
      <c r="D112" s="61">
        <v>560757</v>
      </c>
      <c r="E112" s="61">
        <v>136317</v>
      </c>
      <c r="F112" s="61">
        <v>0</v>
      </c>
      <c r="G112" s="61">
        <v>624427</v>
      </c>
      <c r="H112" s="61">
        <v>18057</v>
      </c>
      <c r="I112" s="61">
        <v>0</v>
      </c>
      <c r="J112" s="61">
        <v>452682</v>
      </c>
      <c r="K112" s="61">
        <v>12775</v>
      </c>
      <c r="L112" s="61">
        <v>0</v>
      </c>
      <c r="M112" s="61">
        <v>597440</v>
      </c>
      <c r="N112" s="61">
        <v>17195</v>
      </c>
      <c r="O112" s="61">
        <v>0</v>
      </c>
    </row>
    <row r="113" spans="1:15" x14ac:dyDescent="0.45">
      <c r="A113" s="109">
        <v>44374</v>
      </c>
      <c r="B113" s="101" t="str">
        <f t="shared" si="6"/>
        <v>(日)</v>
      </c>
      <c r="C113" s="61">
        <f t="shared" si="7"/>
        <v>1306621</v>
      </c>
      <c r="D113" s="61">
        <v>668047</v>
      </c>
      <c r="E113" s="61">
        <v>96392</v>
      </c>
      <c r="F113" s="61">
        <v>0</v>
      </c>
      <c r="G113" s="61">
        <v>537589</v>
      </c>
      <c r="H113" s="61">
        <v>4593</v>
      </c>
      <c r="I113" s="61">
        <v>0</v>
      </c>
      <c r="J113" s="61">
        <v>541973</v>
      </c>
      <c r="K113" s="61">
        <v>15691</v>
      </c>
      <c r="L113" s="61">
        <v>0</v>
      </c>
      <c r="M113" s="61">
        <v>515887</v>
      </c>
      <c r="N113" s="61">
        <v>4394</v>
      </c>
      <c r="O113" s="61">
        <v>0</v>
      </c>
    </row>
    <row r="114" spans="1:15" x14ac:dyDescent="0.45">
      <c r="A114" s="109">
        <v>44373</v>
      </c>
      <c r="B114" s="101" t="str">
        <f t="shared" si="6"/>
        <v>(土)</v>
      </c>
      <c r="C114" s="61">
        <f t="shared" si="7"/>
        <v>1323389</v>
      </c>
      <c r="D114" s="61">
        <v>636870</v>
      </c>
      <c r="E114" s="61">
        <v>97384</v>
      </c>
      <c r="F114" s="61">
        <v>0</v>
      </c>
      <c r="G114" s="61">
        <v>585331</v>
      </c>
      <c r="H114" s="61">
        <v>3804</v>
      </c>
      <c r="I114" s="61">
        <v>0</v>
      </c>
      <c r="J114" s="61">
        <v>518481</v>
      </c>
      <c r="K114" s="61">
        <v>19174</v>
      </c>
      <c r="L114" s="61">
        <v>0</v>
      </c>
      <c r="M114" s="61">
        <v>560077</v>
      </c>
      <c r="N114" s="61">
        <v>3572</v>
      </c>
      <c r="O114" s="61">
        <v>0</v>
      </c>
    </row>
    <row r="115" spans="1:15" x14ac:dyDescent="0.45">
      <c r="A115" s="109">
        <v>44372</v>
      </c>
      <c r="B115" s="101" t="str">
        <f t="shared" si="6"/>
        <v>(金)</v>
      </c>
      <c r="C115" s="61">
        <f t="shared" si="7"/>
        <v>1319555</v>
      </c>
      <c r="D115" s="61">
        <v>587435</v>
      </c>
      <c r="E115" s="61">
        <v>104190</v>
      </c>
      <c r="F115" s="61">
        <v>0</v>
      </c>
      <c r="G115" s="61">
        <v>624153</v>
      </c>
      <c r="H115" s="61">
        <v>3777</v>
      </c>
      <c r="I115" s="61">
        <v>0</v>
      </c>
      <c r="J115" s="61">
        <v>488355</v>
      </c>
      <c r="K115" s="61">
        <v>14514</v>
      </c>
      <c r="L115" s="61">
        <v>0</v>
      </c>
      <c r="M115" s="61">
        <v>591332</v>
      </c>
      <c r="N115" s="61">
        <v>3575</v>
      </c>
      <c r="O115" s="61">
        <v>0</v>
      </c>
    </row>
    <row r="116" spans="1:15" x14ac:dyDescent="0.45">
      <c r="A116" s="109">
        <v>44371</v>
      </c>
      <c r="B116" s="101" t="str">
        <f t="shared" si="6"/>
        <v>(木)</v>
      </c>
      <c r="C116" s="61">
        <f t="shared" si="7"/>
        <v>1338449</v>
      </c>
      <c r="D116" s="61">
        <v>609663</v>
      </c>
      <c r="E116" s="61">
        <v>94929</v>
      </c>
      <c r="F116" s="61">
        <v>0</v>
      </c>
      <c r="G116" s="61">
        <v>630529</v>
      </c>
      <c r="H116" s="61">
        <v>3328</v>
      </c>
      <c r="I116" s="61">
        <v>0</v>
      </c>
      <c r="J116" s="61">
        <v>526362</v>
      </c>
      <c r="K116" s="61">
        <v>14671</v>
      </c>
      <c r="L116" s="61">
        <v>0</v>
      </c>
      <c r="M116" s="61">
        <v>600252</v>
      </c>
      <c r="N116" s="61">
        <v>3140</v>
      </c>
      <c r="O116" s="61">
        <v>0</v>
      </c>
    </row>
    <row r="117" spans="1:15" x14ac:dyDescent="0.45">
      <c r="A117" s="109">
        <v>44370</v>
      </c>
      <c r="B117" s="101" t="str">
        <f t="shared" si="6"/>
        <v>(水)</v>
      </c>
      <c r="C117" s="61">
        <f t="shared" si="7"/>
        <v>1358933</v>
      </c>
      <c r="D117" s="61">
        <v>623657</v>
      </c>
      <c r="E117" s="61">
        <v>102213</v>
      </c>
      <c r="F117" s="61">
        <v>0</v>
      </c>
      <c r="G117" s="61">
        <v>629704</v>
      </c>
      <c r="H117" s="61">
        <v>3359</v>
      </c>
      <c r="I117" s="61">
        <v>0</v>
      </c>
      <c r="J117" s="61">
        <v>547472</v>
      </c>
      <c r="K117" s="61">
        <v>15292</v>
      </c>
      <c r="L117" s="61">
        <v>0</v>
      </c>
      <c r="M117" s="61">
        <v>600393</v>
      </c>
      <c r="N117" s="61">
        <v>3172</v>
      </c>
      <c r="O117" s="61">
        <v>0</v>
      </c>
    </row>
    <row r="118" spans="1:15" x14ac:dyDescent="0.45">
      <c r="A118" s="109">
        <v>44369</v>
      </c>
      <c r="B118" s="101" t="str">
        <f t="shared" si="6"/>
        <v>(火)</v>
      </c>
      <c r="C118" s="61">
        <f t="shared" si="7"/>
        <v>1328362</v>
      </c>
      <c r="D118" s="61">
        <v>620639</v>
      </c>
      <c r="E118" s="61">
        <v>96391</v>
      </c>
      <c r="F118" s="61">
        <v>0</v>
      </c>
      <c r="G118" s="61">
        <v>608608</v>
      </c>
      <c r="H118" s="61">
        <v>2724</v>
      </c>
      <c r="I118" s="61">
        <v>0</v>
      </c>
      <c r="J118" s="61">
        <v>551123</v>
      </c>
      <c r="K118" s="61">
        <v>18933</v>
      </c>
      <c r="L118" s="61">
        <v>0</v>
      </c>
      <c r="M118" s="61">
        <v>581816</v>
      </c>
      <c r="N118" s="61">
        <v>2581</v>
      </c>
      <c r="O118" s="61">
        <v>0</v>
      </c>
    </row>
    <row r="119" spans="1:15" x14ac:dyDescent="0.45">
      <c r="A119" s="109">
        <v>44368</v>
      </c>
      <c r="B119" s="101" t="str">
        <f t="shared" si="6"/>
        <v>(月)</v>
      </c>
      <c r="C119" s="61">
        <f t="shared" si="7"/>
        <v>1191987</v>
      </c>
      <c r="D119" s="61">
        <v>599207</v>
      </c>
      <c r="E119" s="61">
        <v>86827</v>
      </c>
      <c r="F119" s="61">
        <v>0</v>
      </c>
      <c r="G119" s="61">
        <v>502720</v>
      </c>
      <c r="H119" s="61">
        <v>3233</v>
      </c>
      <c r="I119" s="61">
        <v>0</v>
      </c>
      <c r="J119" s="61">
        <v>541199</v>
      </c>
      <c r="K119" s="61">
        <v>18941</v>
      </c>
      <c r="L119" s="61">
        <v>0</v>
      </c>
      <c r="M119" s="61">
        <v>481982</v>
      </c>
      <c r="N119" s="61">
        <v>3106</v>
      </c>
      <c r="O119" s="61">
        <v>0</v>
      </c>
    </row>
    <row r="120" spans="1:15" x14ac:dyDescent="0.45">
      <c r="A120" s="109">
        <v>44367</v>
      </c>
      <c r="B120" s="101" t="str">
        <f t="shared" si="6"/>
        <v>(日)</v>
      </c>
      <c r="C120" s="61">
        <f t="shared" si="7"/>
        <v>1098388</v>
      </c>
      <c r="D120" s="61">
        <v>613292</v>
      </c>
      <c r="E120" s="61">
        <v>46421</v>
      </c>
      <c r="F120" s="61">
        <v>0</v>
      </c>
      <c r="G120" s="61">
        <v>438675</v>
      </c>
      <c r="H120" s="61">
        <v>0</v>
      </c>
      <c r="I120" s="61">
        <v>0</v>
      </c>
      <c r="J120" s="61">
        <v>550477</v>
      </c>
      <c r="K120" s="61">
        <v>23628</v>
      </c>
      <c r="L120" s="61">
        <v>0</v>
      </c>
      <c r="M120" s="61">
        <v>424039</v>
      </c>
      <c r="N120" s="61">
        <v>0</v>
      </c>
      <c r="O120" s="61">
        <v>0</v>
      </c>
    </row>
    <row r="121" spans="1:15" x14ac:dyDescent="0.45">
      <c r="A121" s="109">
        <v>44366</v>
      </c>
      <c r="B121" s="101" t="str">
        <f t="shared" si="6"/>
        <v>(土)</v>
      </c>
      <c r="C121" s="61">
        <f t="shared" si="7"/>
        <v>1104659</v>
      </c>
      <c r="D121" s="61">
        <v>617893</v>
      </c>
      <c r="E121" s="61">
        <v>43305</v>
      </c>
      <c r="F121" s="61">
        <v>0</v>
      </c>
      <c r="G121" s="61">
        <v>443461</v>
      </c>
      <c r="H121" s="61">
        <v>0</v>
      </c>
      <c r="I121" s="61">
        <v>0</v>
      </c>
      <c r="J121" s="61">
        <v>556910</v>
      </c>
      <c r="K121" s="61">
        <v>24936</v>
      </c>
      <c r="L121" s="61">
        <v>0</v>
      </c>
      <c r="M121" s="61">
        <v>423435</v>
      </c>
      <c r="N121" s="61">
        <v>0</v>
      </c>
      <c r="O121" s="61">
        <v>0</v>
      </c>
    </row>
    <row r="122" spans="1:15" x14ac:dyDescent="0.45">
      <c r="A122" s="109">
        <v>44365</v>
      </c>
      <c r="B122" s="101" t="str">
        <f t="shared" si="6"/>
        <v>(金)</v>
      </c>
      <c r="C122" s="61">
        <f t="shared" si="7"/>
        <v>1122612</v>
      </c>
      <c r="D122" s="61">
        <v>588447</v>
      </c>
      <c r="E122" s="61">
        <v>34634</v>
      </c>
      <c r="F122" s="61">
        <v>0</v>
      </c>
      <c r="G122" s="61">
        <v>499531</v>
      </c>
      <c r="H122" s="61">
        <v>0</v>
      </c>
      <c r="I122" s="61">
        <v>0</v>
      </c>
      <c r="J122" s="61">
        <v>534604</v>
      </c>
      <c r="K122" s="61">
        <v>20045</v>
      </c>
      <c r="L122" s="61">
        <v>0</v>
      </c>
      <c r="M122" s="61">
        <v>472030</v>
      </c>
      <c r="N122" s="61">
        <v>0</v>
      </c>
      <c r="O122" s="61">
        <v>0</v>
      </c>
    </row>
    <row r="123" spans="1:15" x14ac:dyDescent="0.45">
      <c r="A123" s="109">
        <v>44364</v>
      </c>
      <c r="B123" s="101" t="str">
        <f t="shared" si="6"/>
        <v>(木)</v>
      </c>
      <c r="C123" s="61">
        <f t="shared" si="7"/>
        <v>1164545</v>
      </c>
      <c r="D123" s="61">
        <v>605963</v>
      </c>
      <c r="E123" s="61">
        <v>35897</v>
      </c>
      <c r="F123" s="61">
        <v>0</v>
      </c>
      <c r="G123" s="61">
        <v>522685</v>
      </c>
      <c r="H123" s="61">
        <v>0</v>
      </c>
      <c r="I123" s="61">
        <v>0</v>
      </c>
      <c r="J123" s="61">
        <v>558325</v>
      </c>
      <c r="K123" s="61">
        <v>24460</v>
      </c>
      <c r="L123" s="61">
        <v>0</v>
      </c>
      <c r="M123" s="61">
        <v>495624</v>
      </c>
      <c r="N123" s="61">
        <v>0</v>
      </c>
      <c r="O123" s="61">
        <v>0</v>
      </c>
    </row>
    <row r="124" spans="1:15" x14ac:dyDescent="0.45">
      <c r="A124" s="109">
        <v>44363</v>
      </c>
      <c r="B124" s="101" t="str">
        <f t="shared" si="6"/>
        <v>(水)</v>
      </c>
      <c r="C124" s="61">
        <f t="shared" si="7"/>
        <v>1171822</v>
      </c>
      <c r="D124" s="61">
        <v>600039</v>
      </c>
      <c r="E124" s="61">
        <v>35366</v>
      </c>
      <c r="F124" s="61">
        <v>0</v>
      </c>
      <c r="G124" s="61">
        <v>536417</v>
      </c>
      <c r="H124" s="61">
        <v>0</v>
      </c>
      <c r="I124" s="61">
        <v>0</v>
      </c>
      <c r="J124" s="61">
        <v>555978</v>
      </c>
      <c r="K124" s="61">
        <v>26030</v>
      </c>
      <c r="L124" s="61">
        <v>0</v>
      </c>
      <c r="M124" s="61">
        <v>508207</v>
      </c>
      <c r="N124" s="61">
        <v>0</v>
      </c>
      <c r="O124" s="61">
        <v>0</v>
      </c>
    </row>
    <row r="125" spans="1:15" x14ac:dyDescent="0.45">
      <c r="A125" s="109">
        <v>44362</v>
      </c>
      <c r="B125" s="101" t="str">
        <f t="shared" si="6"/>
        <v>(火)</v>
      </c>
      <c r="C125" s="61">
        <f t="shared" si="7"/>
        <v>1140522</v>
      </c>
      <c r="D125" s="67">
        <v>621596</v>
      </c>
      <c r="E125" s="67">
        <v>34409</v>
      </c>
      <c r="F125" s="61">
        <v>0</v>
      </c>
      <c r="G125" s="67">
        <v>484517</v>
      </c>
      <c r="H125" s="61">
        <v>0</v>
      </c>
      <c r="I125" s="61">
        <v>0</v>
      </c>
      <c r="J125" s="67">
        <v>581014</v>
      </c>
      <c r="K125" s="67">
        <v>26461</v>
      </c>
      <c r="L125" s="61">
        <v>0</v>
      </c>
      <c r="M125" s="67">
        <v>458062</v>
      </c>
      <c r="N125" s="61">
        <v>0</v>
      </c>
      <c r="O125" s="61">
        <v>0</v>
      </c>
    </row>
    <row r="126" spans="1:15" x14ac:dyDescent="0.45">
      <c r="A126" s="109">
        <v>44361</v>
      </c>
      <c r="B126" s="101" t="str">
        <f t="shared" si="6"/>
        <v>(月)</v>
      </c>
      <c r="C126" s="61">
        <f t="shared" si="7"/>
        <v>1026665</v>
      </c>
      <c r="D126" s="67">
        <v>573338</v>
      </c>
      <c r="E126" s="67">
        <v>35897</v>
      </c>
      <c r="F126" s="61">
        <v>0</v>
      </c>
      <c r="G126" s="67">
        <v>417430</v>
      </c>
      <c r="H126" s="61">
        <v>0</v>
      </c>
      <c r="I126" s="61">
        <v>0</v>
      </c>
      <c r="J126" s="67">
        <v>538727</v>
      </c>
      <c r="K126" s="67">
        <v>27303</v>
      </c>
      <c r="L126" s="61">
        <v>0</v>
      </c>
      <c r="M126" s="67">
        <v>396407</v>
      </c>
      <c r="N126" s="61">
        <v>0</v>
      </c>
      <c r="O126" s="61">
        <v>0</v>
      </c>
    </row>
    <row r="127" spans="1:15" x14ac:dyDescent="0.45">
      <c r="A127" s="109">
        <v>44360</v>
      </c>
      <c r="B127" s="101" t="str">
        <f t="shared" si="6"/>
        <v>(日)</v>
      </c>
      <c r="C127" s="61">
        <f t="shared" si="7"/>
        <v>918746</v>
      </c>
      <c r="D127" s="67">
        <v>564001</v>
      </c>
      <c r="E127" s="67">
        <v>38114</v>
      </c>
      <c r="F127" s="61">
        <v>0</v>
      </c>
      <c r="G127" s="67">
        <v>316631</v>
      </c>
      <c r="H127" s="61">
        <v>0</v>
      </c>
      <c r="I127" s="61">
        <v>0</v>
      </c>
      <c r="J127" s="67">
        <v>531381</v>
      </c>
      <c r="K127" s="67">
        <v>30987</v>
      </c>
      <c r="L127" s="61">
        <v>0</v>
      </c>
      <c r="M127" s="67">
        <v>304780</v>
      </c>
      <c r="N127" s="61">
        <v>0</v>
      </c>
      <c r="O127" s="61">
        <v>0</v>
      </c>
    </row>
    <row r="128" spans="1:15" x14ac:dyDescent="0.45">
      <c r="A128" s="109">
        <v>44359</v>
      </c>
      <c r="B128" s="101" t="str">
        <f t="shared" si="6"/>
        <v>(土)</v>
      </c>
      <c r="C128" s="61">
        <f t="shared" si="7"/>
        <v>938724</v>
      </c>
      <c r="D128" s="67">
        <v>624823</v>
      </c>
      <c r="E128" s="67">
        <v>37303</v>
      </c>
      <c r="F128" s="61">
        <v>0</v>
      </c>
      <c r="G128" s="67">
        <v>276598</v>
      </c>
      <c r="H128" s="61">
        <v>0</v>
      </c>
      <c r="I128" s="61">
        <v>0</v>
      </c>
      <c r="J128" s="67">
        <v>589603</v>
      </c>
      <c r="K128" s="67">
        <v>30838</v>
      </c>
      <c r="L128" s="61">
        <v>0</v>
      </c>
      <c r="M128" s="67">
        <v>260225</v>
      </c>
      <c r="N128" s="61">
        <v>0</v>
      </c>
      <c r="O128" s="61">
        <v>0</v>
      </c>
    </row>
    <row r="129" spans="1:15" x14ac:dyDescent="0.45">
      <c r="A129" s="109">
        <v>44358</v>
      </c>
      <c r="B129" s="101" t="str">
        <f t="shared" si="6"/>
        <v>(金)</v>
      </c>
      <c r="C129" s="61">
        <f t="shared" si="7"/>
        <v>974588</v>
      </c>
      <c r="D129" s="67">
        <v>670189</v>
      </c>
      <c r="E129" s="67">
        <v>35146</v>
      </c>
      <c r="F129" s="61">
        <v>0</v>
      </c>
      <c r="G129" s="67">
        <v>269253</v>
      </c>
      <c r="H129" s="61">
        <v>0</v>
      </c>
      <c r="I129" s="61">
        <v>0</v>
      </c>
      <c r="J129" s="67">
        <v>630355</v>
      </c>
      <c r="K129" s="67">
        <v>27341</v>
      </c>
      <c r="L129" s="61">
        <v>0</v>
      </c>
      <c r="M129" s="67">
        <v>245381</v>
      </c>
      <c r="N129" s="61">
        <v>0</v>
      </c>
      <c r="O129" s="61">
        <v>0</v>
      </c>
    </row>
    <row r="130" spans="1:15" x14ac:dyDescent="0.45">
      <c r="A130" s="109">
        <v>44357</v>
      </c>
      <c r="B130" s="101" t="str">
        <f t="shared" si="6"/>
        <v>(木)</v>
      </c>
      <c r="C130" s="61">
        <f t="shared" si="7"/>
        <v>1002816</v>
      </c>
      <c r="D130" s="67">
        <v>665029</v>
      </c>
      <c r="E130" s="67">
        <v>32248</v>
      </c>
      <c r="F130" s="61">
        <v>0</v>
      </c>
      <c r="G130" s="67">
        <v>305539</v>
      </c>
      <c r="H130" s="61">
        <v>0</v>
      </c>
      <c r="I130" s="61">
        <v>0</v>
      </c>
      <c r="J130" s="67">
        <v>629418</v>
      </c>
      <c r="K130" s="67">
        <v>27209</v>
      </c>
      <c r="L130" s="61">
        <v>0</v>
      </c>
      <c r="M130" s="67">
        <v>280517</v>
      </c>
      <c r="N130" s="61">
        <v>0</v>
      </c>
      <c r="O130" s="61">
        <v>0</v>
      </c>
    </row>
    <row r="131" spans="1:15" x14ac:dyDescent="0.45">
      <c r="A131" s="109">
        <v>44356</v>
      </c>
      <c r="B131" s="101" t="str">
        <f t="shared" si="6"/>
        <v>(水)</v>
      </c>
      <c r="C131" s="61">
        <f t="shared" si="7"/>
        <v>1001184</v>
      </c>
      <c r="D131" s="67">
        <v>682030</v>
      </c>
      <c r="E131" s="67">
        <v>30190</v>
      </c>
      <c r="F131" s="61">
        <v>0</v>
      </c>
      <c r="G131" s="67">
        <v>288964</v>
      </c>
      <c r="H131" s="61">
        <v>0</v>
      </c>
      <c r="I131" s="61">
        <v>0</v>
      </c>
      <c r="J131" s="67">
        <v>645250</v>
      </c>
      <c r="K131" s="67">
        <v>25796</v>
      </c>
      <c r="L131" s="61">
        <v>0</v>
      </c>
      <c r="M131" s="67">
        <v>266181</v>
      </c>
      <c r="N131" s="61">
        <v>0</v>
      </c>
      <c r="O131" s="61">
        <v>0</v>
      </c>
    </row>
    <row r="132" spans="1:15" x14ac:dyDescent="0.45">
      <c r="A132" s="109">
        <v>44355</v>
      </c>
      <c r="B132" s="101" t="str">
        <f t="shared" si="6"/>
        <v>(火)</v>
      </c>
      <c r="C132" s="61">
        <f t="shared" si="7"/>
        <v>963696</v>
      </c>
      <c r="D132" s="67">
        <v>697110</v>
      </c>
      <c r="E132" s="67">
        <v>31680</v>
      </c>
      <c r="F132" s="61">
        <v>0</v>
      </c>
      <c r="G132" s="67">
        <v>234906</v>
      </c>
      <c r="H132" s="61">
        <v>0</v>
      </c>
      <c r="I132" s="61">
        <v>0</v>
      </c>
      <c r="J132" s="67">
        <v>663040</v>
      </c>
      <c r="K132" s="67">
        <v>27909</v>
      </c>
      <c r="L132" s="61">
        <v>0</v>
      </c>
      <c r="M132" s="67">
        <v>215231</v>
      </c>
      <c r="N132" s="61">
        <v>0</v>
      </c>
      <c r="O132" s="61">
        <v>0</v>
      </c>
    </row>
    <row r="133" spans="1:15" x14ac:dyDescent="0.45">
      <c r="A133" s="109">
        <v>44354</v>
      </c>
      <c r="B133" s="101" t="str">
        <f t="shared" si="6"/>
        <v>(月)</v>
      </c>
      <c r="C133" s="61">
        <f t="shared" si="7"/>
        <v>860656</v>
      </c>
      <c r="D133" s="67">
        <v>639304</v>
      </c>
      <c r="E133" s="67">
        <v>29287</v>
      </c>
      <c r="F133" s="61">
        <v>0</v>
      </c>
      <c r="G133" s="67">
        <v>192065</v>
      </c>
      <c r="H133" s="61">
        <v>0</v>
      </c>
      <c r="I133" s="61">
        <v>0</v>
      </c>
      <c r="J133" s="67">
        <v>610418</v>
      </c>
      <c r="K133" s="67">
        <v>27614</v>
      </c>
      <c r="L133" s="61">
        <v>0</v>
      </c>
      <c r="M133" s="67">
        <v>176728</v>
      </c>
      <c r="N133" s="61">
        <v>0</v>
      </c>
      <c r="O133" s="61">
        <v>0</v>
      </c>
    </row>
    <row r="134" spans="1:15" x14ac:dyDescent="0.45">
      <c r="A134" s="109">
        <v>44353</v>
      </c>
      <c r="B134" s="101" t="str">
        <f t="shared" si="6"/>
        <v>(日)</v>
      </c>
      <c r="C134" s="61">
        <f t="shared" si="7"/>
        <v>746222</v>
      </c>
      <c r="D134" s="67">
        <v>542082</v>
      </c>
      <c r="E134" s="67">
        <v>22943</v>
      </c>
      <c r="F134" s="61">
        <v>0</v>
      </c>
      <c r="G134" s="67">
        <v>181197</v>
      </c>
      <c r="H134" s="61">
        <v>0</v>
      </c>
      <c r="I134" s="61">
        <v>0</v>
      </c>
      <c r="J134" s="67">
        <v>518987</v>
      </c>
      <c r="K134" s="67">
        <v>21801</v>
      </c>
      <c r="L134" s="61">
        <v>0</v>
      </c>
      <c r="M134" s="67">
        <v>173087</v>
      </c>
      <c r="N134" s="61">
        <v>0</v>
      </c>
      <c r="O134" s="61">
        <v>0</v>
      </c>
    </row>
    <row r="135" spans="1:15" x14ac:dyDescent="0.45">
      <c r="A135" s="109">
        <v>44352</v>
      </c>
      <c r="B135" s="101" t="str">
        <f t="shared" ref="B135:B189" si="8">"(" &amp; TEXT(A135,"aaa") &amp; ")"</f>
        <v>(土)</v>
      </c>
      <c r="C135" s="61">
        <f t="shared" si="7"/>
        <v>748799</v>
      </c>
      <c r="D135" s="67">
        <v>598954</v>
      </c>
      <c r="E135" s="67">
        <v>20400</v>
      </c>
      <c r="F135" s="61">
        <v>0</v>
      </c>
      <c r="G135" s="67">
        <v>129445</v>
      </c>
      <c r="H135" s="61">
        <v>0</v>
      </c>
      <c r="I135" s="61">
        <v>0</v>
      </c>
      <c r="J135" s="67">
        <v>572351</v>
      </c>
      <c r="K135" s="67">
        <v>19201</v>
      </c>
      <c r="L135" s="61">
        <v>0</v>
      </c>
      <c r="M135" s="67">
        <v>117200</v>
      </c>
      <c r="N135" s="61">
        <v>0</v>
      </c>
      <c r="O135" s="61">
        <v>0</v>
      </c>
    </row>
    <row r="136" spans="1:15" x14ac:dyDescent="0.45">
      <c r="A136" s="109">
        <v>44351</v>
      </c>
      <c r="B136" s="101" t="str">
        <f t="shared" si="8"/>
        <v>(金)</v>
      </c>
      <c r="C136" s="61">
        <f t="shared" si="7"/>
        <v>781856</v>
      </c>
      <c r="D136" s="67">
        <v>638334</v>
      </c>
      <c r="E136" s="67">
        <v>20299</v>
      </c>
      <c r="F136" s="61">
        <v>0</v>
      </c>
      <c r="G136" s="67">
        <v>123223</v>
      </c>
      <c r="H136" s="61">
        <v>0</v>
      </c>
      <c r="I136" s="61">
        <v>0</v>
      </c>
      <c r="J136" s="67">
        <v>605029</v>
      </c>
      <c r="K136" s="67">
        <v>19141</v>
      </c>
      <c r="L136" s="61">
        <v>0</v>
      </c>
      <c r="M136" s="67">
        <v>104765</v>
      </c>
      <c r="N136" s="61">
        <v>0</v>
      </c>
      <c r="O136" s="61">
        <v>0</v>
      </c>
    </row>
    <row r="137" spans="1:15" x14ac:dyDescent="0.45">
      <c r="A137" s="109">
        <v>44350</v>
      </c>
      <c r="B137" s="101" t="str">
        <f t="shared" si="8"/>
        <v>(木)</v>
      </c>
      <c r="C137" s="61">
        <f t="shared" si="7"/>
        <v>821383</v>
      </c>
      <c r="D137" s="67">
        <v>656774</v>
      </c>
      <c r="E137" s="67">
        <v>20081</v>
      </c>
      <c r="F137" s="61">
        <v>0</v>
      </c>
      <c r="G137" s="67">
        <v>144528</v>
      </c>
      <c r="H137" s="61">
        <v>0</v>
      </c>
      <c r="I137" s="61">
        <v>0</v>
      </c>
      <c r="J137" s="67">
        <v>623472</v>
      </c>
      <c r="K137" s="67">
        <v>19083</v>
      </c>
      <c r="L137" s="61">
        <v>0</v>
      </c>
      <c r="M137" s="67">
        <v>125870</v>
      </c>
      <c r="N137" s="61">
        <v>0</v>
      </c>
      <c r="O137" s="61">
        <v>0</v>
      </c>
    </row>
    <row r="138" spans="1:15" x14ac:dyDescent="0.45">
      <c r="A138" s="109">
        <v>44349</v>
      </c>
      <c r="B138" s="101" t="str">
        <f t="shared" si="8"/>
        <v>(水)</v>
      </c>
      <c r="C138" s="61">
        <f t="shared" si="7"/>
        <v>819804</v>
      </c>
      <c r="D138" s="67">
        <v>653833</v>
      </c>
      <c r="E138" s="67">
        <v>19678</v>
      </c>
      <c r="F138" s="61">
        <v>0</v>
      </c>
      <c r="G138" s="67">
        <v>146293</v>
      </c>
      <c r="H138" s="61">
        <v>0</v>
      </c>
      <c r="I138" s="61">
        <v>0</v>
      </c>
      <c r="J138" s="67">
        <v>621680</v>
      </c>
      <c r="K138" s="67">
        <v>18699</v>
      </c>
      <c r="L138" s="61">
        <v>0</v>
      </c>
      <c r="M138" s="67">
        <v>127407</v>
      </c>
      <c r="N138" s="61">
        <v>0</v>
      </c>
      <c r="O138" s="61">
        <v>0</v>
      </c>
    </row>
    <row r="139" spans="1:15" x14ac:dyDescent="0.45">
      <c r="A139" s="109">
        <v>44348</v>
      </c>
      <c r="B139" s="101" t="str">
        <f t="shared" si="8"/>
        <v>(火)</v>
      </c>
      <c r="C139" s="61">
        <f t="shared" si="7"/>
        <v>770656</v>
      </c>
      <c r="D139" s="67">
        <v>631956</v>
      </c>
      <c r="E139" s="67">
        <v>19255</v>
      </c>
      <c r="F139" s="61">
        <v>0</v>
      </c>
      <c r="G139" s="67">
        <v>119445</v>
      </c>
      <c r="H139" s="61">
        <v>0</v>
      </c>
      <c r="I139" s="61">
        <v>0</v>
      </c>
      <c r="J139" s="67">
        <v>602504</v>
      </c>
      <c r="K139" s="67">
        <v>18308</v>
      </c>
      <c r="L139" s="61">
        <v>0</v>
      </c>
      <c r="M139" s="67">
        <v>101126</v>
      </c>
      <c r="N139" s="61">
        <v>0</v>
      </c>
      <c r="O139" s="61">
        <v>0</v>
      </c>
    </row>
    <row r="140" spans="1:15" x14ac:dyDescent="0.45">
      <c r="A140" s="109">
        <v>44347</v>
      </c>
      <c r="B140" s="101" t="str">
        <f t="shared" si="8"/>
        <v>(月)</v>
      </c>
      <c r="C140" s="61">
        <f t="shared" si="7"/>
        <v>631086</v>
      </c>
      <c r="D140" s="67">
        <v>517191</v>
      </c>
      <c r="E140" s="67">
        <v>18074</v>
      </c>
      <c r="F140" s="61">
        <v>0</v>
      </c>
      <c r="G140" s="67">
        <v>95821</v>
      </c>
      <c r="H140" s="61">
        <v>0</v>
      </c>
      <c r="I140" s="61">
        <v>0</v>
      </c>
      <c r="J140" s="67">
        <v>493904</v>
      </c>
      <c r="K140" s="67">
        <v>17158</v>
      </c>
      <c r="L140" s="61">
        <v>0</v>
      </c>
      <c r="M140" s="67">
        <v>77981</v>
      </c>
      <c r="N140" s="61">
        <v>0</v>
      </c>
      <c r="O140" s="61">
        <v>0</v>
      </c>
    </row>
    <row r="141" spans="1:15" x14ac:dyDescent="0.45">
      <c r="A141" s="109">
        <v>44346</v>
      </c>
      <c r="B141" s="101" t="str">
        <f t="shared" si="8"/>
        <v>(日)</v>
      </c>
      <c r="C141" s="61">
        <f t="shared" si="7"/>
        <v>530022</v>
      </c>
      <c r="D141" s="67">
        <v>446992</v>
      </c>
      <c r="E141" s="67">
        <v>15647</v>
      </c>
      <c r="F141" s="61">
        <v>0</v>
      </c>
      <c r="G141" s="67">
        <v>67383</v>
      </c>
      <c r="H141" s="61">
        <v>0</v>
      </c>
      <c r="I141" s="61">
        <v>0</v>
      </c>
      <c r="J141" s="67">
        <v>431100</v>
      </c>
      <c r="K141" s="67">
        <v>14946</v>
      </c>
      <c r="L141" s="61">
        <v>0</v>
      </c>
      <c r="M141" s="67">
        <v>59465</v>
      </c>
      <c r="N141" s="61">
        <v>0</v>
      </c>
      <c r="O141" s="61">
        <v>0</v>
      </c>
    </row>
    <row r="142" spans="1:15" x14ac:dyDescent="0.45">
      <c r="A142" s="109">
        <v>44345</v>
      </c>
      <c r="B142" s="101" t="str">
        <f t="shared" si="8"/>
        <v>(土)</v>
      </c>
      <c r="C142" s="61">
        <f t="shared" si="7"/>
        <v>535195</v>
      </c>
      <c r="D142" s="67">
        <v>459916</v>
      </c>
      <c r="E142" s="67">
        <v>15178</v>
      </c>
      <c r="F142" s="61">
        <v>0</v>
      </c>
      <c r="G142" s="67">
        <v>60101</v>
      </c>
      <c r="H142" s="61">
        <v>0</v>
      </c>
      <c r="I142" s="61">
        <v>0</v>
      </c>
      <c r="J142" s="67">
        <v>438132</v>
      </c>
      <c r="K142" s="67">
        <v>14464</v>
      </c>
      <c r="L142" s="61">
        <v>0</v>
      </c>
      <c r="M142" s="67">
        <v>47189</v>
      </c>
      <c r="N142" s="61">
        <v>0</v>
      </c>
      <c r="O142" s="61">
        <v>0</v>
      </c>
    </row>
    <row r="143" spans="1:15" x14ac:dyDescent="0.45">
      <c r="A143" s="109">
        <v>44344</v>
      </c>
      <c r="B143" s="101" t="str">
        <f t="shared" si="8"/>
        <v>(金)</v>
      </c>
      <c r="C143" s="61">
        <f t="shared" si="7"/>
        <v>579840</v>
      </c>
      <c r="D143" s="67">
        <v>518233</v>
      </c>
      <c r="E143" s="67">
        <v>13851</v>
      </c>
      <c r="F143" s="61">
        <v>0</v>
      </c>
      <c r="G143" s="67">
        <v>47756</v>
      </c>
      <c r="H143" s="61">
        <v>0</v>
      </c>
      <c r="I143" s="61">
        <v>0</v>
      </c>
      <c r="J143" s="67">
        <v>487767</v>
      </c>
      <c r="K143" s="67">
        <v>13230</v>
      </c>
      <c r="L143" s="61">
        <v>0</v>
      </c>
      <c r="M143" s="67">
        <v>29935</v>
      </c>
      <c r="N143" s="61">
        <v>0</v>
      </c>
      <c r="O143" s="61">
        <v>0</v>
      </c>
    </row>
    <row r="144" spans="1:15" x14ac:dyDescent="0.45">
      <c r="A144" s="109">
        <v>44343</v>
      </c>
      <c r="B144" s="101" t="str">
        <f t="shared" si="8"/>
        <v>(木)</v>
      </c>
      <c r="C144" s="61">
        <f t="shared" si="7"/>
        <v>603601</v>
      </c>
      <c r="D144" s="67">
        <v>545218</v>
      </c>
      <c r="E144" s="67">
        <v>12024</v>
      </c>
      <c r="F144" s="61">
        <v>0</v>
      </c>
      <c r="G144" s="67">
        <v>46359</v>
      </c>
      <c r="H144" s="61">
        <v>0</v>
      </c>
      <c r="I144" s="61">
        <v>0</v>
      </c>
      <c r="J144" s="67">
        <v>513444</v>
      </c>
      <c r="K144" s="67">
        <v>11537</v>
      </c>
      <c r="L144" s="61">
        <v>0</v>
      </c>
      <c r="M144" s="67">
        <v>32260</v>
      </c>
      <c r="N144" s="61">
        <v>0</v>
      </c>
      <c r="O144" s="61">
        <v>0</v>
      </c>
    </row>
    <row r="145" spans="1:15" x14ac:dyDescent="0.45">
      <c r="A145" s="109">
        <v>44342</v>
      </c>
      <c r="B145" s="101" t="str">
        <f t="shared" si="8"/>
        <v>(水)</v>
      </c>
      <c r="C145" s="61">
        <f t="shared" si="7"/>
        <v>590236</v>
      </c>
      <c r="D145" s="67">
        <v>566002</v>
      </c>
      <c r="E145" s="67">
        <v>11117</v>
      </c>
      <c r="F145" s="61">
        <v>0</v>
      </c>
      <c r="G145" s="67">
        <v>13117</v>
      </c>
      <c r="H145" s="61">
        <v>0</v>
      </c>
      <c r="I145" s="61">
        <v>0</v>
      </c>
      <c r="J145" s="67">
        <v>532300</v>
      </c>
      <c r="K145" s="67">
        <v>10573</v>
      </c>
      <c r="L145" s="61">
        <v>0</v>
      </c>
      <c r="M145" s="67">
        <v>9218</v>
      </c>
      <c r="N145" s="61">
        <v>0</v>
      </c>
      <c r="O145" s="61">
        <v>0</v>
      </c>
    </row>
    <row r="146" spans="1:15" x14ac:dyDescent="0.45">
      <c r="A146" s="109">
        <v>44341</v>
      </c>
      <c r="B146" s="101" t="str">
        <f t="shared" si="8"/>
        <v>(火)</v>
      </c>
      <c r="C146" s="61">
        <f t="shared" si="7"/>
        <v>531845</v>
      </c>
      <c r="D146" s="67">
        <v>511051</v>
      </c>
      <c r="E146" s="67">
        <v>9432</v>
      </c>
      <c r="F146" s="61">
        <v>0</v>
      </c>
      <c r="G146" s="67">
        <v>11362</v>
      </c>
      <c r="H146" s="61">
        <v>0</v>
      </c>
      <c r="I146" s="61">
        <v>0</v>
      </c>
      <c r="J146" s="67">
        <v>480507</v>
      </c>
      <c r="K146" s="67">
        <v>9079</v>
      </c>
      <c r="L146" s="61">
        <v>0</v>
      </c>
      <c r="M146" s="67">
        <v>7829</v>
      </c>
      <c r="N146" s="61">
        <v>0</v>
      </c>
      <c r="O146" s="61">
        <v>0</v>
      </c>
    </row>
    <row r="147" spans="1:15" x14ac:dyDescent="0.45">
      <c r="A147" s="109">
        <v>44340</v>
      </c>
      <c r="B147" s="101" t="str">
        <f t="shared" si="8"/>
        <v>(月)</v>
      </c>
      <c r="C147" s="61">
        <f t="shared" si="7"/>
        <v>460149</v>
      </c>
      <c r="D147" s="67">
        <v>440049</v>
      </c>
      <c r="E147" s="67">
        <v>9504</v>
      </c>
      <c r="F147" s="61">
        <v>0</v>
      </c>
      <c r="G147" s="67">
        <v>10596</v>
      </c>
      <c r="H147" s="61">
        <v>0</v>
      </c>
      <c r="I147" s="61">
        <v>0</v>
      </c>
      <c r="J147" s="67">
        <v>415671</v>
      </c>
      <c r="K147" s="67">
        <v>9103</v>
      </c>
      <c r="L147" s="61">
        <v>0</v>
      </c>
      <c r="M147" s="67">
        <v>6967</v>
      </c>
      <c r="N147" s="61">
        <v>0</v>
      </c>
      <c r="O147" s="61">
        <v>0</v>
      </c>
    </row>
    <row r="148" spans="1:15" x14ac:dyDescent="0.45">
      <c r="A148" s="109">
        <v>44339</v>
      </c>
      <c r="B148" s="101" t="str">
        <f t="shared" si="8"/>
        <v>(日)</v>
      </c>
      <c r="C148" s="61">
        <f t="shared" si="7"/>
        <v>353980</v>
      </c>
      <c r="D148" s="67">
        <v>325931</v>
      </c>
      <c r="E148" s="67">
        <v>0</v>
      </c>
      <c r="F148" s="61">
        <v>0</v>
      </c>
      <c r="G148" s="67">
        <v>28049</v>
      </c>
      <c r="H148" s="61">
        <v>0</v>
      </c>
      <c r="I148" s="61">
        <v>0</v>
      </c>
      <c r="J148" s="67">
        <v>313259</v>
      </c>
      <c r="K148" s="67">
        <v>0</v>
      </c>
      <c r="L148" s="61">
        <v>0</v>
      </c>
      <c r="M148" s="67">
        <v>21021</v>
      </c>
      <c r="N148" s="61">
        <v>0</v>
      </c>
      <c r="O148" s="61">
        <v>0</v>
      </c>
    </row>
    <row r="149" spans="1:15" x14ac:dyDescent="0.45">
      <c r="A149" s="109">
        <v>44338</v>
      </c>
      <c r="B149" s="101" t="str">
        <f t="shared" si="8"/>
        <v>(土)</v>
      </c>
      <c r="C149" s="61">
        <f t="shared" si="7"/>
        <v>330142</v>
      </c>
      <c r="D149" s="67">
        <v>286366</v>
      </c>
      <c r="E149" s="67">
        <v>0</v>
      </c>
      <c r="F149" s="61">
        <v>0</v>
      </c>
      <c r="G149" s="67">
        <v>43776</v>
      </c>
      <c r="H149" s="61">
        <v>0</v>
      </c>
      <c r="I149" s="61">
        <v>0</v>
      </c>
      <c r="J149" s="67">
        <v>268638</v>
      </c>
      <c r="K149" s="67">
        <v>0</v>
      </c>
      <c r="L149" s="61">
        <v>0</v>
      </c>
      <c r="M149" s="67">
        <v>23138</v>
      </c>
      <c r="N149" s="61">
        <v>0</v>
      </c>
      <c r="O149" s="61">
        <v>0</v>
      </c>
    </row>
    <row r="150" spans="1:15" x14ac:dyDescent="0.45">
      <c r="A150" s="109">
        <v>44337</v>
      </c>
      <c r="B150" s="101" t="str">
        <f t="shared" si="8"/>
        <v>(金)</v>
      </c>
      <c r="C150" s="61">
        <f t="shared" si="7"/>
        <v>342188</v>
      </c>
      <c r="D150" s="67">
        <v>281307</v>
      </c>
      <c r="E150" s="67">
        <v>0</v>
      </c>
      <c r="F150" s="61">
        <v>0</v>
      </c>
      <c r="G150" s="67">
        <v>60881</v>
      </c>
      <c r="H150" s="61">
        <v>0</v>
      </c>
      <c r="I150" s="61">
        <v>0</v>
      </c>
      <c r="J150" s="67">
        <v>254480</v>
      </c>
      <c r="K150" s="67">
        <v>0</v>
      </c>
      <c r="L150" s="61">
        <v>0</v>
      </c>
      <c r="M150" s="67">
        <v>25244</v>
      </c>
      <c r="N150" s="61">
        <v>0</v>
      </c>
      <c r="O150" s="61">
        <v>0</v>
      </c>
    </row>
    <row r="151" spans="1:15" x14ac:dyDescent="0.45">
      <c r="A151" s="109">
        <v>44336</v>
      </c>
      <c r="B151" s="101" t="str">
        <f t="shared" si="8"/>
        <v>(木)</v>
      </c>
      <c r="C151" s="61">
        <f t="shared" si="7"/>
        <v>351834</v>
      </c>
      <c r="D151" s="67">
        <v>324100</v>
      </c>
      <c r="E151" s="67">
        <v>0</v>
      </c>
      <c r="F151" s="61">
        <v>0</v>
      </c>
      <c r="G151" s="67">
        <v>27734</v>
      </c>
      <c r="H151" s="61">
        <v>0</v>
      </c>
      <c r="I151" s="61">
        <v>0</v>
      </c>
      <c r="J151" s="67">
        <v>294632</v>
      </c>
      <c r="K151" s="67">
        <v>0</v>
      </c>
      <c r="L151" s="61">
        <v>0</v>
      </c>
      <c r="M151" s="67">
        <v>14214</v>
      </c>
      <c r="N151" s="61">
        <v>0</v>
      </c>
      <c r="O151" s="61">
        <v>0</v>
      </c>
    </row>
    <row r="152" spans="1:15" x14ac:dyDescent="0.45">
      <c r="A152" s="109">
        <v>44335</v>
      </c>
      <c r="B152" s="101" t="str">
        <f t="shared" si="8"/>
        <v>(水)</v>
      </c>
      <c r="C152" s="61">
        <f t="shared" si="7"/>
        <v>383393</v>
      </c>
      <c r="D152" s="67">
        <v>310140</v>
      </c>
      <c r="E152" s="67">
        <v>0</v>
      </c>
      <c r="F152" s="61">
        <v>0</v>
      </c>
      <c r="G152" s="67">
        <v>73253</v>
      </c>
      <c r="H152" s="61">
        <v>0</v>
      </c>
      <c r="I152" s="61">
        <v>0</v>
      </c>
      <c r="J152" s="67">
        <v>283498</v>
      </c>
      <c r="K152" s="67">
        <v>0</v>
      </c>
      <c r="L152" s="61">
        <v>0</v>
      </c>
      <c r="M152" s="67">
        <v>34278</v>
      </c>
      <c r="N152" s="61">
        <v>0</v>
      </c>
      <c r="O152" s="61">
        <v>0</v>
      </c>
    </row>
    <row r="153" spans="1:15" x14ac:dyDescent="0.45">
      <c r="A153" s="109">
        <v>44334</v>
      </c>
      <c r="B153" s="101" t="str">
        <f t="shared" si="8"/>
        <v>(火)</v>
      </c>
      <c r="C153" s="61">
        <f t="shared" si="7"/>
        <v>323599</v>
      </c>
      <c r="D153" s="67">
        <v>255230</v>
      </c>
      <c r="E153" s="67">
        <v>0</v>
      </c>
      <c r="F153" s="61">
        <v>0</v>
      </c>
      <c r="G153" s="67">
        <v>68369</v>
      </c>
      <c r="H153" s="61">
        <v>0</v>
      </c>
      <c r="I153" s="61">
        <v>0</v>
      </c>
      <c r="J153" s="67">
        <v>232132</v>
      </c>
      <c r="K153" s="67">
        <v>0</v>
      </c>
      <c r="L153" s="61">
        <v>0</v>
      </c>
      <c r="M153" s="67">
        <v>35181</v>
      </c>
      <c r="N153" s="61">
        <v>0</v>
      </c>
      <c r="O153" s="61">
        <v>0</v>
      </c>
    </row>
    <row r="154" spans="1:15" x14ac:dyDescent="0.45">
      <c r="A154" s="109">
        <v>44333</v>
      </c>
      <c r="B154" s="101" t="str">
        <f t="shared" si="8"/>
        <v>(月)</v>
      </c>
      <c r="C154" s="61">
        <f t="shared" si="7"/>
        <v>263478</v>
      </c>
      <c r="D154" s="67">
        <v>210634</v>
      </c>
      <c r="E154" s="67">
        <v>0</v>
      </c>
      <c r="F154" s="61">
        <v>0</v>
      </c>
      <c r="G154" s="67">
        <v>52844</v>
      </c>
      <c r="H154" s="61">
        <v>0</v>
      </c>
      <c r="I154" s="61">
        <v>0</v>
      </c>
      <c r="J154" s="67">
        <v>192151</v>
      </c>
      <c r="K154" s="67">
        <v>0</v>
      </c>
      <c r="L154" s="61">
        <v>0</v>
      </c>
      <c r="M154" s="67">
        <v>26360</v>
      </c>
      <c r="N154" s="61">
        <v>0</v>
      </c>
      <c r="O154" s="61">
        <v>0</v>
      </c>
    </row>
    <row r="155" spans="1:15" x14ac:dyDescent="0.45">
      <c r="A155" s="109">
        <v>44332</v>
      </c>
      <c r="B155" s="101" t="str">
        <f t="shared" si="8"/>
        <v>(日)</v>
      </c>
      <c r="C155" s="61">
        <f t="shared" si="7"/>
        <v>213080</v>
      </c>
      <c r="D155" s="67">
        <v>188968</v>
      </c>
      <c r="E155" s="67">
        <v>0</v>
      </c>
      <c r="F155" s="61">
        <v>0</v>
      </c>
      <c r="G155" s="67">
        <v>24112</v>
      </c>
      <c r="H155" s="61">
        <v>0</v>
      </c>
      <c r="I155" s="61">
        <v>0</v>
      </c>
      <c r="J155" s="67">
        <v>179974</v>
      </c>
      <c r="K155" s="67">
        <v>0</v>
      </c>
      <c r="L155" s="61">
        <v>0</v>
      </c>
      <c r="M155" s="67">
        <v>15297</v>
      </c>
      <c r="N155" s="61">
        <v>0</v>
      </c>
      <c r="O155" s="61">
        <v>0</v>
      </c>
    </row>
    <row r="156" spans="1:15" x14ac:dyDescent="0.45">
      <c r="A156" s="109">
        <v>44331</v>
      </c>
      <c r="B156" s="101" t="str">
        <f t="shared" si="8"/>
        <v>(土)</v>
      </c>
      <c r="C156" s="61">
        <f t="shared" si="7"/>
        <v>173441</v>
      </c>
      <c r="D156" s="67">
        <v>138791</v>
      </c>
      <c r="E156" s="67">
        <v>0</v>
      </c>
      <c r="F156" s="61">
        <v>0</v>
      </c>
      <c r="G156" s="67">
        <v>34650</v>
      </c>
      <c r="H156" s="61">
        <v>0</v>
      </c>
      <c r="I156" s="61">
        <v>0</v>
      </c>
      <c r="J156" s="67">
        <v>125996</v>
      </c>
      <c r="K156" s="67">
        <v>0</v>
      </c>
      <c r="L156" s="61">
        <v>0</v>
      </c>
      <c r="M156" s="67">
        <v>16021</v>
      </c>
      <c r="N156" s="61">
        <v>0</v>
      </c>
      <c r="O156" s="61">
        <v>0</v>
      </c>
    </row>
    <row r="157" spans="1:15" x14ac:dyDescent="0.45">
      <c r="A157" s="109">
        <v>44330</v>
      </c>
      <c r="B157" s="101" t="str">
        <f t="shared" si="8"/>
        <v>(金)</v>
      </c>
      <c r="C157" s="61">
        <f t="shared" si="7"/>
        <v>185388</v>
      </c>
      <c r="D157" s="67">
        <v>135068</v>
      </c>
      <c r="E157" s="67">
        <v>0</v>
      </c>
      <c r="F157" s="61">
        <v>0</v>
      </c>
      <c r="G157" s="67">
        <v>50320</v>
      </c>
      <c r="H157" s="61">
        <v>0</v>
      </c>
      <c r="I157" s="61">
        <v>0</v>
      </c>
      <c r="J157" s="67">
        <v>113194</v>
      </c>
      <c r="K157" s="67">
        <v>0</v>
      </c>
      <c r="L157" s="61">
        <v>0</v>
      </c>
      <c r="M157" s="67">
        <v>18498</v>
      </c>
      <c r="N157" s="61">
        <v>0</v>
      </c>
      <c r="O157" s="61">
        <v>0</v>
      </c>
    </row>
    <row r="158" spans="1:15" x14ac:dyDescent="0.45">
      <c r="A158" s="109">
        <v>44329</v>
      </c>
      <c r="B158" s="101" t="str">
        <f t="shared" si="8"/>
        <v>(木)</v>
      </c>
      <c r="C158" s="61">
        <f t="shared" si="7"/>
        <v>212584</v>
      </c>
      <c r="D158" s="67">
        <v>159225</v>
      </c>
      <c r="E158" s="67">
        <v>0</v>
      </c>
      <c r="F158" s="61">
        <v>0</v>
      </c>
      <c r="G158" s="67">
        <v>53359</v>
      </c>
      <c r="H158" s="61">
        <v>0</v>
      </c>
      <c r="I158" s="61">
        <v>0</v>
      </c>
      <c r="J158" s="67">
        <v>136950</v>
      </c>
      <c r="K158" s="67">
        <v>0</v>
      </c>
      <c r="L158" s="61">
        <v>0</v>
      </c>
      <c r="M158" s="67">
        <v>24866</v>
      </c>
      <c r="N158" s="61">
        <v>0</v>
      </c>
      <c r="O158" s="61">
        <v>0</v>
      </c>
    </row>
    <row r="159" spans="1:15" x14ac:dyDescent="0.45">
      <c r="A159" s="109">
        <v>44328</v>
      </c>
      <c r="B159" s="101" t="str">
        <f t="shared" si="8"/>
        <v>(水)</v>
      </c>
      <c r="C159" s="61">
        <f t="shared" si="7"/>
        <v>217039</v>
      </c>
      <c r="D159" s="67">
        <v>162371</v>
      </c>
      <c r="E159" s="67">
        <v>0</v>
      </c>
      <c r="F159" s="61">
        <v>0</v>
      </c>
      <c r="G159" s="67">
        <v>54668</v>
      </c>
      <c r="H159" s="61">
        <v>0</v>
      </c>
      <c r="I159" s="61">
        <v>0</v>
      </c>
      <c r="J159" s="67">
        <v>139750</v>
      </c>
      <c r="K159" s="67">
        <v>0</v>
      </c>
      <c r="L159" s="61">
        <v>0</v>
      </c>
      <c r="M159" s="67">
        <v>26155</v>
      </c>
      <c r="N159" s="61">
        <v>0</v>
      </c>
      <c r="O159" s="61">
        <v>0</v>
      </c>
    </row>
    <row r="160" spans="1:15" x14ac:dyDescent="0.45">
      <c r="A160" s="109">
        <v>44327</v>
      </c>
      <c r="B160" s="101" t="str">
        <f t="shared" si="8"/>
        <v>(火)</v>
      </c>
      <c r="C160" s="61">
        <f t="shared" si="7"/>
        <v>178442</v>
      </c>
      <c r="D160" s="67">
        <v>132661</v>
      </c>
      <c r="E160" s="67">
        <v>0</v>
      </c>
      <c r="F160" s="61">
        <v>0</v>
      </c>
      <c r="G160" s="67">
        <v>45781</v>
      </c>
      <c r="H160" s="61">
        <v>0</v>
      </c>
      <c r="I160" s="61">
        <v>0</v>
      </c>
      <c r="J160" s="67">
        <v>110193</v>
      </c>
      <c r="K160" s="67">
        <v>0</v>
      </c>
      <c r="L160" s="61">
        <v>0</v>
      </c>
      <c r="M160" s="67">
        <v>22196</v>
      </c>
      <c r="N160" s="61">
        <v>0</v>
      </c>
      <c r="O160" s="61">
        <v>0</v>
      </c>
    </row>
    <row r="161" spans="1:15" x14ac:dyDescent="0.45">
      <c r="A161" s="109">
        <v>44326</v>
      </c>
      <c r="B161" s="101" t="str">
        <f t="shared" si="8"/>
        <v>(月)</v>
      </c>
      <c r="C161" s="61">
        <f t="shared" si="7"/>
        <v>135798</v>
      </c>
      <c r="D161" s="67">
        <v>106301</v>
      </c>
      <c r="E161" s="67">
        <v>0</v>
      </c>
      <c r="F161" s="61">
        <v>0</v>
      </c>
      <c r="G161" s="67">
        <v>29497</v>
      </c>
      <c r="H161" s="61">
        <v>0</v>
      </c>
      <c r="I161" s="61">
        <v>0</v>
      </c>
      <c r="J161" s="67">
        <v>86789</v>
      </c>
      <c r="K161" s="67">
        <v>0</v>
      </c>
      <c r="L161" s="61">
        <v>0</v>
      </c>
      <c r="M161" s="67">
        <v>14135</v>
      </c>
      <c r="N161" s="61">
        <v>0</v>
      </c>
      <c r="O161" s="61">
        <v>0</v>
      </c>
    </row>
    <row r="162" spans="1:15" x14ac:dyDescent="0.45">
      <c r="A162" s="109">
        <v>44325</v>
      </c>
      <c r="B162" s="101" t="str">
        <f t="shared" si="8"/>
        <v>(日)</v>
      </c>
      <c r="C162" s="61">
        <f t="shared" si="7"/>
        <v>84567</v>
      </c>
      <c r="D162" s="67">
        <v>75632</v>
      </c>
      <c r="E162" s="67">
        <v>0</v>
      </c>
      <c r="F162" s="61">
        <v>0</v>
      </c>
      <c r="G162" s="67">
        <v>8935</v>
      </c>
      <c r="H162" s="61">
        <v>0</v>
      </c>
      <c r="I162" s="61">
        <v>0</v>
      </c>
      <c r="J162" s="67">
        <v>67166</v>
      </c>
      <c r="K162" s="67">
        <v>0</v>
      </c>
      <c r="L162" s="61">
        <v>0</v>
      </c>
      <c r="M162" s="67">
        <v>5867</v>
      </c>
      <c r="N162" s="61">
        <v>0</v>
      </c>
      <c r="O162" s="61">
        <v>0</v>
      </c>
    </row>
    <row r="163" spans="1:15" x14ac:dyDescent="0.45">
      <c r="A163" s="109">
        <v>44324</v>
      </c>
      <c r="B163" s="101" t="str">
        <f t="shared" si="8"/>
        <v>(土)</v>
      </c>
      <c r="C163" s="61">
        <f t="shared" si="7"/>
        <v>70735</v>
      </c>
      <c r="D163" s="67">
        <v>63017</v>
      </c>
      <c r="E163" s="67">
        <v>0</v>
      </c>
      <c r="F163" s="61">
        <v>0</v>
      </c>
      <c r="G163" s="67">
        <v>7718</v>
      </c>
      <c r="H163" s="61">
        <v>0</v>
      </c>
      <c r="I163" s="61">
        <v>0</v>
      </c>
      <c r="J163" s="67">
        <v>50071</v>
      </c>
      <c r="K163" s="67">
        <v>0</v>
      </c>
      <c r="L163" s="61">
        <v>0</v>
      </c>
      <c r="M163" s="67">
        <v>3982</v>
      </c>
      <c r="N163" s="61">
        <v>0</v>
      </c>
      <c r="O163" s="61">
        <v>0</v>
      </c>
    </row>
    <row r="164" spans="1:15" x14ac:dyDescent="0.45">
      <c r="A164" s="109">
        <v>44323</v>
      </c>
      <c r="B164" s="101" t="str">
        <f t="shared" si="8"/>
        <v>(金)</v>
      </c>
      <c r="C164" s="61">
        <f t="shared" ref="C164:C189" si="9">SUM(D164:I164)</f>
        <v>61322</v>
      </c>
      <c r="D164" s="67">
        <v>50321</v>
      </c>
      <c r="E164" s="67">
        <v>0</v>
      </c>
      <c r="F164" s="61">
        <v>0</v>
      </c>
      <c r="G164" s="67">
        <v>11001</v>
      </c>
      <c r="H164" s="61">
        <v>0</v>
      </c>
      <c r="I164" s="61">
        <v>0</v>
      </c>
      <c r="J164" s="67">
        <v>32629</v>
      </c>
      <c r="K164" s="67">
        <v>0</v>
      </c>
      <c r="L164" s="61">
        <v>0</v>
      </c>
      <c r="M164" s="67">
        <v>4547</v>
      </c>
      <c r="N164" s="61">
        <v>0</v>
      </c>
      <c r="O164" s="61">
        <v>0</v>
      </c>
    </row>
    <row r="165" spans="1:15" x14ac:dyDescent="0.45">
      <c r="A165" s="109">
        <v>44322</v>
      </c>
      <c r="B165" s="101" t="str">
        <f t="shared" si="8"/>
        <v>(木)</v>
      </c>
      <c r="C165" s="61">
        <f t="shared" si="9"/>
        <v>57183</v>
      </c>
      <c r="D165" s="67">
        <v>48480</v>
      </c>
      <c r="E165" s="67">
        <v>0</v>
      </c>
      <c r="F165" s="61">
        <v>0</v>
      </c>
      <c r="G165" s="67">
        <v>8703</v>
      </c>
      <c r="H165" s="61">
        <v>0</v>
      </c>
      <c r="I165" s="61">
        <v>0</v>
      </c>
      <c r="J165" s="67">
        <v>34216</v>
      </c>
      <c r="K165" s="67">
        <v>0</v>
      </c>
      <c r="L165" s="61">
        <v>0</v>
      </c>
      <c r="M165" s="67">
        <v>4976</v>
      </c>
      <c r="N165" s="61">
        <v>0</v>
      </c>
      <c r="O165" s="61">
        <v>0</v>
      </c>
    </row>
    <row r="166" spans="1:15" x14ac:dyDescent="0.45">
      <c r="A166" s="109">
        <v>44321</v>
      </c>
      <c r="B166" s="101" t="str">
        <f t="shared" si="8"/>
        <v>(水)</v>
      </c>
      <c r="C166" s="61">
        <f t="shared" si="9"/>
        <v>11131</v>
      </c>
      <c r="D166" s="67">
        <v>10250</v>
      </c>
      <c r="E166" s="67">
        <v>0</v>
      </c>
      <c r="F166" s="61">
        <v>0</v>
      </c>
      <c r="G166" s="67">
        <v>881</v>
      </c>
      <c r="H166" s="61">
        <v>0</v>
      </c>
      <c r="I166" s="61">
        <v>0</v>
      </c>
      <c r="J166" s="67">
        <v>8354</v>
      </c>
      <c r="K166" s="67">
        <v>0</v>
      </c>
      <c r="L166" s="61">
        <v>0</v>
      </c>
      <c r="M166" s="67">
        <v>718</v>
      </c>
      <c r="N166" s="61">
        <v>0</v>
      </c>
      <c r="O166" s="61">
        <v>0</v>
      </c>
    </row>
    <row r="167" spans="1:15" x14ac:dyDescent="0.45">
      <c r="A167" s="109">
        <v>44320</v>
      </c>
      <c r="B167" s="101" t="str">
        <f t="shared" si="8"/>
        <v>(火)</v>
      </c>
      <c r="C167" s="61">
        <f t="shared" si="9"/>
        <v>9489</v>
      </c>
      <c r="D167" s="67">
        <v>8787</v>
      </c>
      <c r="E167" s="67">
        <v>0</v>
      </c>
      <c r="F167" s="61">
        <v>0</v>
      </c>
      <c r="G167" s="67">
        <v>702</v>
      </c>
      <c r="H167" s="61">
        <v>0</v>
      </c>
      <c r="I167" s="61">
        <v>0</v>
      </c>
      <c r="J167" s="67">
        <v>6873</v>
      </c>
      <c r="K167" s="67">
        <v>0</v>
      </c>
      <c r="L167" s="61">
        <v>0</v>
      </c>
      <c r="M167" s="67">
        <v>516</v>
      </c>
      <c r="N167" s="61">
        <v>0</v>
      </c>
      <c r="O167" s="61">
        <v>0</v>
      </c>
    </row>
    <row r="168" spans="1:15" x14ac:dyDescent="0.45">
      <c r="A168" s="109">
        <v>44319</v>
      </c>
      <c r="B168" s="101" t="str">
        <f t="shared" si="8"/>
        <v>(月)</v>
      </c>
      <c r="C168" s="61">
        <f t="shared" si="9"/>
        <v>8553</v>
      </c>
      <c r="D168" s="67">
        <v>7753</v>
      </c>
      <c r="E168" s="67">
        <v>0</v>
      </c>
      <c r="F168" s="61">
        <v>0</v>
      </c>
      <c r="G168" s="67">
        <v>800</v>
      </c>
      <c r="H168" s="61">
        <v>0</v>
      </c>
      <c r="I168" s="61">
        <v>0</v>
      </c>
      <c r="J168" s="67">
        <v>5841</v>
      </c>
      <c r="K168" s="67">
        <v>0</v>
      </c>
      <c r="L168" s="61">
        <v>0</v>
      </c>
      <c r="M168" s="67">
        <v>729</v>
      </c>
      <c r="N168" s="61">
        <v>0</v>
      </c>
      <c r="O168" s="61">
        <v>0</v>
      </c>
    </row>
    <row r="169" spans="1:15" x14ac:dyDescent="0.45">
      <c r="A169" s="109">
        <v>44318</v>
      </c>
      <c r="B169" s="101" t="str">
        <f t="shared" si="8"/>
        <v>(日)</v>
      </c>
      <c r="C169" s="61">
        <f t="shared" si="9"/>
        <v>27618</v>
      </c>
      <c r="D169" s="67">
        <v>27618</v>
      </c>
      <c r="E169" s="67">
        <v>0</v>
      </c>
      <c r="F169" s="61">
        <v>0</v>
      </c>
      <c r="G169" s="67">
        <v>0</v>
      </c>
      <c r="H169" s="61">
        <v>0</v>
      </c>
      <c r="I169" s="61">
        <v>0</v>
      </c>
      <c r="J169" s="67">
        <v>20957</v>
      </c>
      <c r="K169" s="67">
        <v>0</v>
      </c>
      <c r="L169" s="61">
        <v>0</v>
      </c>
      <c r="M169" s="67">
        <v>0</v>
      </c>
      <c r="N169" s="61">
        <v>0</v>
      </c>
      <c r="O169" s="61">
        <v>0</v>
      </c>
    </row>
    <row r="170" spans="1:15" x14ac:dyDescent="0.45">
      <c r="A170" s="109">
        <v>44317</v>
      </c>
      <c r="B170" s="101" t="str">
        <f t="shared" si="8"/>
        <v>(土)</v>
      </c>
      <c r="C170" s="61">
        <f t="shared" si="9"/>
        <v>41479</v>
      </c>
      <c r="D170" s="67">
        <v>41479</v>
      </c>
      <c r="E170" s="67">
        <v>0</v>
      </c>
      <c r="F170" s="61">
        <v>0</v>
      </c>
      <c r="G170" s="67">
        <v>0</v>
      </c>
      <c r="H170" s="61">
        <v>0</v>
      </c>
      <c r="I170" s="61">
        <v>0</v>
      </c>
      <c r="J170" s="67">
        <v>22237</v>
      </c>
      <c r="K170" s="67">
        <v>0</v>
      </c>
      <c r="L170" s="61">
        <v>0</v>
      </c>
      <c r="M170" s="67">
        <v>0</v>
      </c>
      <c r="N170" s="61">
        <v>0</v>
      </c>
      <c r="O170" s="61">
        <v>0</v>
      </c>
    </row>
    <row r="171" spans="1:15" x14ac:dyDescent="0.45">
      <c r="A171" s="109">
        <v>44316</v>
      </c>
      <c r="B171" s="101" t="str">
        <f t="shared" si="8"/>
        <v>(金)</v>
      </c>
      <c r="C171" s="61">
        <f t="shared" si="9"/>
        <v>62379</v>
      </c>
      <c r="D171" s="67">
        <v>62379</v>
      </c>
      <c r="E171" s="67">
        <v>0</v>
      </c>
      <c r="F171" s="61">
        <v>0</v>
      </c>
      <c r="G171" s="67">
        <v>0</v>
      </c>
      <c r="H171" s="61">
        <v>0</v>
      </c>
      <c r="I171" s="61">
        <v>0</v>
      </c>
      <c r="J171" s="67">
        <v>27399</v>
      </c>
      <c r="K171" s="67">
        <v>0</v>
      </c>
      <c r="L171" s="61">
        <v>0</v>
      </c>
      <c r="M171" s="67">
        <v>0</v>
      </c>
      <c r="N171" s="61">
        <v>0</v>
      </c>
      <c r="O171" s="61">
        <v>0</v>
      </c>
    </row>
    <row r="172" spans="1:15" x14ac:dyDescent="0.45">
      <c r="A172" s="109">
        <v>44315</v>
      </c>
      <c r="B172" s="101" t="str">
        <f t="shared" si="8"/>
        <v>(木)</v>
      </c>
      <c r="C172" s="61">
        <f t="shared" si="9"/>
        <v>20483</v>
      </c>
      <c r="D172" s="67">
        <v>20483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13243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09">
        <v>44314</v>
      </c>
      <c r="B173" s="101" t="str">
        <f t="shared" si="8"/>
        <v>(水)</v>
      </c>
      <c r="C173" s="61">
        <f t="shared" si="9"/>
        <v>83393</v>
      </c>
      <c r="D173" s="67">
        <v>83393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37655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09">
        <v>44313</v>
      </c>
      <c r="B174" s="101" t="str">
        <f t="shared" si="8"/>
        <v>(火)</v>
      </c>
      <c r="C174" s="61">
        <f t="shared" si="9"/>
        <v>77037</v>
      </c>
      <c r="D174" s="67">
        <v>77037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38167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09">
        <v>44312</v>
      </c>
      <c r="B175" s="101" t="str">
        <f t="shared" si="8"/>
        <v>(月)</v>
      </c>
      <c r="C175" s="61">
        <f t="shared" si="9"/>
        <v>58231</v>
      </c>
      <c r="D175" s="67">
        <v>58231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28325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09">
        <v>44311</v>
      </c>
      <c r="B176" s="101" t="str">
        <f t="shared" si="8"/>
        <v>(日)</v>
      </c>
      <c r="C176" s="61">
        <f t="shared" si="9"/>
        <v>25344</v>
      </c>
      <c r="D176" s="67">
        <v>25344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15804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09">
        <v>44310</v>
      </c>
      <c r="B177" s="101" t="str">
        <f t="shared" si="8"/>
        <v>(土)</v>
      </c>
      <c r="C177" s="61">
        <f t="shared" si="9"/>
        <v>35284</v>
      </c>
      <c r="D177" s="67">
        <v>35284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16605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09">
        <v>44309</v>
      </c>
      <c r="B178" s="101" t="str">
        <f t="shared" si="8"/>
        <v>(金)</v>
      </c>
      <c r="C178" s="61">
        <f t="shared" si="9"/>
        <v>54030</v>
      </c>
      <c r="D178" s="67">
        <v>54030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19390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09">
        <v>44308</v>
      </c>
      <c r="B179" s="101" t="str">
        <f t="shared" si="8"/>
        <v>(木)</v>
      </c>
      <c r="C179" s="61">
        <f t="shared" si="9"/>
        <v>57582</v>
      </c>
      <c r="D179" s="67">
        <v>57582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25964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09">
        <v>44307</v>
      </c>
      <c r="B180" s="101" t="str">
        <f t="shared" si="8"/>
        <v>(水)</v>
      </c>
      <c r="C180" s="61">
        <f t="shared" si="9"/>
        <v>60163</v>
      </c>
      <c r="D180" s="67">
        <v>60163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27349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09">
        <v>44306</v>
      </c>
      <c r="B181" s="101" t="str">
        <f t="shared" si="8"/>
        <v>(火)</v>
      </c>
      <c r="C181" s="61">
        <f t="shared" si="9"/>
        <v>49830</v>
      </c>
      <c r="D181" s="67">
        <v>49830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23164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09">
        <v>44305</v>
      </c>
      <c r="B182" s="101" t="str">
        <f t="shared" si="8"/>
        <v>(月)</v>
      </c>
      <c r="C182" s="61">
        <f t="shared" si="9"/>
        <v>32406</v>
      </c>
      <c r="D182" s="67">
        <v>32406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14528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09">
        <v>44304</v>
      </c>
      <c r="B183" s="101" t="str">
        <f t="shared" si="8"/>
        <v>(日)</v>
      </c>
      <c r="C183" s="61">
        <f t="shared" si="9"/>
        <v>9065</v>
      </c>
      <c r="D183" s="67">
        <v>9065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5716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09">
        <v>44303</v>
      </c>
      <c r="B184" s="101" t="str">
        <f t="shared" si="8"/>
        <v>(土)</v>
      </c>
      <c r="C184" s="61">
        <f t="shared" si="9"/>
        <v>7460</v>
      </c>
      <c r="D184" s="67">
        <v>7460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3684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09">
        <v>44302</v>
      </c>
      <c r="B185" s="101" t="str">
        <f t="shared" si="8"/>
        <v>(金)</v>
      </c>
      <c r="C185" s="61">
        <f t="shared" si="9"/>
        <v>10131</v>
      </c>
      <c r="D185" s="67">
        <v>10131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3500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09">
        <v>44301</v>
      </c>
      <c r="B186" s="101" t="str">
        <f t="shared" si="8"/>
        <v>(木)</v>
      </c>
      <c r="C186" s="61">
        <f t="shared" si="9"/>
        <v>8764</v>
      </c>
      <c r="D186" s="67">
        <v>8764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4444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09">
        <v>44300</v>
      </c>
      <c r="B187" s="101" t="str">
        <f t="shared" si="8"/>
        <v>(水)</v>
      </c>
      <c r="C187" s="61">
        <f t="shared" si="9"/>
        <v>4978</v>
      </c>
      <c r="D187" s="67">
        <v>4978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3152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09">
        <v>44299</v>
      </c>
      <c r="B188" s="101" t="str">
        <f t="shared" si="8"/>
        <v>(火)</v>
      </c>
      <c r="C188" s="61">
        <f t="shared" si="9"/>
        <v>3995</v>
      </c>
      <c r="D188" s="67">
        <v>3995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2776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09">
        <v>44298</v>
      </c>
      <c r="B189" s="101" t="str">
        <f t="shared" si="8"/>
        <v>(月)</v>
      </c>
      <c r="C189" s="61">
        <f t="shared" si="9"/>
        <v>4608</v>
      </c>
      <c r="D189" s="79">
        <v>4608</v>
      </c>
      <c r="E189" s="79">
        <v>0</v>
      </c>
      <c r="F189" s="61">
        <v>0</v>
      </c>
      <c r="G189" s="79">
        <v>0</v>
      </c>
      <c r="H189" s="61">
        <v>0</v>
      </c>
      <c r="I189" s="61">
        <v>0</v>
      </c>
      <c r="J189" s="79">
        <v>3362</v>
      </c>
      <c r="K189" s="79">
        <v>0</v>
      </c>
      <c r="L189" s="61">
        <v>0</v>
      </c>
      <c r="M189" s="79">
        <v>0</v>
      </c>
      <c r="N189" s="61">
        <v>0</v>
      </c>
      <c r="O189" s="61">
        <v>0</v>
      </c>
    </row>
    <row r="190" spans="1:15" x14ac:dyDescent="0.4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</row>
    <row r="191" spans="1:15" x14ac:dyDescent="0.45">
      <c r="A191" s="77" t="s">
        <v>326</v>
      </c>
      <c r="B191" s="77"/>
    </row>
    <row r="192" spans="1:15" x14ac:dyDescent="0.45">
      <c r="A192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39" t="s">
        <v>296</v>
      </c>
      <c r="B3" s="141" t="s">
        <v>297</v>
      </c>
      <c r="C3" s="143" t="s">
        <v>298</v>
      </c>
      <c r="D3" s="135" t="s">
        <v>299</v>
      </c>
      <c r="E3" s="136"/>
      <c r="F3" s="135" t="s">
        <v>300</v>
      </c>
      <c r="G3" s="136"/>
      <c r="H3" s="75"/>
      <c r="I3" s="75"/>
    </row>
    <row r="4" spans="1:9" x14ac:dyDescent="0.45">
      <c r="A4" s="140"/>
      <c r="B4" s="142"/>
      <c r="C4" s="144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37" t="s">
        <v>287</v>
      </c>
      <c r="B5" s="138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7">
        <v>44407</v>
      </c>
      <c r="B6" s="108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7">
        <v>44406</v>
      </c>
      <c r="B7" s="108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7">
        <v>44405</v>
      </c>
      <c r="B8" s="108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7">
        <v>44404</v>
      </c>
      <c r="B9" s="108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7">
        <v>44403</v>
      </c>
      <c r="B10" s="108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7">
        <v>44398</v>
      </c>
      <c r="B11" s="108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7">
        <v>44397</v>
      </c>
      <c r="B12" s="108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7">
        <v>44396</v>
      </c>
      <c r="B13" s="108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7">
        <v>44393</v>
      </c>
      <c r="B14" s="108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7">
        <v>44392</v>
      </c>
      <c r="B15" s="108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7">
        <v>44391</v>
      </c>
      <c r="B16" s="108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7">
        <v>44390</v>
      </c>
      <c r="B17" s="108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7">
        <v>44389</v>
      </c>
      <c r="B18" s="108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7">
        <v>44386</v>
      </c>
      <c r="B19" s="108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7">
        <v>44385</v>
      </c>
      <c r="B20" s="108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7">
        <v>44384</v>
      </c>
      <c r="B21" s="108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7">
        <v>44383</v>
      </c>
      <c r="B22" s="108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7">
        <v>44382</v>
      </c>
      <c r="B23" s="108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7">
        <v>44379</v>
      </c>
      <c r="B24" s="108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7">
        <v>44378</v>
      </c>
      <c r="B25" s="108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7">
        <v>44377</v>
      </c>
      <c r="B26" s="108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7">
        <v>44376</v>
      </c>
      <c r="B27" s="108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7">
        <v>44375</v>
      </c>
      <c r="B28" s="108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7">
        <v>44372</v>
      </c>
      <c r="B29" s="108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7">
        <v>44371</v>
      </c>
      <c r="B30" s="108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7">
        <v>44370</v>
      </c>
      <c r="B31" s="108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7">
        <v>44369</v>
      </c>
      <c r="B32" s="108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7">
        <v>44368</v>
      </c>
      <c r="B33" s="108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7">
        <v>44365</v>
      </c>
      <c r="B34" s="108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7">
        <v>44364</v>
      </c>
      <c r="B35" s="108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7">
        <v>44363</v>
      </c>
      <c r="B36" s="108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7">
        <v>44362</v>
      </c>
      <c r="B37" s="108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7">
        <v>44361</v>
      </c>
      <c r="B38" s="108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7">
        <v>44358</v>
      </c>
      <c r="B39" s="108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7">
        <v>44357</v>
      </c>
      <c r="B40" s="108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7">
        <v>44356</v>
      </c>
      <c r="B41" s="108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7">
        <v>44355</v>
      </c>
      <c r="B42" s="108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7">
        <v>44354</v>
      </c>
      <c r="B43" s="108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7">
        <v>44351</v>
      </c>
      <c r="B44" s="108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18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356</v>
      </c>
    </row>
    <row r="3" spans="1:9" x14ac:dyDescent="0.45">
      <c r="A3" s="145" t="s">
        <v>331</v>
      </c>
      <c r="B3" s="134" t="s">
        <v>297</v>
      </c>
      <c r="C3" s="134" t="s">
        <v>334</v>
      </c>
      <c r="D3" s="134" t="s">
        <v>297</v>
      </c>
      <c r="E3" s="132" t="s">
        <v>298</v>
      </c>
      <c r="F3" s="104" t="s">
        <v>299</v>
      </c>
      <c r="G3" s="104" t="s">
        <v>300</v>
      </c>
      <c r="H3" s="75"/>
      <c r="I3" s="75"/>
    </row>
    <row r="4" spans="1:9" x14ac:dyDescent="0.45">
      <c r="A4" s="134"/>
      <c r="B4" s="134"/>
      <c r="C4" s="134"/>
      <c r="D4" s="134"/>
      <c r="E4" s="132"/>
      <c r="F4" s="106" t="s">
        <v>302</v>
      </c>
      <c r="G4" s="106" t="s">
        <v>302</v>
      </c>
      <c r="H4" s="74"/>
      <c r="I4" s="74"/>
    </row>
    <row r="5" spans="1:9" x14ac:dyDescent="0.45">
      <c r="A5" s="103">
        <v>44475</v>
      </c>
      <c r="B5" s="105" t="s">
        <v>306</v>
      </c>
      <c r="C5" s="103">
        <v>44472</v>
      </c>
      <c r="D5" s="105" t="s">
        <v>335</v>
      </c>
      <c r="E5" s="84">
        <v>17523553</v>
      </c>
      <c r="F5" s="84">
        <v>9707240</v>
      </c>
      <c r="G5" s="84">
        <v>7816313</v>
      </c>
      <c r="H5" s="74"/>
      <c r="I5" s="74"/>
    </row>
    <row r="6" spans="1:9" x14ac:dyDescent="0.45">
      <c r="A6" s="103">
        <v>44468</v>
      </c>
      <c r="B6" s="105" t="s">
        <v>306</v>
      </c>
      <c r="C6" s="103">
        <v>44465</v>
      </c>
      <c r="D6" s="105" t="s">
        <v>335</v>
      </c>
      <c r="E6" s="84">
        <v>16729009</v>
      </c>
      <c r="F6" s="84">
        <v>9578689</v>
      </c>
      <c r="G6" s="84">
        <v>7150320</v>
      </c>
      <c r="H6" s="74"/>
      <c r="I6" s="74"/>
    </row>
    <row r="7" spans="1:9" x14ac:dyDescent="0.45">
      <c r="A7" s="103">
        <v>44461</v>
      </c>
      <c r="B7" s="105" t="s">
        <v>306</v>
      </c>
      <c r="C7" s="103">
        <v>44458</v>
      </c>
      <c r="D7" s="105" t="s">
        <v>335</v>
      </c>
      <c r="E7" s="84">
        <v>16106155</v>
      </c>
      <c r="F7" s="84">
        <v>9364198</v>
      </c>
      <c r="G7" s="84">
        <v>6741957</v>
      </c>
      <c r="H7" s="74"/>
      <c r="I7" s="74"/>
    </row>
    <row r="8" spans="1:9" x14ac:dyDescent="0.45">
      <c r="A8" s="103">
        <v>44454</v>
      </c>
      <c r="B8" s="105" t="s">
        <v>306</v>
      </c>
      <c r="C8" s="103">
        <v>44451</v>
      </c>
      <c r="D8" s="105" t="s">
        <v>335</v>
      </c>
      <c r="E8" s="84">
        <v>15400219</v>
      </c>
      <c r="F8" s="84">
        <v>8914497</v>
      </c>
      <c r="G8" s="84">
        <v>6485722</v>
      </c>
      <c r="H8" s="74"/>
      <c r="I8" s="74"/>
    </row>
    <row r="9" spans="1:9" x14ac:dyDescent="0.45">
      <c r="A9" s="103">
        <v>44447</v>
      </c>
      <c r="B9" s="105" t="s">
        <v>306</v>
      </c>
      <c r="C9" s="103">
        <v>44444</v>
      </c>
      <c r="D9" s="105" t="s">
        <v>335</v>
      </c>
      <c r="E9" s="84">
        <v>14362075</v>
      </c>
      <c r="F9" s="84">
        <v>8141454</v>
      </c>
      <c r="G9" s="84">
        <v>6220621</v>
      </c>
      <c r="H9" s="74"/>
      <c r="I9" s="74"/>
    </row>
    <row r="10" spans="1:9" x14ac:dyDescent="0.45">
      <c r="A10" s="103">
        <v>44440</v>
      </c>
      <c r="B10" s="105" t="s">
        <v>306</v>
      </c>
      <c r="C10" s="103">
        <v>44437</v>
      </c>
      <c r="D10" s="105" t="s">
        <v>335</v>
      </c>
      <c r="E10" s="84">
        <v>13225021</v>
      </c>
      <c r="F10" s="84">
        <v>7426698</v>
      </c>
      <c r="G10" s="84">
        <v>5798323</v>
      </c>
      <c r="H10" s="74"/>
      <c r="I10" s="74"/>
    </row>
    <row r="11" spans="1:9" x14ac:dyDescent="0.45">
      <c r="A11" s="103">
        <v>44433</v>
      </c>
      <c r="B11" s="105" t="s">
        <v>306</v>
      </c>
      <c r="C11" s="103">
        <v>44430</v>
      </c>
      <c r="D11" s="105" t="s">
        <v>335</v>
      </c>
      <c r="E11" s="84">
        <v>12029002</v>
      </c>
      <c r="F11" s="84">
        <v>7013578</v>
      </c>
      <c r="G11" s="84">
        <v>5015424</v>
      </c>
      <c r="H11" s="74"/>
      <c r="I11" s="74"/>
    </row>
    <row r="12" spans="1:9" x14ac:dyDescent="0.45">
      <c r="A12" s="103">
        <v>44426</v>
      </c>
      <c r="B12" s="105" t="s">
        <v>306</v>
      </c>
      <c r="C12" s="103">
        <v>44423</v>
      </c>
      <c r="D12" s="105" t="s">
        <v>335</v>
      </c>
      <c r="E12" s="84">
        <v>10579702</v>
      </c>
      <c r="F12" s="84">
        <v>6761659</v>
      </c>
      <c r="G12" s="84">
        <v>3818043</v>
      </c>
      <c r="H12" s="74"/>
      <c r="I12" s="74"/>
    </row>
    <row r="13" spans="1:9" x14ac:dyDescent="0.45">
      <c r="A13" s="103">
        <v>44419</v>
      </c>
      <c r="B13" s="105" t="s">
        <v>306</v>
      </c>
      <c r="C13" s="103">
        <v>44416</v>
      </c>
      <c r="D13" s="105" t="s">
        <v>335</v>
      </c>
      <c r="E13" s="84">
        <v>9282019</v>
      </c>
      <c r="F13" s="84">
        <v>6577221</v>
      </c>
      <c r="G13" s="84">
        <v>2704798</v>
      </c>
      <c r="H13" s="74"/>
      <c r="I13" s="74"/>
    </row>
    <row r="14" spans="1:9" x14ac:dyDescent="0.45">
      <c r="A14" s="103">
        <v>44412</v>
      </c>
      <c r="B14" s="105" t="s">
        <v>306</v>
      </c>
      <c r="C14" s="103">
        <v>44409</v>
      </c>
      <c r="D14" s="105" t="s">
        <v>335</v>
      </c>
      <c r="E14" s="84">
        <v>7723380</v>
      </c>
      <c r="F14" s="84">
        <v>6269246</v>
      </c>
      <c r="G14" s="84">
        <v>1454134</v>
      </c>
      <c r="H14" s="74"/>
      <c r="I14" s="74"/>
    </row>
    <row r="15" spans="1:9" x14ac:dyDescent="0.45">
      <c r="A15" s="85"/>
      <c r="B15" s="73"/>
      <c r="C15" s="73"/>
      <c r="D15" s="73"/>
      <c r="E15" s="73"/>
      <c r="F15" s="73"/>
      <c r="G15" s="74"/>
      <c r="H15" s="74"/>
    </row>
    <row r="16" spans="1:9" x14ac:dyDescent="0.45">
      <c r="A16" s="75" t="s">
        <v>332</v>
      </c>
      <c r="B16" s="74"/>
      <c r="C16" s="74"/>
      <c r="D16" s="74"/>
      <c r="E16" s="74"/>
      <c r="F16" s="74"/>
      <c r="G16" s="75"/>
      <c r="H16" s="74"/>
    </row>
    <row r="17" spans="1:8" x14ac:dyDescent="0.45">
      <c r="A17" s="75"/>
      <c r="B17" s="75"/>
      <c r="C17" s="75"/>
      <c r="D17" s="75"/>
      <c r="E17" s="75"/>
      <c r="F17" s="75"/>
      <c r="G17" s="75"/>
      <c r="H17" s="74"/>
    </row>
    <row r="18" spans="1:8" x14ac:dyDescent="0.45">
      <c r="H18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55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（１０月１２日公表時点）</v>
      </c>
    </row>
    <row r="3" spans="1:9" x14ac:dyDescent="0.45">
      <c r="A3" s="145" t="s">
        <v>331</v>
      </c>
      <c r="B3" s="134" t="s">
        <v>297</v>
      </c>
      <c r="C3" s="134" t="s">
        <v>334</v>
      </c>
      <c r="D3" s="134" t="s">
        <v>297</v>
      </c>
      <c r="E3" s="132" t="s">
        <v>337</v>
      </c>
      <c r="F3" s="110" t="s">
        <v>299</v>
      </c>
      <c r="G3" s="110" t="s">
        <v>300</v>
      </c>
      <c r="H3" s="75"/>
      <c r="I3" s="75"/>
    </row>
    <row r="4" spans="1:9" x14ac:dyDescent="0.45">
      <c r="A4" s="134"/>
      <c r="B4" s="134"/>
      <c r="C4" s="134"/>
      <c r="D4" s="134"/>
      <c r="E4" s="132"/>
      <c r="F4" s="112" t="s">
        <v>302</v>
      </c>
      <c r="G4" s="112" t="s">
        <v>302</v>
      </c>
      <c r="H4" s="74"/>
      <c r="I4" s="74"/>
    </row>
    <row r="5" spans="1:9" x14ac:dyDescent="0.45">
      <c r="A5" s="109">
        <v>44481</v>
      </c>
      <c r="B5" s="111" t="s">
        <v>349</v>
      </c>
      <c r="C5" s="109">
        <v>44472</v>
      </c>
      <c r="D5" s="111" t="s">
        <v>348</v>
      </c>
      <c r="E5" s="84">
        <v>15018814</v>
      </c>
      <c r="F5" s="84">
        <v>8397942</v>
      </c>
      <c r="G5" s="84">
        <v>6620872</v>
      </c>
      <c r="H5" s="74"/>
      <c r="I5" s="74"/>
    </row>
    <row r="6" spans="1:9" x14ac:dyDescent="0.45">
      <c r="A6" s="109">
        <v>44480</v>
      </c>
      <c r="B6" s="111" t="s">
        <v>350</v>
      </c>
      <c r="C6" s="109">
        <v>44472</v>
      </c>
      <c r="D6" s="111" t="s">
        <v>348</v>
      </c>
      <c r="E6" s="84">
        <v>14905810</v>
      </c>
      <c r="F6" s="84">
        <v>8353267</v>
      </c>
      <c r="G6" s="84">
        <v>6552543</v>
      </c>
      <c r="H6" s="74"/>
      <c r="I6" s="74"/>
    </row>
    <row r="7" spans="1:9" x14ac:dyDescent="0.45">
      <c r="A7" s="109">
        <v>44477</v>
      </c>
      <c r="B7" s="111" t="s">
        <v>347</v>
      </c>
      <c r="C7" s="109">
        <v>44472</v>
      </c>
      <c r="D7" s="111" t="s">
        <v>348</v>
      </c>
      <c r="E7" s="84">
        <v>14754420</v>
      </c>
      <c r="F7" s="84">
        <v>8289525</v>
      </c>
      <c r="G7" s="84">
        <v>6464895</v>
      </c>
      <c r="H7" s="74"/>
      <c r="I7" s="74"/>
    </row>
    <row r="8" spans="1:9" x14ac:dyDescent="0.45">
      <c r="A8" s="109">
        <v>44476</v>
      </c>
      <c r="B8" s="111" t="s">
        <v>316</v>
      </c>
      <c r="C8" s="109">
        <v>44472</v>
      </c>
      <c r="D8" s="111" t="s">
        <v>348</v>
      </c>
      <c r="E8" s="84">
        <v>14624035</v>
      </c>
      <c r="F8" s="84">
        <v>8232927</v>
      </c>
      <c r="G8" s="84">
        <v>6391108</v>
      </c>
      <c r="H8" s="74"/>
      <c r="I8" s="74"/>
    </row>
    <row r="9" spans="1:9" x14ac:dyDescent="0.45">
      <c r="A9" s="109">
        <v>44475</v>
      </c>
      <c r="B9" s="111" t="s">
        <v>352</v>
      </c>
      <c r="C9" s="109">
        <v>44472</v>
      </c>
      <c r="D9" s="111" t="s">
        <v>348</v>
      </c>
      <c r="E9" s="84">
        <v>14481316</v>
      </c>
      <c r="F9" s="84">
        <v>8178927</v>
      </c>
      <c r="G9" s="84">
        <v>6302389</v>
      </c>
      <c r="H9" s="74"/>
      <c r="I9" s="74"/>
    </row>
    <row r="10" spans="1:9" x14ac:dyDescent="0.45">
      <c r="A10" s="109">
        <v>44474</v>
      </c>
      <c r="B10" s="111" t="s">
        <v>349</v>
      </c>
      <c r="C10" s="109">
        <v>44465</v>
      </c>
      <c r="D10" s="111" t="s">
        <v>348</v>
      </c>
      <c r="E10" s="84">
        <v>13870464</v>
      </c>
      <c r="F10" s="84">
        <v>8061533</v>
      </c>
      <c r="G10" s="84">
        <v>5808931</v>
      </c>
      <c r="H10" s="74"/>
      <c r="I10" s="74"/>
    </row>
    <row r="11" spans="1:9" x14ac:dyDescent="0.45">
      <c r="A11" s="109">
        <v>44473</v>
      </c>
      <c r="B11" s="111" t="s">
        <v>350</v>
      </c>
      <c r="C11" s="109">
        <v>44465</v>
      </c>
      <c r="D11" s="111" t="s">
        <v>348</v>
      </c>
      <c r="E11" s="84">
        <v>13752173</v>
      </c>
      <c r="F11" s="84">
        <v>7997873</v>
      </c>
      <c r="G11" s="84">
        <v>5754300</v>
      </c>
      <c r="H11" s="74"/>
      <c r="I11" s="74"/>
    </row>
    <row r="12" spans="1:9" x14ac:dyDescent="0.45">
      <c r="A12" s="109">
        <v>44470</v>
      </c>
      <c r="B12" s="111" t="s">
        <v>347</v>
      </c>
      <c r="C12" s="109">
        <v>44465</v>
      </c>
      <c r="D12" s="111" t="s">
        <v>348</v>
      </c>
      <c r="E12" s="84">
        <v>13619566</v>
      </c>
      <c r="F12" s="84">
        <v>7923835</v>
      </c>
      <c r="G12" s="84">
        <v>5695731</v>
      </c>
      <c r="H12" s="74"/>
      <c r="I12" s="74"/>
    </row>
    <row r="13" spans="1:9" x14ac:dyDescent="0.45">
      <c r="A13" s="109">
        <v>44469</v>
      </c>
      <c r="B13" s="111" t="s">
        <v>316</v>
      </c>
      <c r="C13" s="109">
        <v>44465</v>
      </c>
      <c r="D13" s="111" t="s">
        <v>348</v>
      </c>
      <c r="E13" s="84">
        <v>13471048</v>
      </c>
      <c r="F13" s="84">
        <v>7852469</v>
      </c>
      <c r="G13" s="84">
        <v>5618579</v>
      </c>
      <c r="H13" s="74"/>
      <c r="I13" s="74"/>
    </row>
    <row r="14" spans="1:9" x14ac:dyDescent="0.45">
      <c r="A14" s="109">
        <v>44468</v>
      </c>
      <c r="B14" s="111" t="s">
        <v>352</v>
      </c>
      <c r="C14" s="109">
        <v>44465</v>
      </c>
      <c r="D14" s="111" t="s">
        <v>348</v>
      </c>
      <c r="E14" s="84">
        <v>13308466</v>
      </c>
      <c r="F14" s="84">
        <v>7774650</v>
      </c>
      <c r="G14" s="84">
        <v>5533816</v>
      </c>
      <c r="H14" s="74"/>
      <c r="I14" s="74"/>
    </row>
    <row r="15" spans="1:9" x14ac:dyDescent="0.45">
      <c r="A15" s="109">
        <v>44467</v>
      </c>
      <c r="B15" s="111" t="s">
        <v>349</v>
      </c>
      <c r="C15" s="109">
        <v>44458</v>
      </c>
      <c r="D15" s="111" t="s">
        <v>348</v>
      </c>
      <c r="E15" s="84">
        <v>12796816</v>
      </c>
      <c r="F15" s="84">
        <v>7550051</v>
      </c>
      <c r="G15" s="84">
        <v>5246765</v>
      </c>
      <c r="H15" s="74"/>
      <c r="I15" s="74"/>
    </row>
    <row r="16" spans="1:9" x14ac:dyDescent="0.45">
      <c r="A16" s="109">
        <v>44466</v>
      </c>
      <c r="B16" s="111" t="s">
        <v>350</v>
      </c>
      <c r="C16" s="109">
        <v>44458</v>
      </c>
      <c r="D16" s="111" t="s">
        <v>348</v>
      </c>
      <c r="E16" s="84">
        <v>12687469</v>
      </c>
      <c r="F16" s="84">
        <v>7509874</v>
      </c>
      <c r="G16" s="84">
        <v>5177595</v>
      </c>
      <c r="H16" s="74"/>
      <c r="I16" s="74"/>
    </row>
    <row r="17" spans="1:9" x14ac:dyDescent="0.45">
      <c r="A17" s="109">
        <v>44463</v>
      </c>
      <c r="B17" s="111" t="s">
        <v>347</v>
      </c>
      <c r="C17" s="109">
        <v>44458</v>
      </c>
      <c r="D17" s="111" t="s">
        <v>348</v>
      </c>
      <c r="E17" s="84">
        <v>12394639</v>
      </c>
      <c r="F17" s="84">
        <v>7338505</v>
      </c>
      <c r="G17" s="84">
        <v>5056134</v>
      </c>
      <c r="H17" s="74"/>
      <c r="I17" s="74"/>
    </row>
    <row r="18" spans="1:9" x14ac:dyDescent="0.45">
      <c r="A18" s="109">
        <v>44461</v>
      </c>
      <c r="B18" s="111" t="s">
        <v>352</v>
      </c>
      <c r="C18" s="109">
        <v>44458</v>
      </c>
      <c r="D18" s="111" t="s">
        <v>348</v>
      </c>
      <c r="E18" s="84">
        <v>12127735</v>
      </c>
      <c r="F18" s="84">
        <v>7183591</v>
      </c>
      <c r="G18" s="84">
        <v>4944144</v>
      </c>
      <c r="H18" s="74"/>
      <c r="I18" s="74"/>
    </row>
    <row r="19" spans="1:9" x14ac:dyDescent="0.45">
      <c r="A19" s="109">
        <v>44460</v>
      </c>
      <c r="B19" s="111" t="s">
        <v>349</v>
      </c>
      <c r="C19" s="109">
        <v>44451</v>
      </c>
      <c r="D19" s="111" t="s">
        <v>348</v>
      </c>
      <c r="E19" s="84">
        <v>11493995</v>
      </c>
      <c r="F19" s="84">
        <v>6765420</v>
      </c>
      <c r="G19" s="84">
        <v>4728575</v>
      </c>
      <c r="H19" s="74"/>
      <c r="I19" s="74"/>
    </row>
    <row r="20" spans="1:9" x14ac:dyDescent="0.45">
      <c r="A20" s="109">
        <v>44456</v>
      </c>
      <c r="B20" s="111" t="s">
        <v>347</v>
      </c>
      <c r="C20" s="109">
        <v>44451</v>
      </c>
      <c r="D20" s="111" t="s">
        <v>348</v>
      </c>
      <c r="E20" s="84">
        <v>11190658</v>
      </c>
      <c r="F20" s="84">
        <v>6593989</v>
      </c>
      <c r="G20" s="84">
        <v>4596669</v>
      </c>
      <c r="H20" s="74"/>
      <c r="I20" s="74"/>
    </row>
    <row r="21" spans="1:9" x14ac:dyDescent="0.45">
      <c r="A21" s="109">
        <v>44455</v>
      </c>
      <c r="B21" s="111" t="s">
        <v>316</v>
      </c>
      <c r="C21" s="109">
        <v>44451</v>
      </c>
      <c r="D21" s="111" t="s">
        <v>348</v>
      </c>
      <c r="E21" s="84">
        <v>10948632</v>
      </c>
      <c r="F21" s="84">
        <v>6453594</v>
      </c>
      <c r="G21" s="84">
        <v>4495038</v>
      </c>
      <c r="H21" s="74"/>
      <c r="I21" s="74"/>
    </row>
    <row r="22" spans="1:9" x14ac:dyDescent="0.45">
      <c r="A22" s="109">
        <v>44454</v>
      </c>
      <c r="B22" s="111" t="s">
        <v>352</v>
      </c>
      <c r="C22" s="109">
        <v>44451</v>
      </c>
      <c r="D22" s="111" t="s">
        <v>348</v>
      </c>
      <c r="E22" s="84">
        <v>10693135</v>
      </c>
      <c r="F22" s="84">
        <v>6315611</v>
      </c>
      <c r="G22" s="84">
        <v>4377524</v>
      </c>
      <c r="H22" s="74"/>
      <c r="I22" s="74"/>
    </row>
    <row r="23" spans="1:9" x14ac:dyDescent="0.45">
      <c r="A23" s="109">
        <v>44453</v>
      </c>
      <c r="B23" s="111" t="s">
        <v>349</v>
      </c>
      <c r="C23" s="109">
        <v>44444</v>
      </c>
      <c r="D23" s="111" t="s">
        <v>348</v>
      </c>
      <c r="E23" s="84">
        <v>9899421</v>
      </c>
      <c r="F23" s="84">
        <v>5741895</v>
      </c>
      <c r="G23" s="84">
        <v>4157526</v>
      </c>
      <c r="H23" s="74"/>
      <c r="I23" s="74"/>
    </row>
    <row r="24" spans="1:9" x14ac:dyDescent="0.45">
      <c r="A24" s="109">
        <v>44452</v>
      </c>
      <c r="B24" s="111" t="s">
        <v>350</v>
      </c>
      <c r="C24" s="109">
        <v>44444</v>
      </c>
      <c r="D24" s="111" t="s">
        <v>348</v>
      </c>
      <c r="E24" s="84">
        <v>9673723</v>
      </c>
      <c r="F24" s="84">
        <v>5630938</v>
      </c>
      <c r="G24" s="84">
        <v>4042785</v>
      </c>
      <c r="H24" s="74"/>
      <c r="I24" s="74"/>
    </row>
    <row r="25" spans="1:9" x14ac:dyDescent="0.45">
      <c r="A25" s="109">
        <v>44449</v>
      </c>
      <c r="B25" s="111" t="s">
        <v>347</v>
      </c>
      <c r="C25" s="109">
        <v>44444</v>
      </c>
      <c r="D25" s="111" t="s">
        <v>348</v>
      </c>
      <c r="E25" s="84">
        <v>9364622</v>
      </c>
      <c r="F25" s="84">
        <v>5477379</v>
      </c>
      <c r="G25" s="84">
        <v>3887243</v>
      </c>
      <c r="H25" s="74"/>
      <c r="I25" s="74"/>
    </row>
    <row r="26" spans="1:9" x14ac:dyDescent="0.45">
      <c r="A26" s="109">
        <v>44448</v>
      </c>
      <c r="B26" s="111" t="s">
        <v>316</v>
      </c>
      <c r="C26" s="109">
        <v>44444</v>
      </c>
      <c r="D26" s="111" t="s">
        <v>348</v>
      </c>
      <c r="E26" s="84">
        <v>9087375</v>
      </c>
      <c r="F26" s="84">
        <v>5323073</v>
      </c>
      <c r="G26" s="84">
        <v>3764302</v>
      </c>
      <c r="H26" s="74"/>
      <c r="I26" s="74"/>
    </row>
    <row r="27" spans="1:9" x14ac:dyDescent="0.45">
      <c r="A27" s="109">
        <v>44447</v>
      </c>
      <c r="B27" s="111" t="s">
        <v>352</v>
      </c>
      <c r="C27" s="109">
        <v>44444</v>
      </c>
      <c r="D27" s="111" t="s">
        <v>348</v>
      </c>
      <c r="E27" s="84">
        <v>8831775</v>
      </c>
      <c r="F27" s="84">
        <v>5194005</v>
      </c>
      <c r="G27" s="84">
        <v>3637770</v>
      </c>
      <c r="H27" s="74"/>
      <c r="I27" s="74"/>
    </row>
    <row r="28" spans="1:9" x14ac:dyDescent="0.45">
      <c r="A28" s="109">
        <v>44446</v>
      </c>
      <c r="B28" s="111" t="s">
        <v>349</v>
      </c>
      <c r="C28" s="109">
        <v>44437</v>
      </c>
      <c r="D28" s="111" t="s">
        <v>348</v>
      </c>
      <c r="E28" s="84">
        <v>8015343</v>
      </c>
      <c r="F28" s="84">
        <v>4705820</v>
      </c>
      <c r="G28" s="84">
        <v>3309523</v>
      </c>
      <c r="H28" s="74"/>
      <c r="I28" s="74"/>
    </row>
    <row r="29" spans="1:9" x14ac:dyDescent="0.45">
      <c r="A29" s="109">
        <v>44445</v>
      </c>
      <c r="B29" s="111" t="s">
        <v>350</v>
      </c>
      <c r="C29" s="109">
        <v>44437</v>
      </c>
      <c r="D29" s="111" t="s">
        <v>348</v>
      </c>
      <c r="E29" s="84">
        <v>7832204</v>
      </c>
      <c r="F29" s="84">
        <v>4609625</v>
      </c>
      <c r="G29" s="84">
        <v>3222579</v>
      </c>
      <c r="H29" s="74"/>
      <c r="I29" s="74"/>
    </row>
    <row r="30" spans="1:9" x14ac:dyDescent="0.45">
      <c r="A30" s="109">
        <v>44442</v>
      </c>
      <c r="B30" s="111" t="s">
        <v>347</v>
      </c>
      <c r="C30" s="109">
        <v>44437</v>
      </c>
      <c r="D30" s="111" t="s">
        <v>348</v>
      </c>
      <c r="E30" s="84">
        <v>7532648</v>
      </c>
      <c r="F30" s="84">
        <v>4446465</v>
      </c>
      <c r="G30" s="84">
        <v>3086183</v>
      </c>
      <c r="H30" s="74"/>
      <c r="I30" s="74"/>
    </row>
    <row r="31" spans="1:9" x14ac:dyDescent="0.45">
      <c r="A31" s="109">
        <v>44441</v>
      </c>
      <c r="B31" s="111" t="s">
        <v>316</v>
      </c>
      <c r="C31" s="109">
        <v>44437</v>
      </c>
      <c r="D31" s="111" t="s">
        <v>348</v>
      </c>
      <c r="E31" s="84">
        <v>7293150</v>
      </c>
      <c r="F31" s="84">
        <v>4323860</v>
      </c>
      <c r="G31" s="84">
        <v>2969290</v>
      </c>
      <c r="H31" s="74"/>
      <c r="I31" s="74"/>
    </row>
    <row r="32" spans="1:9" x14ac:dyDescent="0.45">
      <c r="A32" s="109">
        <v>44440</v>
      </c>
      <c r="B32" s="111" t="s">
        <v>352</v>
      </c>
      <c r="C32" s="109">
        <v>44437</v>
      </c>
      <c r="D32" s="111" t="s">
        <v>348</v>
      </c>
      <c r="E32" s="84">
        <v>7049347</v>
      </c>
      <c r="F32" s="84">
        <v>4206037</v>
      </c>
      <c r="G32" s="84">
        <v>2843310</v>
      </c>
      <c r="H32" s="74"/>
      <c r="I32" s="74"/>
    </row>
    <row r="33" spans="1:9" x14ac:dyDescent="0.45">
      <c r="A33" s="109">
        <v>44439</v>
      </c>
      <c r="B33" s="111" t="s">
        <v>349</v>
      </c>
      <c r="C33" s="109">
        <v>44430</v>
      </c>
      <c r="D33" s="111" t="s">
        <v>348</v>
      </c>
      <c r="E33" s="84">
        <v>6366259</v>
      </c>
      <c r="F33" s="84">
        <v>3939155</v>
      </c>
      <c r="G33" s="84">
        <v>2427104</v>
      </c>
      <c r="H33" s="74"/>
      <c r="I33" s="74"/>
    </row>
    <row r="34" spans="1:9" x14ac:dyDescent="0.45">
      <c r="A34" s="109">
        <v>44438</v>
      </c>
      <c r="B34" s="111" t="s">
        <v>350</v>
      </c>
      <c r="C34" s="109">
        <v>44430</v>
      </c>
      <c r="D34" s="111" t="s">
        <v>348</v>
      </c>
      <c r="E34" s="84">
        <v>6130651</v>
      </c>
      <c r="F34" s="84">
        <v>3818332</v>
      </c>
      <c r="G34" s="84">
        <v>2312319</v>
      </c>
      <c r="H34" s="74"/>
      <c r="I34" s="74"/>
    </row>
    <row r="35" spans="1:9" x14ac:dyDescent="0.45">
      <c r="A35" s="109">
        <v>44435</v>
      </c>
      <c r="B35" s="111" t="s">
        <v>347</v>
      </c>
      <c r="C35" s="109">
        <v>44430</v>
      </c>
      <c r="D35" s="111" t="s">
        <v>348</v>
      </c>
      <c r="E35" s="84">
        <v>5767203</v>
      </c>
      <c r="F35" s="84">
        <v>3613973</v>
      </c>
      <c r="G35" s="84">
        <v>2153230</v>
      </c>
      <c r="H35" s="74"/>
      <c r="I35" s="74"/>
    </row>
    <row r="36" spans="1:9" x14ac:dyDescent="0.45">
      <c r="A36" s="109">
        <v>44434</v>
      </c>
      <c r="B36" s="111" t="s">
        <v>316</v>
      </c>
      <c r="C36" s="109">
        <v>44430</v>
      </c>
      <c r="D36" s="111" t="s">
        <v>348</v>
      </c>
      <c r="E36" s="84">
        <v>5515725</v>
      </c>
      <c r="F36" s="84">
        <v>3481057</v>
      </c>
      <c r="G36" s="84">
        <v>2034668</v>
      </c>
      <c r="H36" s="74"/>
      <c r="I36" s="74"/>
    </row>
    <row r="37" spans="1:9" x14ac:dyDescent="0.45">
      <c r="A37" s="109">
        <v>44433</v>
      </c>
      <c r="B37" s="111" t="s">
        <v>352</v>
      </c>
      <c r="C37" s="109">
        <v>44430</v>
      </c>
      <c r="D37" s="111" t="s">
        <v>348</v>
      </c>
      <c r="E37" s="84">
        <v>5251138</v>
      </c>
      <c r="F37" s="84">
        <v>3336803</v>
      </c>
      <c r="G37" s="84">
        <v>1914335</v>
      </c>
      <c r="H37" s="74"/>
      <c r="I37" s="74"/>
    </row>
    <row r="38" spans="1:9" x14ac:dyDescent="0.45">
      <c r="A38" s="109">
        <v>44432</v>
      </c>
      <c r="B38" s="111" t="s">
        <v>349</v>
      </c>
      <c r="C38" s="109">
        <v>44423</v>
      </c>
      <c r="D38" s="111" t="s">
        <v>348</v>
      </c>
      <c r="E38" s="84">
        <v>4642683</v>
      </c>
      <c r="F38" s="84">
        <v>3121870</v>
      </c>
      <c r="G38" s="84">
        <v>1520813</v>
      </c>
      <c r="H38" s="74"/>
      <c r="I38" s="74"/>
    </row>
    <row r="39" spans="1:9" x14ac:dyDescent="0.45">
      <c r="A39" s="109">
        <v>44431</v>
      </c>
      <c r="B39" s="111" t="s">
        <v>350</v>
      </c>
      <c r="C39" s="109">
        <v>44423</v>
      </c>
      <c r="D39" s="111" t="s">
        <v>348</v>
      </c>
      <c r="E39" s="84">
        <v>4441321</v>
      </c>
      <c r="F39" s="84">
        <v>3000348</v>
      </c>
      <c r="G39" s="84">
        <v>1440973</v>
      </c>
      <c r="H39" s="74"/>
      <c r="I39" s="74"/>
    </row>
    <row r="40" spans="1:9" x14ac:dyDescent="0.45">
      <c r="A40" s="109">
        <v>44428</v>
      </c>
      <c r="B40" s="111" t="s">
        <v>347</v>
      </c>
      <c r="C40" s="109">
        <v>44423</v>
      </c>
      <c r="D40" s="111" t="s">
        <v>348</v>
      </c>
      <c r="E40" s="84">
        <v>4130976</v>
      </c>
      <c r="F40" s="84">
        <v>2827197</v>
      </c>
      <c r="G40" s="84">
        <v>1303779</v>
      </c>
      <c r="H40" s="74"/>
      <c r="I40" s="74"/>
    </row>
    <row r="41" spans="1:9" x14ac:dyDescent="0.45">
      <c r="A41" s="109">
        <v>44427</v>
      </c>
      <c r="B41" s="111" t="s">
        <v>316</v>
      </c>
      <c r="C41" s="109">
        <v>44423</v>
      </c>
      <c r="D41" s="111" t="s">
        <v>348</v>
      </c>
      <c r="E41" s="84">
        <v>3902839</v>
      </c>
      <c r="F41" s="84">
        <v>2705274</v>
      </c>
      <c r="G41" s="84">
        <v>1197565</v>
      </c>
      <c r="H41" s="74"/>
      <c r="I41" s="74"/>
    </row>
    <row r="42" spans="1:9" x14ac:dyDescent="0.45">
      <c r="A42" s="109">
        <v>44426</v>
      </c>
      <c r="B42" s="111" t="str">
        <f t="shared" ref="B42:B47" si="0">"("&amp;TEXT(A42,"AAA")&amp;")"</f>
        <v>(水)</v>
      </c>
      <c r="C42" s="109">
        <v>44423</v>
      </c>
      <c r="D42" s="111" t="str">
        <f t="shared" ref="D42:D47" si="1">"("&amp;TEXT(C42,"AAA")&amp;")"</f>
        <v>(日)</v>
      </c>
      <c r="E42" s="84">
        <v>3663878</v>
      </c>
      <c r="F42" s="84">
        <v>2572887</v>
      </c>
      <c r="G42" s="84">
        <v>1090991</v>
      </c>
      <c r="H42" s="74"/>
      <c r="I42" s="74"/>
    </row>
    <row r="43" spans="1:9" x14ac:dyDescent="0.45">
      <c r="A43" s="109">
        <v>44425</v>
      </c>
      <c r="B43" s="111" t="str">
        <f t="shared" si="0"/>
        <v>(火)</v>
      </c>
      <c r="C43" s="109">
        <v>44416</v>
      </c>
      <c r="D43" s="111" t="str">
        <f t="shared" si="1"/>
        <v>(日)</v>
      </c>
      <c r="E43" s="84">
        <v>3224734</v>
      </c>
      <c r="F43" s="84">
        <v>2409948</v>
      </c>
      <c r="G43" s="84">
        <v>814786</v>
      </c>
      <c r="H43" s="74"/>
      <c r="I43" s="74"/>
    </row>
    <row r="44" spans="1:9" x14ac:dyDescent="0.45">
      <c r="A44" s="109">
        <v>44424</v>
      </c>
      <c r="B44" s="111" t="str">
        <f t="shared" si="0"/>
        <v>(月)</v>
      </c>
      <c r="C44" s="109">
        <v>44416</v>
      </c>
      <c r="D44" s="111" t="str">
        <f t="shared" si="1"/>
        <v>(日)</v>
      </c>
      <c r="E44" s="84">
        <v>3080184</v>
      </c>
      <c r="F44" s="84">
        <v>2325181</v>
      </c>
      <c r="G44" s="84">
        <v>755003</v>
      </c>
      <c r="H44" s="74"/>
      <c r="I44" s="74"/>
    </row>
    <row r="45" spans="1:9" x14ac:dyDescent="0.45">
      <c r="A45" s="109">
        <v>44421</v>
      </c>
      <c r="B45" s="111" t="str">
        <f t="shared" si="0"/>
        <v>(金)</v>
      </c>
      <c r="C45" s="109">
        <v>44416</v>
      </c>
      <c r="D45" s="111" t="str">
        <f t="shared" si="1"/>
        <v>(日)</v>
      </c>
      <c r="E45" s="84">
        <v>2899381</v>
      </c>
      <c r="F45" s="84">
        <v>2215605</v>
      </c>
      <c r="G45" s="84">
        <v>683776</v>
      </c>
      <c r="H45" s="74"/>
      <c r="I45" s="74"/>
    </row>
    <row r="46" spans="1:9" x14ac:dyDescent="0.45">
      <c r="A46" s="109">
        <v>44420</v>
      </c>
      <c r="B46" s="111" t="str">
        <f t="shared" si="0"/>
        <v>(木)</v>
      </c>
      <c r="C46" s="109">
        <v>44416</v>
      </c>
      <c r="D46" s="111" t="str">
        <f t="shared" si="1"/>
        <v>(日)</v>
      </c>
      <c r="E46" s="84">
        <v>2748556</v>
      </c>
      <c r="F46" s="84">
        <v>2115570</v>
      </c>
      <c r="G46" s="84">
        <v>632986</v>
      </c>
      <c r="H46" s="74"/>
      <c r="I46" s="74"/>
    </row>
    <row r="47" spans="1:9" x14ac:dyDescent="0.45">
      <c r="A47" s="109">
        <v>44419</v>
      </c>
      <c r="B47" s="111" t="str">
        <f t="shared" si="0"/>
        <v>(水)</v>
      </c>
      <c r="C47" s="109">
        <v>44416</v>
      </c>
      <c r="D47" s="111" t="str">
        <f t="shared" si="1"/>
        <v>(日)</v>
      </c>
      <c r="E47" s="84">
        <v>2576423</v>
      </c>
      <c r="F47" s="84">
        <v>2005958</v>
      </c>
      <c r="G47" s="84">
        <v>570465</v>
      </c>
      <c r="H47" s="74"/>
      <c r="I47" s="74"/>
    </row>
    <row r="48" spans="1:9" x14ac:dyDescent="0.45">
      <c r="A48" s="109">
        <v>44418</v>
      </c>
      <c r="B48" s="111" t="s">
        <v>338</v>
      </c>
      <c r="C48" s="109">
        <v>44409</v>
      </c>
      <c r="D48" s="111" t="s">
        <v>335</v>
      </c>
      <c r="E48" s="84">
        <v>2107992</v>
      </c>
      <c r="F48" s="84">
        <v>1814876</v>
      </c>
      <c r="G48" s="84">
        <v>293116</v>
      </c>
      <c r="H48" s="74"/>
      <c r="I48" s="74"/>
    </row>
    <row r="49" spans="1:9" x14ac:dyDescent="0.45">
      <c r="A49" s="109">
        <v>44414</v>
      </c>
      <c r="B49" s="111" t="s">
        <v>309</v>
      </c>
      <c r="C49" s="109">
        <v>44409</v>
      </c>
      <c r="D49" s="111" t="s">
        <v>335</v>
      </c>
      <c r="E49" s="84">
        <v>1774733</v>
      </c>
      <c r="F49" s="84">
        <v>1551425</v>
      </c>
      <c r="G49" s="84">
        <v>223308</v>
      </c>
      <c r="H49" s="74"/>
      <c r="I49" s="74"/>
    </row>
    <row r="50" spans="1:9" x14ac:dyDescent="0.45">
      <c r="A50" s="109">
        <v>44413</v>
      </c>
      <c r="B50" s="111" t="s">
        <v>310</v>
      </c>
      <c r="C50" s="109">
        <v>44409</v>
      </c>
      <c r="D50" s="111" t="s">
        <v>335</v>
      </c>
      <c r="E50" s="84">
        <v>1774269</v>
      </c>
      <c r="F50" s="84">
        <v>1550961</v>
      </c>
      <c r="G50" s="84">
        <v>223308</v>
      </c>
      <c r="H50" s="74"/>
      <c r="I50" s="74"/>
    </row>
    <row r="51" spans="1:9" x14ac:dyDescent="0.45">
      <c r="A51" s="109">
        <v>44412</v>
      </c>
      <c r="B51" s="111" t="s">
        <v>306</v>
      </c>
      <c r="C51" s="109">
        <v>44409</v>
      </c>
      <c r="D51" s="111" t="s">
        <v>335</v>
      </c>
      <c r="E51" s="84">
        <v>1637626</v>
      </c>
      <c r="F51" s="84">
        <v>1449639</v>
      </c>
      <c r="G51" s="84">
        <v>187987</v>
      </c>
      <c r="H51" s="74"/>
      <c r="I51" s="74"/>
    </row>
    <row r="52" spans="1:9" x14ac:dyDescent="0.45">
      <c r="A52" s="85"/>
      <c r="B52" s="73"/>
      <c r="C52" s="73"/>
      <c r="D52" s="73"/>
      <c r="E52" s="73"/>
      <c r="F52" s="73"/>
      <c r="G52" s="74"/>
      <c r="H52" s="74"/>
    </row>
    <row r="53" spans="1:9" x14ac:dyDescent="0.45">
      <c r="A53" s="75" t="s">
        <v>339</v>
      </c>
      <c r="B53" s="74"/>
      <c r="C53" s="74"/>
      <c r="D53" s="74"/>
      <c r="E53" s="74"/>
      <c r="F53" s="74"/>
      <c r="G53" s="75"/>
      <c r="H53" s="74"/>
    </row>
    <row r="54" spans="1:9" x14ac:dyDescent="0.45">
      <c r="A54" s="75"/>
      <c r="B54" s="75"/>
      <c r="C54" s="75"/>
      <c r="D54" s="75"/>
      <c r="E54" s="75"/>
      <c r="F54" s="75"/>
      <c r="G54" s="75"/>
      <c r="H54" s="74"/>
    </row>
    <row r="55" spans="1:9" x14ac:dyDescent="0.45">
      <c r="H55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2021-10-12T14:27:19Z</dcterms:modified>
</cp:coreProperties>
</file>