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65EB269-5C43-4C2E-BEF3-4189D3FFB425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8" i="9" l="1"/>
  <c r="B68" i="9"/>
  <c r="C67" i="9"/>
  <c r="B67" i="9"/>
  <c r="C66" i="9"/>
  <c r="B66" i="9"/>
  <c r="C65" i="9"/>
  <c r="B65" i="9"/>
  <c r="C64" i="9"/>
  <c r="B64" i="9"/>
  <c r="C63" i="9"/>
  <c r="B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<sst xmlns="http://schemas.openxmlformats.org/spreadsheetml/2006/main" count="31792" uniqueCount="390">
  <si>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</si>
  <si>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</si>
  <si>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</si>
  <si>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</si>
  <si>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</si>
  <si>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</si>
  <si>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</si>
  <si>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</si>
  <si>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</si>
  <si>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</si>
  <si>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</si>
  <si>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</si>
  <si>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</si>
  <si>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</si>
  <si>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</si>
  <si>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</si>
  <si>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</si>
  <si>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</si>
  <si>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</si>
  <si>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</si>
  <si>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</si>
  <si>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</si>
  <si>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</si>
  <si>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</si>
  <si>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</si>
  <si>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</si>
  <si>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</si>
  <si>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</si>
  <si>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</si>
  <si>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</si>
  <si>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</si>
  <si>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</si>
  <si>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</si>
  <si>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</si>
  <si>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</si>
  <si>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</si>
  <si>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</si>
  <si>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</si>
  <si>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</si>
  <si>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</si>
  <si>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</si>
  <si>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</si>
  <si>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</si>
  <si>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</si>
  <si>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</si>
  <si>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</si>
  <si>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</si>
  <si>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</si>
  <si>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</si>
  <si>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</si>
  <si>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</si>
  <si>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</si>
  <si>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</si>
  <si>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</si>
  <si>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</si>
  <si>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</si>
  <si>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</si>
  <si>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</si>
  <si>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</si>
  <si>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</si>
  <si>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</si>
  <si>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</si>
  <si>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</si>
  <si>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</si>
  <si>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</si>
  <si>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</si>
  <si>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</si>
  <si>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</si>
  <si>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</si>
  <si>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</si>
  <si>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</si>
  <si>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</si>
  <si>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</si>
  <si>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</si>
  <si>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</si>
  <si>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</si>
  <si>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</si>
  <si>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</si>
  <si>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</si>
  <si>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</si>
  <si>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</si>
  <si>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</si>
  <si>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</si>
  <si>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</si>
  <si>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</si>
  <si>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</si>
  <si>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</si>
  <si>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</si>
  <si>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</si>
  <si>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</si>
  <si>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</si>
  <si>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</si>
  <si>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</si>
  <si>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</si>
  <si>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</si>
  <si>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</si>
  <si>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</si>
  <si>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</si>
  <si>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</si>
  <si>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</si>
  <si>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</si>
  <si>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</si>
  <si>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</si>
  <si>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</si>
  <si>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</si>
  <si>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</si>
  <si>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</si>
  <si>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</si>
  <si>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</si>
  <si>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</si>
  <si>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</si>
  <si>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</si>
  <si>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</si>
  <si>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</si>
  <si>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</si>
  <si>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</si>
  <si>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</si>
  <si>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</si>
  <si>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</si>
  <si>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</si>
  <si>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</si>
  <si>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</si>
  <si>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</si>
  <si>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</si>
  <si>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</si>
  <si>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</si>
  <si>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</si>
  <si>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</si>
  <si>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</si>
  <si>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</si>
  <si>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</si>
  <si>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</si>
  <si>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</si>
  <si>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</si>
  <si>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</si>
  <si>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</si>
  <si>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</si>
  <si>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</si>
  <si>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</si>
  <si>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</si>
  <si>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</si>
  <si>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</si>
  <si>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</si>
  <si>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</si>
  <si>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</si>
  <si>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</si>
  <si>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</si>
  <si>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</si>
  <si>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</si>
  <si>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</si>
  <si>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</si>
  <si>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</si>
  <si>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</si>
  <si>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</si>
  <si>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</si>
  <si>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</si>
  <si>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</si>
  <si>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</si>
  <si>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</si>
  <si>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</si>
  <si>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</si>
  <si>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</si>
  <si>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</si>
  <si>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</si>
  <si>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</si>
  <si>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</si>
  <si>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</si>
  <si>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</si>
  <si>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</si>
  <si>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</si>
  <si>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</si>
  <si>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</si>
  <si>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</si>
  <si>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</si>
  <si>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</si>
  <si>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</si>
  <si>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</si>
  <si>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</si>
  <si>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</si>
  <si>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</si>
  <si>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</si>
  <si>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</si>
  <si>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</si>
  <si>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</si>
  <si>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</si>
  <si>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</si>
  <si>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</si>
  <si>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</si>
  <si>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</si>
  <si>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</si>
  <si>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</si>
  <si>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</si>
  <si>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</si>
  <si>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</si>
  <si>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</si>
  <si>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</si>
  <si>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</si>
  <si>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</si>
  <si>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</si>
  <si>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</si>
  <si>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</si>
  <si>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</si>
  <si>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</si>
  <si>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</si>
  <si>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</si>
  <si>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</si>
  <si>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</si>
  <si>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</si>
  <si>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</si>
  <si>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</si>
  <si>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</si>
  <si>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</si>
  <si>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</si>
  <si>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</si>
  <si>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</si>
  <si>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</si>
  <si>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</si>
  <si>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</si>
  <si>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</si>
  <si>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</si>
  <si>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</si>
  <si>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</si>
  <si>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</si>
  <si>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</si>
  <si>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</si>
  <si>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</si>
  <si>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</si>
  <si>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</si>
  <si>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</si>
  <si>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</si>
  <si>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</si>
  <si>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</si>
  <si>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</si>
  <si>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</si>
  <si>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</si>
  <si>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</si>
  <si>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</si>
  <si>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</si>
  <si>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</si>
  <si>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</si>
  <si>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</si>
  <si>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</si>
  <si>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</si>
  <si>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</si>
  <si>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</si>
  <si>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</si>
  <si>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</si>
  <si>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</si>
  <si>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</si>
  <si>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</si>
  <si>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</si>
  <si>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</si>
  <si>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</si>
  <si>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</si>
  <si>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</si>
  <si>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</si>
  <si>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</si>
  <si>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</si>
  <si>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</si>
  <si>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</si>
  <si>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</si>
  <si>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</si>
  <si>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</si>
  <si>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</si>
  <si>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</si>
  <si>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</si>
  <si>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</si>
  <si>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</si>
  <si>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</si>
  <si>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</si>
  <si>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</si>
  <si>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</si>
  <si>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</si>
  <si>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</si>
  <si>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</si>
  <si>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</si>
  <si>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</si>
  <si>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</si>
  <si>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</si>
  <si>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</si>
  <si>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</si>
  <si>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</si>
  <si>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</si>
  <si>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</si>
  <si>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</si>
  <si>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</si>
  <si>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</si>
  <si>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</si>
  <si>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</si>
  <si>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</si>
  <si>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</si>
  <si>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</si>
  <si>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</si>
  <si>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</si>
  <si>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</si>
  <si>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</si>
  <si>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</si>
  <si>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</si>
  <si>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</si>
  <si>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</si>
  <si>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</si>
  <si>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</si>
  <si>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</si>
  <si>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</si>
  <si>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</si>
  <si>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</si>
  <si>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</si>
  <si>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</si>
  <si>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</si>
  <si>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</si>
  <si>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</si>
  <si>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</si>
  <si>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</si>
  <si>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</si>
  <si>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</si>
  <si>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</si>
  <si>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</si>
  <si>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</si>
  <si>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</si>
  <si>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</si>
  <si>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</si>
  <si>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</si>
  <si>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</si>
  <si>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</si>
  <si>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</si>
  <si>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</si>
  <si>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</si>
  <si>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</si>
  <si>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</si>
  <si>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</si>
  <si>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</si>
  <si>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</si>
  <si>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</si>
  <si>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</si>
  <si>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</si>
  <si>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</si>
  <si>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</si>
  <si>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</si>
  <si>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</si>
  <si>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</si>
  <si>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</si>
  <si>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</si>
  <si>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</si>
  <si>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</si>
  <si>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</si>
  <si>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</si>
  <si>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</si>
  <si>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</si>
  <si>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</si>
  <si>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</si>
  <si>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</si>
  <si>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</si>
  <si>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</si>
  <si>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</si>
  <si>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</si>
  <si>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</si>
  <si>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</si>
  <si>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</si>
  <si>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</si>
  <si>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</si>
  <si>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</si>
  <si>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</si>
  <si>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</si>
  <si>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</si>
  <si>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</si>
  <si>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</si>
  <si>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</si>
  <si>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</si>
  <si>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</si>
  <si>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</si>
  <si>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</si>
  <si>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</si>
  <si>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</si>
  <si>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</si>
  <si>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</si>
  <si>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</si>
  <si>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</si>
  <si>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</si>
  <si>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</si>
  <si>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</si>
  <si>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</si>
  <si>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</si>
  <si>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</si>
  <si>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</si>
  <si>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</si>
  <si>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</si>
  <si>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</si>
  <si>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</si>
  <si>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</si>
  <si>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（7月14日公表時点）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</si>
</sst>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5" fillId="0" borderId="0" xfId="0" applyFont="1" applyAlignment="1">
      <alignment horizontal="right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38"/>
  <sheetViews>
    <sheetView workbookViewId="0">
      <pane ySplit="1" topLeftCell="A1529" activePane="bottomLeft" state="frozen"/>
      <selection activeCell="O1257" sqref="O1257:P1535"/>
      <selection pane="bottomLeft" activeCell="O1257" sqref="O1257:P153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31665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18114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14422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25358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39738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8254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94945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144248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180077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181022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196922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31521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21727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275605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243460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271001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17994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286030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36070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22809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6931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7851</v>
      </c>
      <c r="P1323" s="27">
        <v>784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9163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310387</v>
      </c>
      <c r="P1329" s="27">
        <v>70042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138036</v>
      </c>
      <c r="P1332" s="27">
        <v>51322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57359</v>
      </c>
      <c r="P1335" s="27">
        <v>6860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71245</v>
      </c>
      <c r="P1338" s="27">
        <v>7097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252193</v>
      </c>
      <c r="P1341" s="27">
        <v>89657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211143</v>
      </c>
      <c r="P1344" s="27">
        <v>111429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234327</v>
      </c>
      <c r="P1347" s="27">
        <v>138135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242173</v>
      </c>
      <c r="P1350" s="27">
        <v>164071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226921</v>
      </c>
      <c r="P1353" s="27">
        <v>176514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133681</v>
      </c>
      <c r="P1356" s="27">
        <v>26280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184458</v>
      </c>
      <c r="P1359" s="27">
        <v>18721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335973</v>
      </c>
      <c r="P1362" s="27">
        <v>255271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336754</v>
      </c>
      <c r="P1365" s="27">
        <v>206998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383718</v>
      </c>
      <c r="P1368" s="27">
        <v>232604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389028</v>
      </c>
      <c r="P1371" s="27">
        <v>130112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366546</v>
      </c>
      <c r="P1374" s="27">
        <v>190910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277035</v>
      </c>
      <c r="P1377" s="27">
        <v>35971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321963</v>
      </c>
      <c r="P1380" s="27">
        <v>22489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567263</v>
      </c>
      <c r="P1383" s="27">
        <v>202686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584817</v>
      </c>
      <c r="P1386" s="27">
        <v>61691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646594</v>
      </c>
      <c r="P1389" s="27">
        <v>60329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619948</v>
      </c>
      <c r="P1392" s="27">
        <v>99950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598241</v>
      </c>
      <c r="P1395" s="27">
        <v>114795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461459</v>
      </c>
      <c r="P1398" s="27">
        <v>53683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454989</v>
      </c>
      <c r="P1401" s="27">
        <v>62736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651663</v>
      </c>
      <c r="P1404" s="27">
        <v>227904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682763</v>
      </c>
      <c r="P1407" s="27">
        <v>194423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709371</v>
      </c>
      <c r="P1410" s="27">
        <v>216135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701040</v>
      </c>
      <c r="P1413" s="27">
        <v>210113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687589</v>
      </c>
      <c r="P1416" s="27">
        <v>201911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596353</v>
      </c>
      <c r="P1419" s="27">
        <v>119893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550787</v>
      </c>
      <c r="P1422" s="27">
        <v>176376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740970</v>
      </c>
      <c r="P1425" s="27">
        <v>308705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759086</v>
      </c>
      <c r="P1428" s="27">
        <v>302262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738447</v>
      </c>
      <c r="P1431" s="27">
        <v>363872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710455</v>
      </c>
      <c r="P1434" s="27">
        <v>361747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716944</v>
      </c>
      <c r="P1437" s="27">
        <v>337330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632683</v>
      </c>
      <c r="P1440" s="27">
        <v>262832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581902</v>
      </c>
      <c r="P1443" s="27">
        <v>311009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660685</v>
      </c>
      <c r="P1446" s="27">
        <v>513883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656068</v>
      </c>
      <c r="P1449" s="27">
        <v>522203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641311</v>
      </c>
      <c r="P1452" s="27">
        <v>575771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656342</v>
      </c>
      <c r="P1455" s="27">
        <v>569535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630604</v>
      </c>
      <c r="P1458" s="27">
        <v>540276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624935</v>
      </c>
      <c r="P1461" s="27">
        <v>423501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627118</v>
      </c>
      <c r="P1464" s="27">
        <v>429751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672975</v>
      </c>
      <c r="P1467" s="27">
        <v>601828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661427</v>
      </c>
      <c r="P1470" s="27">
        <v>619660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666450</v>
      </c>
      <c r="P1473" s="27">
        <v>653297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646472</v>
      </c>
      <c r="P1476" s="27">
        <v>660315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651067</v>
      </c>
      <c r="P1479" s="27">
        <v>682495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637451</v>
      </c>
      <c r="P1482" s="27">
        <v>563674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674066</v>
      </c>
      <c r="P1485" s="27">
        <v>525226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623677</v>
      </c>
      <c r="P1488" s="27">
        <v>681899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617315</v>
      </c>
      <c r="P1491" s="27">
        <v>709181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627615</v>
      </c>
      <c r="P1494" s="27">
        <v>696268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434683</v>
      </c>
      <c r="P1497" s="27">
        <v>656565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366981</v>
      </c>
      <c r="P1500" s="27">
        <v>656300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647174</v>
      </c>
      <c r="P1503" s="27">
        <v>577768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646399</v>
      </c>
      <c r="P1506" s="27">
        <v>520823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665880</v>
      </c>
      <c r="P1509" s="27">
        <v>593925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670356</v>
      </c>
      <c r="P1512" s="27">
        <v>583973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678957</v>
      </c>
      <c r="P1515" s="27">
        <v>553273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642682</v>
      </c>
      <c r="P1518" s="27">
        <v>538210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588781</v>
      </c>
      <c r="P1521" s="27">
        <v>504757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610875</v>
      </c>
      <c r="P1524" s="27">
        <v>496640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457814</v>
      </c>
      <c r="P1527" s="27">
        <v>495197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473913</v>
      </c>
      <c r="P1530" s="27">
        <v>500246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378988</v>
      </c>
      <c r="P1533" s="27">
        <v>395388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>
        <v>0</v>
      </c>
      <c r="P1536">
        <v>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>
        <v>0</v>
      </c>
      <c r="P153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>
        <v>0</v>
      </c>
      <c r="P153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702"/>
  <sheetViews>
    <sheetView workbookViewId="0">
      <pane xSplit="1" ySplit="1" topLeftCell="B22686" activePane="bottomRight" state="frozen"/>
      <selection activeCell="O1257" sqref="O1257:P1535"/>
      <selection pane="topRight" activeCell="O1257" sqref="O1257:P1535"/>
      <selection pane="bottomLeft" activeCell="O1257" sqref="O1257:P1535"/>
      <selection pane="bottomRight" activeCell="O1257" sqref="O1257:P153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44391</v>
      </c>
      <c r="B3" s="26" t="s">
        <v>153</v>
      </c>
      <c r="C3" s="26">
        <f>IF(D21="", "", D21)</f>
        <v>821313</v>
      </c>
      <c r="D3" s="26">
        <f>IF(C21="", "", C21)</f>
        <v>16424357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18873</v>
      </c>
      <c r="I3" s="26" t="str">
        <f t="shared" si="1"/>
        <v/>
      </c>
      <c r="J3" s="26">
        <f t="shared" si="1"/>
        <v>412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786765</v>
      </c>
      <c r="N3" s="26">
        <f t="shared" si="2"/>
        <v>14966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44391</v>
      </c>
      <c r="B4" s="26" t="s">
        <v>154</v>
      </c>
      <c r="C4" s="26">
        <f>IF(D22="", "", D22)</f>
        <v>3261</v>
      </c>
      <c r="D4" s="26">
        <f>IF(C22="", "", C22)</f>
        <v>812819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131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3125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14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16424357</v>
      </c>
      <c r="D12" s="46">
        <v>821313</v>
      </c>
      <c r="E12" s="46">
        <v>18873</v>
      </c>
      <c r="F12" s="46">
        <v>412</v>
      </c>
      <c r="G12" s="46">
        <v>786765</v>
      </c>
      <c r="H12" s="46">
        <v>14966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812819</v>
      </c>
      <c r="D13" s="46">
        <v>3261</v>
      </c>
      <c r="E13" s="46">
        <v>131</v>
      </c>
      <c r="F13" s="46">
        <v>0</v>
      </c>
      <c r="G13" s="46">
        <v>3125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17238005</v>
      </c>
      <c r="D15" s="45">
        <f t="shared" si="3"/>
        <v>824589</v>
      </c>
      <c r="E15" s="45">
        <f t="shared" si="3"/>
        <v>19004</v>
      </c>
      <c r="F15" s="45">
        <f t="shared" si="3"/>
        <v>412</v>
      </c>
      <c r="G15" s="45">
        <f t="shared" si="3"/>
        <v>789905</v>
      </c>
      <c r="H15" s="45">
        <f t="shared" si="3"/>
        <v>14971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16424357</v>
      </c>
      <c r="D21" s="28">
        <f t="shared" si="4"/>
        <v>821313</v>
      </c>
      <c r="E21" s="3"/>
      <c r="F21" s="3"/>
      <c r="G21" s="3"/>
      <c r="H21" s="3"/>
      <c r="I21" s="28">
        <f>E12</f>
        <v>18873</v>
      </c>
      <c r="J21" s="3"/>
      <c r="K21" s="28">
        <f>F12</f>
        <v>412</v>
      </c>
      <c r="L21" s="3"/>
      <c r="M21" s="3"/>
      <c r="N21" s="16">
        <f>G21</f>
        <v>0</v>
      </c>
      <c r="O21" s="28">
        <f t="shared" ref="O21:P23" si="5">G12</f>
        <v>786765</v>
      </c>
      <c r="P21" s="28">
        <f t="shared" si="5"/>
        <v>14966</v>
      </c>
    </row>
    <row r="22" spans="1:16" x14ac:dyDescent="0.55000000000000004">
      <c r="B22" s="26" t="s">
        <v>167</v>
      </c>
      <c r="C22" s="28">
        <f t="shared" si="4"/>
        <v>812819</v>
      </c>
      <c r="D22" s="28">
        <f t="shared" si="4"/>
        <v>3261</v>
      </c>
      <c r="E22" s="3"/>
      <c r="F22" s="3"/>
      <c r="G22" s="3"/>
      <c r="H22" s="3"/>
      <c r="I22" s="28">
        <f>E13</f>
        <v>131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3125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17238005</v>
      </c>
      <c r="D24" s="26">
        <f t="shared" si="6"/>
        <v>824589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19004</v>
      </c>
      <c r="J24" s="26">
        <f t="shared" si="6"/>
        <v>0</v>
      </c>
      <c r="K24" s="26">
        <f t="shared" si="6"/>
        <v>412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789905</v>
      </c>
      <c r="P24" s="26">
        <f t="shared" si="6"/>
        <v>14971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13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44390</v>
      </c>
      <c r="C5" s="30" t="s">
        <v>7</v>
      </c>
      <c r="D5" s="40">
        <f>IFERROR(INT(TRIM(SUBSTITUTE(VLOOKUP($A5&amp;"*",各都道府県の状況!$A:$I,D$3,FALSE), "※5", ""))), "")</f>
        <v>41935</v>
      </c>
      <c r="E5" s="40">
        <f>IFERROR(INT(TRIM(SUBSTITUTE(VLOOKUP($A5&amp;"*",各都道府県の状況!$A:$I,E$3,FALSE), "※5", ""))), "")</f>
        <v>806134</v>
      </c>
      <c r="F5" s="40">
        <f>IFERROR(INT(TRIM(SUBSTITUTE(VLOOKUP($A5&amp;"*",各都道府県の状況!$A:$I,F$3,FALSE), "※5", ""))), "")</f>
        <v>39901</v>
      </c>
      <c r="G5" s="40">
        <f>IFERROR(INT(TRIM(SUBSTITUTE(VLOOKUP($A5&amp;"*",各都道府県の状況!$A:$I,G$3,FALSE), "※5", ""))), "")</f>
        <v>1413</v>
      </c>
      <c r="H5" s="40">
        <f>IFERROR(INT(TRIM(SUBSTITUTE(VLOOKUP($A5&amp;"*",各都道府県の状況!$A:$I,H$3,FALSE), "※5", ""))), "")</f>
        <v>620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44390</v>
      </c>
      <c r="C6" s="30" t="s">
        <v>11</v>
      </c>
      <c r="D6" s="40">
        <f>IFERROR(INT(TRIM(SUBSTITUTE(VLOOKUP($A6&amp;"*",各都道府県の状況!$A:$I,D$3,FALSE), "※5", ""))), "")</f>
        <v>2548</v>
      </c>
      <c r="E6" s="40">
        <f>IFERROR(INT(TRIM(SUBSTITUTE(VLOOKUP($A6&amp;"*",各都道府県の状況!$A:$I,E$3,FALSE), "※5", ""))), "")</f>
        <v>52952</v>
      </c>
      <c r="F6" s="40">
        <f>IFERROR(INT(TRIM(SUBSTITUTE(VLOOKUP($A6&amp;"*",各都道府県の状況!$A:$I,F$3,FALSE), "※5", ""))), "")</f>
        <v>2490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27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44390</v>
      </c>
      <c r="C7" s="30" t="s">
        <v>12</v>
      </c>
      <c r="D7" s="40">
        <f>IFERROR(INT(TRIM(SUBSTITUTE(VLOOKUP($A7&amp;"*",各都道府県の状況!$A:$I,D$3,FALSE), "※5", ""))), "")</f>
        <v>1812</v>
      </c>
      <c r="E7" s="40">
        <f>IFERROR(INT(TRIM(SUBSTITUTE(VLOOKUP($A7&amp;"*",各都道府県の状況!$A:$I,E$3,FALSE), "※5", ""))), "")</f>
        <v>89480</v>
      </c>
      <c r="F7" s="40">
        <f>IFERROR(INT(TRIM(SUBSTITUTE(VLOOKUP($A7&amp;"*",各都道府県の状況!$A:$I,F$3,FALSE), "※5", ""))), "")</f>
        <v>1656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109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44390</v>
      </c>
      <c r="C8" s="30" t="s">
        <v>13</v>
      </c>
      <c r="D8" s="40">
        <f>IFERROR(INT(TRIM(SUBSTITUTE(VLOOKUP($A8&amp;"*",各都道府県の状況!$A:$I,D$3,FALSE), "※5", ""))), "")</f>
        <v>9362</v>
      </c>
      <c r="E8" s="40">
        <f>IFERROR(INT(TRIM(SUBSTITUTE(VLOOKUP($A8&amp;"*",各都道府県の状況!$A:$I,E$3,FALSE), "※5", ""))), "")</f>
        <v>163484</v>
      </c>
      <c r="F8" s="40">
        <f>IFERROR(INT(TRIM(SUBSTITUTE(VLOOKUP($A8&amp;"*",各都道府県の状況!$A:$I,F$3,FALSE), "※5", ""))), "")</f>
        <v>9079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173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44390</v>
      </c>
      <c r="C9" s="30" t="s">
        <v>14</v>
      </c>
      <c r="D9" s="40">
        <f>IFERROR(INT(TRIM(SUBSTITUTE(VLOOKUP($A9&amp;"*",各都道府県の状況!$A:$I,D$3,FALSE), "※5", ""))), "")</f>
        <v>944</v>
      </c>
      <c r="E9" s="40">
        <f>IFERROR(INT(TRIM(SUBSTITUTE(VLOOKUP($A9&amp;"*",各都道府県の状況!$A:$I,E$3,FALSE), "※5", ""))), "")</f>
        <v>16377</v>
      </c>
      <c r="F9" s="40">
        <f>IFERROR(INT(TRIM(SUBSTITUTE(VLOOKUP($A9&amp;"*",各都道府県の状況!$A:$I,F$3,FALSE), "※5", ""))), "")</f>
        <v>885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44390</v>
      </c>
      <c r="C10" s="30" t="s">
        <v>15</v>
      </c>
      <c r="D10" s="40">
        <f>IFERROR(INT(TRIM(SUBSTITUTE(VLOOKUP($A10&amp;"*",各都道府県の状況!$A:$I,D$3,FALSE), "※5", ""))), "")</f>
        <v>2070</v>
      </c>
      <c r="E10" s="40">
        <f>IFERROR(INT(TRIM(SUBSTITUTE(VLOOKUP($A10&amp;"*",各都道府県の状況!$A:$I,E$3,FALSE), "※5", ""))), "")</f>
        <v>68214</v>
      </c>
      <c r="F10" s="40">
        <f>IFERROR(INT(TRIM(SUBSTITUTE(VLOOKUP($A10&amp;"*",各都道府県の状況!$A:$I,F$3,FALSE), "※5", ""))), "")</f>
        <v>1978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45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44390</v>
      </c>
      <c r="C11" s="30" t="s">
        <v>16</v>
      </c>
      <c r="D11" s="40">
        <f>IFERROR(INT(TRIM(SUBSTITUTE(VLOOKUP($A11&amp;"*",各都道府県の状況!$A:$I,D$3,FALSE), "※5", ""))), "")</f>
        <v>5108</v>
      </c>
      <c r="E11" s="40">
        <f>IFERROR(INT(TRIM(SUBSTITUTE(VLOOKUP($A11&amp;"*",各都道府県の状況!$A:$I,E$3,FALSE), "※5", ""))), "")</f>
        <v>292436</v>
      </c>
      <c r="F11" s="40">
        <f>IFERROR(INT(TRIM(SUBSTITUTE(VLOOKUP($A11&amp;"*",各都道府県の状況!$A:$I,F$3,FALSE), "※5", ""))), "")</f>
        <v>4776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171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44390</v>
      </c>
      <c r="C12" s="30" t="s">
        <v>17</v>
      </c>
      <c r="D12" s="40">
        <f>IFERROR(INT(TRIM(SUBSTITUTE(VLOOKUP($A12&amp;"*",各都道府県の状況!$A:$I,D$3,FALSE), "※5", ""))), "")</f>
        <v>10893</v>
      </c>
      <c r="E12" s="40">
        <f>IFERROR(INT(TRIM(SUBSTITUTE(VLOOKUP($A12&amp;"*",各都道府県の状況!$A:$I,E$3,FALSE), "※5", ""))), "")</f>
        <v>34027</v>
      </c>
      <c r="F12" s="40">
        <f>IFERROR(INT(TRIM(SUBSTITUTE(VLOOKUP($A12&amp;"*",各都道府県の状況!$A:$I,F$3,FALSE), "※5", ""))), "")</f>
        <v>10459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268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44390</v>
      </c>
      <c r="C13" s="30" t="s">
        <v>18</v>
      </c>
      <c r="D13" s="40">
        <f>IFERROR(INT(TRIM(SUBSTITUTE(VLOOKUP($A13&amp;"*",各都道府県の状況!$A:$I,D$3,FALSE), "※5", ""))), "")</f>
        <v>7280</v>
      </c>
      <c r="E13" s="40">
        <f>IFERROR(INT(TRIM(SUBSTITUTE(VLOOKUP($A13&amp;"*",各都道府県の状況!$A:$I,E$3,FALSE), "※5", ""))), "")</f>
        <v>313280</v>
      </c>
      <c r="F13" s="40">
        <f>IFERROR(INT(TRIM(SUBSTITUTE(VLOOKUP($A13&amp;"*",各都道府県の状況!$A:$I,F$3,FALSE), "※5", ""))), "")</f>
        <v>7028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170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44390</v>
      </c>
      <c r="C14" s="30" t="s">
        <v>19</v>
      </c>
      <c r="D14" s="40">
        <f>IFERROR(INT(TRIM(SUBSTITUTE(VLOOKUP($A14&amp;"*",各都道府県の状況!$A:$I,D$3,FALSE), "※5", ""))), "")</f>
        <v>8100</v>
      </c>
      <c r="E14" s="40">
        <f>IFERROR(INT(TRIM(SUBSTITUTE(VLOOKUP($A14&amp;"*",各都道府県の状況!$A:$I,E$3,FALSE), "※5", ""))), "")</f>
        <v>201211</v>
      </c>
      <c r="F14" s="40">
        <f>IFERROR(INT(TRIM(SUBSTITUTE(VLOOKUP($A14&amp;"*",各都道府県の状況!$A:$I,F$3,FALSE), "※5", ""))), "")</f>
        <v>7891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55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44390</v>
      </c>
      <c r="C15" s="30" t="s">
        <v>20</v>
      </c>
      <c r="D15" s="40">
        <f>IFERROR(INT(TRIM(SUBSTITUTE(VLOOKUP($A15&amp;"*",各都道府県の状況!$A:$I,D$3,FALSE), "※5", ""))), "")</f>
        <v>48217</v>
      </c>
      <c r="E15" s="40">
        <f>IFERROR(INT(TRIM(SUBSTITUTE(VLOOKUP($A15&amp;"*",各都道府県の状況!$A:$I,E$3,FALSE), "※5", ""))), "")</f>
        <v>1008436</v>
      </c>
      <c r="F15" s="40">
        <f>IFERROR(INT(TRIM(SUBSTITUTE(VLOOKUP($A15&amp;"*",各都道府県の状況!$A:$I,F$3,FALSE), "※5", ""))), "")</f>
        <v>45790</v>
      </c>
      <c r="G15" s="40">
        <f>IFERROR(INT(TRIM(SUBSTITUTE(VLOOKUP($A15&amp;"*",各都道府県の状況!$A:$I,G$3,FALSE), "※5", ""))), "")</f>
        <v>839</v>
      </c>
      <c r="H15" s="40">
        <f>IFERROR(INT(TRIM(SUBSTITUTE(VLOOKUP($A15&amp;"*",各都道府県の状況!$A:$I,H$3,FALSE), "※5", ""))), "")</f>
        <v>1588</v>
      </c>
      <c r="I15" s="40">
        <f>IFERROR(INT(TRIM(SUBSTITUTE(VLOOKUP($A15&amp;"*",各都道府県の状況!$A:$I,I$3,FALSE), "※5", ""))), "")</f>
        <v>26</v>
      </c>
    </row>
    <row r="16" spans="1:10" x14ac:dyDescent="0.55000000000000004">
      <c r="A16" s="12" t="s">
        <v>192</v>
      </c>
      <c r="B16" s="13">
        <f t="shared" si="0"/>
        <v>44390</v>
      </c>
      <c r="C16" s="30" t="s">
        <v>21</v>
      </c>
      <c r="D16" s="40">
        <f>IFERROR(INT(TRIM(SUBSTITUTE(VLOOKUP($A16&amp;"*",各都道府県の状況!$A:$I,D$3,FALSE), "※5", ""))), "")</f>
        <v>42338</v>
      </c>
      <c r="E16" s="40">
        <f>IFERROR(INT(TRIM(SUBSTITUTE(VLOOKUP($A16&amp;"*",各都道府県の状況!$A:$I,E$3,FALSE), "※5", ""))), "")</f>
        <v>725365</v>
      </c>
      <c r="F16" s="40">
        <f>IFERROR(INT(TRIM(SUBSTITUTE(VLOOKUP($A16&amp;"*",各都道府県の状況!$A:$I,F$3,FALSE), "※5", ""))), "")</f>
        <v>40208</v>
      </c>
      <c r="G16" s="40">
        <f>IFERROR(INT(TRIM(SUBSTITUTE(VLOOKUP($A16&amp;"*",各都道府県の状況!$A:$I,G$3,FALSE), "※5", ""))), "")</f>
        <v>718</v>
      </c>
      <c r="H16" s="40">
        <f>IFERROR(INT(TRIM(SUBSTITUTE(VLOOKUP($A16&amp;"*",各都道府県の状況!$A:$I,H$3,FALSE), "※5", ""))), "")</f>
        <v>1412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44390</v>
      </c>
      <c r="C17" s="30" t="s">
        <v>22</v>
      </c>
      <c r="D17" s="40">
        <f>IFERROR(INT(TRIM(SUBSTITUTE(VLOOKUP($A17&amp;"*",各都道府県の状況!$A:$I,D$3,FALSE), "※5", ""))), "")</f>
        <v>182970</v>
      </c>
      <c r="E17" s="40">
        <f>IFERROR(INT(TRIM(SUBSTITUTE(VLOOKUP($A17&amp;"*",各都道府県の状況!$A:$I,E$3,FALSE), "※5", ""))), "")</f>
        <v>2631654</v>
      </c>
      <c r="F17" s="40">
        <f>IFERROR(INT(TRIM(SUBSTITUTE(VLOOKUP($A17&amp;"*",各都道府県の状況!$A:$I,F$3,FALSE), "※5", ""))), "")</f>
        <v>174346</v>
      </c>
      <c r="G17" s="40">
        <f>IFERROR(INT(TRIM(SUBSTITUTE(VLOOKUP($A17&amp;"*",各都道府県の状況!$A:$I,G$3,FALSE), "※5", ""))), "")</f>
        <v>2258</v>
      </c>
      <c r="H17" s="40">
        <f>IFERROR(INT(TRIM(SUBSTITUTE(VLOOKUP($A17&amp;"*",各都道府県の状況!$A:$I,H$3,FALSE), "※5", ""))), "")</f>
        <v>6366</v>
      </c>
      <c r="I17" s="40">
        <f>IFERROR(INT(TRIM(SUBSTITUTE(VLOOKUP($A17&amp;"*",各都道府県の状況!$A:$I,I$3,FALSE), "※5", ""))), "")</f>
        <v>58</v>
      </c>
    </row>
    <row r="18" spans="1:9" x14ac:dyDescent="0.55000000000000004">
      <c r="A18" s="12" t="s">
        <v>194</v>
      </c>
      <c r="B18" s="13">
        <f t="shared" si="0"/>
        <v>44390</v>
      </c>
      <c r="C18" s="30" t="s">
        <v>23</v>
      </c>
      <c r="D18" s="40">
        <f>IFERROR(INT(TRIM(SUBSTITUTE(VLOOKUP($A18&amp;"*",各都道府県の状況!$A:$I,D$3,FALSE), "※5", ""))), "")</f>
        <v>70904</v>
      </c>
      <c r="E18" s="40">
        <f>IFERROR(INT(TRIM(SUBSTITUTE(VLOOKUP($A18&amp;"*",各都道府県の状況!$A:$I,E$3,FALSE), "※5", ""))), "")</f>
        <v>1085652</v>
      </c>
      <c r="F18" s="40">
        <f>IFERROR(INT(TRIM(SUBSTITUTE(VLOOKUP($A18&amp;"*",各都道府県の状況!$A:$I,F$3,FALSE), "※5", ""))), "")</f>
        <v>67446</v>
      </c>
      <c r="G18" s="40">
        <f>IFERROR(INT(TRIM(SUBSTITUTE(VLOOKUP($A18&amp;"*",各都道府県の状況!$A:$I,G$3,FALSE), "※5", ""))), "")</f>
        <v>964</v>
      </c>
      <c r="H18" s="40">
        <f>IFERROR(INT(TRIM(SUBSTITUTE(VLOOKUP($A18&amp;"*",各都道府県の状況!$A:$I,H$3,FALSE), "※5", ""))), "")</f>
        <v>2494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44390</v>
      </c>
      <c r="C19" s="30" t="s">
        <v>24</v>
      </c>
      <c r="D19" s="40">
        <f>IFERROR(INT(TRIM(SUBSTITUTE(VLOOKUP($A19&amp;"*",各都道府県の状況!$A:$I,D$3,FALSE), "※5", ""))), "")</f>
        <v>3497</v>
      </c>
      <c r="E19" s="40">
        <f>IFERROR(INT(TRIM(SUBSTITUTE(VLOOKUP($A19&amp;"*",各都道府県の状況!$A:$I,E$3,FALSE), "※5", ""))), "")</f>
        <v>179294</v>
      </c>
      <c r="F19" s="40">
        <f>IFERROR(INT(TRIM(SUBSTITUTE(VLOOKUP($A19&amp;"*",各都道府県の状況!$A:$I,F$3,FALSE), "※5", ""))), "")</f>
        <v>3367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76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44390</v>
      </c>
      <c r="C20" s="30" t="s">
        <v>25</v>
      </c>
      <c r="D20" s="40">
        <f>IFERROR(INT(TRIM(SUBSTITUTE(VLOOKUP($A20&amp;"*",各都道府県の状況!$A:$I,D$3,FALSE), "※5", ""))), "")</f>
        <v>2066</v>
      </c>
      <c r="E20" s="40">
        <f>IFERROR(INT(TRIM(SUBSTITUTE(VLOOKUP($A20&amp;"*",各都道府県の状況!$A:$I,E$3,FALSE), "※5", ""))), "")</f>
        <v>76995</v>
      </c>
      <c r="F20" s="40">
        <f>IFERROR(INT(TRIM(SUBSTITUTE(VLOOKUP($A20&amp;"*",各都道府県の状況!$A:$I,F$3,FALSE), "※5", ""))), "")</f>
        <v>2002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26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44390</v>
      </c>
      <c r="C21" s="30" t="s">
        <v>26</v>
      </c>
      <c r="D21" s="40">
        <f>IFERROR(INT(TRIM(SUBSTITUTE(VLOOKUP($A21&amp;"*",各都道府県の状況!$A:$I,D$3,FALSE), "※5", ""))), "")</f>
        <v>4061</v>
      </c>
      <c r="E21" s="40">
        <f>IFERROR(INT(TRIM(SUBSTITUTE(VLOOKUP($A21&amp;"*",各都道府県の状況!$A:$I,E$3,FALSE), "※5", ""))), "")</f>
        <v>126868</v>
      </c>
      <c r="F21" s="40">
        <f>IFERROR(INT(TRIM(SUBSTITUTE(VLOOKUP($A21&amp;"*",各都道府県の状況!$A:$I,F$3,FALSE), "※5", ""))), "")</f>
        <v>3826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116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44390</v>
      </c>
      <c r="C22" s="30" t="s">
        <v>27</v>
      </c>
      <c r="D22" s="40">
        <f>IFERROR(INT(TRIM(SUBSTITUTE(VLOOKUP($A22&amp;"*",各都道府県の状況!$A:$I,D$3,FALSE), "※5", ""))), "")</f>
        <v>1399</v>
      </c>
      <c r="E22" s="40">
        <f>IFERROR(INT(TRIM(SUBSTITUTE(VLOOKUP($A22&amp;"*",各都道府県の状況!$A:$I,E$3,FALSE), "※5", ""))), "")</f>
        <v>73448</v>
      </c>
      <c r="F22" s="40">
        <f>IFERROR(INT(TRIM(SUBSTITUTE(VLOOKUP($A22&amp;"*",各都道府県の状況!$A:$I,F$3,FALSE), "※5", ""))), "")</f>
        <v>1271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93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44390</v>
      </c>
      <c r="C23" s="30" t="s">
        <v>28</v>
      </c>
      <c r="D23" s="40">
        <f>IFERROR(INT(TRIM(SUBSTITUTE(VLOOKUP($A23&amp;"*",各都道府県の状況!$A:$I,D$3,FALSE), "※5", ""))), "")</f>
        <v>2171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2094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56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44390</v>
      </c>
      <c r="C24" s="30" t="s">
        <v>29</v>
      </c>
      <c r="D24" s="40">
        <f>IFERROR(INT(TRIM(SUBSTITUTE(VLOOKUP($A24&amp;"*",各都道府県の状況!$A:$I,D$3,FALSE), "※5", ""))), "")</f>
        <v>5065</v>
      </c>
      <c r="E24" s="40">
        <f>IFERROR(INT(TRIM(SUBSTITUTE(VLOOKUP($A24&amp;"*",各都道府県の状況!$A:$I,E$3,FALSE), "※5", ""))), "")</f>
        <v>214429</v>
      </c>
      <c r="F24" s="40">
        <f>IFERROR(INT(TRIM(SUBSTITUTE(VLOOKUP($A24&amp;"*",各都道府県の状況!$A:$I,F$3,FALSE), "※5", ""))), "")</f>
        <v>5015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33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44390</v>
      </c>
      <c r="C25" s="30" t="s">
        <v>30</v>
      </c>
      <c r="D25" s="40">
        <f>IFERROR(INT(TRIM(SUBSTITUTE(VLOOKUP($A25&amp;"*",各都道府県の状況!$A:$I,D$3,FALSE), "※5", ""))), "")</f>
        <v>9512</v>
      </c>
      <c r="E25" s="40">
        <f>IFERROR(INT(TRIM(SUBSTITUTE(VLOOKUP($A25&amp;"*",各都道府県の状況!$A:$I,E$3,FALSE), "※5", ""))), "")</f>
        <v>279896</v>
      </c>
      <c r="F25" s="40">
        <f>IFERROR(INT(TRIM(SUBSTITUTE(VLOOKUP($A25&amp;"*",各都道府県の状況!$A:$I,F$3,FALSE), "※5", ""))), "")</f>
        <v>9260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65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44390</v>
      </c>
      <c r="C26" s="30" t="s">
        <v>31</v>
      </c>
      <c r="D26" s="40">
        <f>IFERROR(INT(TRIM(SUBSTITUTE(VLOOKUP($A26&amp;"*",各都道府県の状況!$A:$I,D$3,FALSE), "※5", ""))), "")</f>
        <v>9660</v>
      </c>
      <c r="E26" s="40">
        <f>IFERROR(INT(TRIM(SUBSTITUTE(VLOOKUP($A26&amp;"*",各都道府県の状況!$A:$I,E$3,FALSE), "※5", ""))), "")</f>
        <v>424082</v>
      </c>
      <c r="F26" s="40">
        <f>IFERROR(INT(TRIM(SUBSTITUTE(VLOOKUP($A26&amp;"*",各都道府県の状況!$A:$I,F$3,FALSE), "※5", ""))), "")</f>
        <v>9189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318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44390</v>
      </c>
      <c r="C27" s="30" t="s">
        <v>32</v>
      </c>
      <c r="D27" s="40">
        <f>IFERROR(INT(TRIM(SUBSTITUTE(VLOOKUP($A27&amp;"*",各都道府県の状況!$A:$I,D$3,FALSE), "※5", ""))), "")</f>
        <v>51665</v>
      </c>
      <c r="E27" s="40">
        <f>IFERROR(INT(TRIM(SUBSTITUTE(VLOOKUP($A27&amp;"*",各都道府県の状況!$A:$I,E$3,FALSE), "※5", ""))), "")</f>
        <v>864872</v>
      </c>
      <c r="F27" s="40">
        <f>IFERROR(INT(TRIM(SUBSTITUTE(VLOOKUP($A27&amp;"*",各都道府県の状況!$A:$I,F$3,FALSE), "※5", ""))), "")</f>
        <v>50024</v>
      </c>
      <c r="G27" s="40">
        <f>IFERROR(INT(TRIM(SUBSTITUTE(VLOOKUP($A27&amp;"*",各都道府県の状況!$A:$I,G$3,FALSE), "※5", ""))), "")</f>
        <v>984</v>
      </c>
      <c r="H27" s="40">
        <f>IFERROR(INT(TRIM(SUBSTITUTE(VLOOKUP($A27&amp;"*",各都道府県の状況!$A:$I,H$3,FALSE), "※5", ""))), "")</f>
        <v>657</v>
      </c>
      <c r="I27" s="40">
        <f>IFERROR(INT(TRIM(SUBSTITUTE(VLOOKUP($A27&amp;"*",各都道府県の状況!$A:$I,I$3,FALSE), "※5", ""))), "")</f>
        <v>16</v>
      </c>
    </row>
    <row r="28" spans="1:9" x14ac:dyDescent="0.55000000000000004">
      <c r="A28" s="12" t="s">
        <v>204</v>
      </c>
      <c r="B28" s="13">
        <f t="shared" si="0"/>
        <v>44390</v>
      </c>
      <c r="C28" s="30" t="s">
        <v>33</v>
      </c>
      <c r="D28" s="40">
        <f>IFERROR(INT(TRIM(SUBSTITUTE(VLOOKUP($A28&amp;"*",各都道府県の状況!$A:$I,D$3,FALSE), "※5", ""))), "")</f>
        <v>5359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5293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92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44390</v>
      </c>
      <c r="C29" s="30" t="s">
        <v>34</v>
      </c>
      <c r="D29" s="40">
        <f>IFERROR(INT(TRIM(SUBSTITUTE(VLOOKUP($A29&amp;"*",各都道府県の状況!$A:$I,D$3,FALSE), "※5", ""))), "")</f>
        <v>5640</v>
      </c>
      <c r="E29" s="40">
        <f>IFERROR(INT(TRIM(SUBSTITUTE(VLOOKUP($A29&amp;"*",各都道府県の状況!$A:$I,E$3,FALSE), "※5", ""))), "")</f>
        <v>158985</v>
      </c>
      <c r="F29" s="40">
        <f>IFERROR(INT(TRIM(SUBSTITUTE(VLOOKUP($A29&amp;"*",各都道府県の状況!$A:$I,F$3,FALSE), "※5", ""))), "")</f>
        <v>5472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78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44390</v>
      </c>
      <c r="C30" s="30" t="s">
        <v>35</v>
      </c>
      <c r="D30" s="40">
        <f>IFERROR(INT(TRIM(SUBSTITUTE(VLOOKUP($A30&amp;"*",各都道府県の状況!$A:$I,D$3,FALSE), "※5", ""))), "")</f>
        <v>16850</v>
      </c>
      <c r="E30" s="40">
        <f>IFERROR(INT(TRIM(SUBSTITUTE(VLOOKUP($A30&amp;"*",各都道府県の状況!$A:$I,E$3,FALSE), "※5", ""))), "")</f>
        <v>292903</v>
      </c>
      <c r="F30" s="40">
        <f>IFERROR(INT(TRIM(SUBSTITUTE(VLOOKUP($A30&amp;"*",各都道府県の状況!$A:$I,F$3,FALSE), "※5", ""))), "")</f>
        <v>16396</v>
      </c>
      <c r="G30" s="40">
        <f>IFERROR(INT(TRIM(SUBSTITUTE(VLOOKUP($A30&amp;"*",各都道府県の状況!$A:$I,G$3,FALSE), "※5", ""))), "")</f>
        <v>247</v>
      </c>
      <c r="H30" s="40">
        <f>IFERROR(INT(TRIM(SUBSTITUTE(VLOOKUP($A30&amp;"*",各都道府県の状況!$A:$I,H$3,FALSE), "※5", ""))), "")</f>
        <v>189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44390</v>
      </c>
      <c r="C31" s="30" t="s">
        <v>36</v>
      </c>
      <c r="D31" s="40">
        <f>IFERROR(INT(TRIM(SUBSTITUTE(VLOOKUP($A31&amp;"*",各都道府県の状況!$A:$I,D$3,FALSE), "※5", ""))), "")</f>
        <v>105179</v>
      </c>
      <c r="E31" s="40">
        <f>IFERROR(INT(TRIM(SUBSTITUTE(VLOOKUP($A31&amp;"*",各都道府県の状況!$A:$I,E$3,FALSE), "※5", ""))), "")</f>
        <v>2268681</v>
      </c>
      <c r="F31" s="40">
        <f>IFERROR(INT(TRIM(SUBSTITUTE(VLOOKUP($A31&amp;"*",各都道府県の状況!$A:$I,F$3,FALSE), "※5", ""))), "")</f>
        <v>100044</v>
      </c>
      <c r="G31" s="40">
        <f>IFERROR(INT(TRIM(SUBSTITUTE(VLOOKUP($A31&amp;"*",各都道府県の状況!$A:$I,G$3,FALSE), "※5", ""))), "")</f>
        <v>2696</v>
      </c>
      <c r="H31" s="40">
        <f>IFERROR(INT(TRIM(SUBSTITUTE(VLOOKUP($A31&amp;"*",各都道府県の状況!$A:$I,H$3,FALSE), "※5", ""))), "")</f>
        <v>1633</v>
      </c>
      <c r="I31" s="40">
        <f>IFERROR(INT(TRIM(SUBSTITUTE(VLOOKUP($A31&amp;"*",各都道府県の状況!$A:$I,I$3,FALSE), "※5", ""))), "")</f>
        <v>115</v>
      </c>
    </row>
    <row r="32" spans="1:9" x14ac:dyDescent="0.55000000000000004">
      <c r="A32" s="12" t="s">
        <v>208</v>
      </c>
      <c r="B32" s="13">
        <f t="shared" si="0"/>
        <v>44390</v>
      </c>
      <c r="C32" s="30" t="s">
        <v>37</v>
      </c>
      <c r="D32" s="40">
        <f>IFERROR(INT(TRIM(SUBSTITUTE(VLOOKUP($A32&amp;"*",各都道府県の状況!$A:$I,D$3,FALSE), "※5", ""))), "")</f>
        <v>41306</v>
      </c>
      <c r="E32" s="40">
        <f>IFERROR(INT(TRIM(SUBSTITUTE(VLOOKUP($A32&amp;"*",各都道府県の状況!$A:$I,E$3,FALSE), "※5", ""))), "")</f>
        <v>525436</v>
      </c>
      <c r="F32" s="40">
        <f>IFERROR(INT(TRIM(SUBSTITUTE(VLOOKUP($A32&amp;"*",各都道府県の状況!$A:$I,F$3,FALSE), "※5", ""))), "")</f>
        <v>39670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326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44390</v>
      </c>
      <c r="C33" s="30" t="s">
        <v>38</v>
      </c>
      <c r="D33" s="40">
        <f>IFERROR(INT(TRIM(SUBSTITUTE(VLOOKUP($A33&amp;"*",各都道府県の状況!$A:$I,D$3,FALSE), "※5", ""))), "")</f>
        <v>8497</v>
      </c>
      <c r="E33" s="40">
        <f>IFERROR(INT(TRIM(SUBSTITUTE(VLOOKUP($A33&amp;"*",各都道府県の状況!$A:$I,E$3,FALSE), "※5", ""))), "")</f>
        <v>176518</v>
      </c>
      <c r="F33" s="40">
        <f>IFERROR(INT(TRIM(SUBSTITUTE(VLOOKUP($A33&amp;"*",各都道府県の状況!$A:$I,F$3,FALSE), "※5", ""))), "")</f>
        <v>8227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138</v>
      </c>
      <c r="I33" s="40">
        <f>IFERROR(INT(TRIM(SUBSTITUTE(VLOOKUP($A33&amp;"*",各都道府県の状況!$A:$I,I$3,FALSE), "※5", ""))), "")</f>
        <v>4</v>
      </c>
    </row>
    <row r="34" spans="1:9" x14ac:dyDescent="0.55000000000000004">
      <c r="A34" s="12" t="s">
        <v>210</v>
      </c>
      <c r="B34" s="13">
        <f t="shared" si="0"/>
        <v>44390</v>
      </c>
      <c r="C34" s="30" t="s">
        <v>39</v>
      </c>
      <c r="D34" s="40">
        <f>IFERROR(INT(TRIM(SUBSTITUTE(VLOOKUP($A34&amp;"*",各都道府県の状況!$A:$I,D$3,FALSE), "※5", ""))), "")</f>
        <v>2715</v>
      </c>
      <c r="E34" s="40">
        <f>IFERROR(INT(TRIM(SUBSTITUTE(VLOOKUP($A34&amp;"*",各都道府県の状況!$A:$I,E$3,FALSE), "※5", ""))), "")</f>
        <v>42600</v>
      </c>
      <c r="F34" s="40">
        <f>IFERROR(INT(TRIM(SUBSTITUTE(VLOOKUP($A34&amp;"*",各都道府県の状況!$A:$I,F$3,FALSE), "※5", ""))), "")</f>
        <v>2589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19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44390</v>
      </c>
      <c r="C35" s="30" t="s">
        <v>40</v>
      </c>
      <c r="D35" s="40">
        <f>IFERROR(INT(TRIM(SUBSTITUTE(VLOOKUP($A35&amp;"*",各都道府県の状況!$A:$I,D$3,FALSE), "※5", ""))), "")</f>
        <v>496</v>
      </c>
      <c r="E35" s="40">
        <f>IFERROR(INT(TRIM(SUBSTITUTE(VLOOKUP($A35&amp;"*",各都道府県の状況!$A:$I,E$3,FALSE), "※5", ""))), "")</f>
        <v>86537</v>
      </c>
      <c r="F35" s="40">
        <f>IFERROR(INT(TRIM(SUBSTITUTE(VLOOKUP($A35&amp;"*",各都道府県の状況!$A:$I,F$3,FALSE), "※5", ""))), "")</f>
        <v>465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44390</v>
      </c>
      <c r="C36" s="30" t="s">
        <v>41</v>
      </c>
      <c r="D36" s="40">
        <f>IFERROR(INT(TRIM(SUBSTITUTE(VLOOKUP($A36&amp;"*",各都道府県の状況!$A:$I,D$3,FALSE), "※5", ""))), "")</f>
        <v>562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44390</v>
      </c>
      <c r="C37" s="30" t="s">
        <v>42</v>
      </c>
      <c r="D37" s="40">
        <f>IFERROR(INT(TRIM(SUBSTITUTE(VLOOKUP($A37&amp;"*",各都道府県の状況!$A:$I,D$3,FALSE), "※5", ""))), "")</f>
        <v>7628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44390</v>
      </c>
      <c r="C38" s="30" t="s">
        <v>43</v>
      </c>
      <c r="D38" s="40">
        <f>IFERROR(INT(TRIM(SUBSTITUTE(VLOOKUP($A38&amp;"*",各都道府県の状況!$A:$I,D$3,FALSE), "※5", ""))), "")</f>
        <v>11592</v>
      </c>
      <c r="E38" s="40">
        <f>IFERROR(INT(TRIM(SUBSTITUTE(VLOOKUP($A38&amp;"*",各都道府県の状況!$A:$I,E$3,FALSE), "※5", ""))), "")</f>
        <v>565969</v>
      </c>
      <c r="F38" s="40">
        <f>IFERROR(INT(TRIM(SUBSTITUTE(VLOOKUP($A38&amp;"*",各都道府県の状況!$A:$I,F$3,FALSE), "※5", ""))), "")</f>
        <v>11336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69</v>
      </c>
      <c r="I38" s="40">
        <f>IFERROR(INT(TRIM(SUBSTITUTE(VLOOKUP($A38&amp;"*",各都道府県の状況!$A:$I,I$3,FALSE), "※5", ""))), "")</f>
        <v>5</v>
      </c>
    </row>
    <row r="39" spans="1:9" x14ac:dyDescent="0.55000000000000004">
      <c r="A39" s="12" t="s">
        <v>215</v>
      </c>
      <c r="B39" s="13">
        <f t="shared" si="0"/>
        <v>44390</v>
      </c>
      <c r="C39" s="30" t="s">
        <v>44</v>
      </c>
      <c r="D39" s="40">
        <f>IFERROR(INT(TRIM(SUBSTITUTE(VLOOKUP($A39&amp;"*",各都道府県の状況!$A:$I,D$3,FALSE), "※5", ""))), "")</f>
        <v>3177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3065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44390</v>
      </c>
      <c r="C40" s="30" t="s">
        <v>45</v>
      </c>
      <c r="D40" s="40">
        <f>IFERROR(INT(TRIM(SUBSTITUTE(VLOOKUP($A40&amp;"*",各都道府県の状況!$A:$I,D$3,FALSE), "※5", ""))), "")</f>
        <v>1668</v>
      </c>
      <c r="E40" s="40">
        <f>IFERROR(INT(TRIM(SUBSTITUTE(VLOOKUP($A40&amp;"*",各都道府県の状況!$A:$I,E$3,FALSE), "※5", ""))), "")</f>
        <v>67021</v>
      </c>
      <c r="F40" s="40">
        <f>IFERROR(INT(TRIM(SUBSTITUTE(VLOOKUP($A40&amp;"*",各都道府県の状況!$A:$I,F$3,FALSE), "※5", ""))), "")</f>
        <v>1593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44390</v>
      </c>
      <c r="C41" s="30" t="s">
        <v>46</v>
      </c>
      <c r="D41" s="40">
        <f>IFERROR(INT(TRIM(SUBSTITUTE(VLOOKUP($A41&amp;"*",各都道府県の状況!$A:$I,D$3,FALSE), "※5", ""))), "")</f>
        <v>2120</v>
      </c>
      <c r="E41" s="40">
        <f>IFERROR(INT(TRIM(SUBSTITUTE(VLOOKUP($A41&amp;"*",各都道府県の状況!$A:$I,E$3,FALSE), "※5", ""))), "")</f>
        <v>88883</v>
      </c>
      <c r="F41" s="40">
        <f>IFERROR(INT(TRIM(SUBSTITUTE(VLOOKUP($A41&amp;"*",各都道府県の状況!$A:$I,F$3,FALSE), "※5", ""))), "")</f>
        <v>2069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25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44390</v>
      </c>
      <c r="C42" s="30" t="s">
        <v>47</v>
      </c>
      <c r="D42" s="40">
        <f>IFERROR(INT(TRIM(SUBSTITUTE(VLOOKUP($A42&amp;"*",各都道府県の状況!$A:$I,D$3,FALSE), "※5", ""))), "")</f>
        <v>2761</v>
      </c>
      <c r="E42" s="40">
        <f>IFERROR(INT(TRIM(SUBSTITUTE(VLOOKUP($A42&amp;"*",各都道府県の状況!$A:$I,E$3,FALSE), "※5", ""))), "")</f>
        <v>98783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8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44390</v>
      </c>
      <c r="C43" s="30" t="s">
        <v>48</v>
      </c>
      <c r="D43" s="40">
        <f>IFERROR(INT(TRIM(SUBSTITUTE(VLOOKUP($A43&amp;"*",各都道府県の状況!$A:$I,D$3,FALSE), "※5", ""))), "")</f>
        <v>1904</v>
      </c>
      <c r="E43" s="40">
        <f>IFERROR(INT(TRIM(SUBSTITUTE(VLOOKUP($A43&amp;"*",各都道府県の状況!$A:$I,E$3,FALSE), "※5", ""))), "")</f>
        <v>58679</v>
      </c>
      <c r="F43" s="40">
        <f>IFERROR(INT(TRIM(SUBSTITUTE(VLOOKUP($A43&amp;"*",各都道府県の状況!$A:$I,F$3,FALSE), "※5", ""))), "")</f>
        <v>1814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63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44390</v>
      </c>
      <c r="C44" s="30" t="s">
        <v>49</v>
      </c>
      <c r="D44" s="40">
        <f>IFERROR(INT(TRIM(SUBSTITUTE(VLOOKUP($A44&amp;"*",各都道府県の状況!$A:$I,D$3,FALSE), "※5", ""))), "")</f>
        <v>36024</v>
      </c>
      <c r="E44" s="40">
        <f>IFERROR(INT(TRIM(SUBSTITUTE(VLOOKUP($A44&amp;"*",各都道府県の状況!$A:$I,E$3,FALSE), "※5", ""))), "")</f>
        <v>862359</v>
      </c>
      <c r="F44" s="40">
        <f>IFERROR(INT(TRIM(SUBSTITUTE(VLOOKUP($A44&amp;"*",各都道府県の状況!$A:$I,F$3,FALSE), "※5", ""))), "")</f>
        <v>35017</v>
      </c>
      <c r="G44" s="40">
        <f>IFERROR(INT(TRIM(SUBSTITUTE(VLOOKUP($A44&amp;"*",各都道府県の状況!$A:$I,G$3,FALSE), "※5", ""))), "")</f>
        <v>526</v>
      </c>
      <c r="H44" s="40">
        <f>IFERROR(INT(TRIM(SUBSTITUTE(VLOOKUP($A44&amp;"*",各都道府県の状況!$A:$I,H$3,FALSE), "※5", ""))), "")</f>
        <v>432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44390</v>
      </c>
      <c r="C45" s="30" t="s">
        <v>50</v>
      </c>
      <c r="D45" s="40">
        <f>IFERROR(INT(TRIM(SUBSTITUTE(VLOOKUP($A45&amp;"*",各都道府県の状況!$A:$I,D$3,FALSE), "※5", ""))), "")</f>
        <v>2572</v>
      </c>
      <c r="E45" s="40">
        <f>IFERROR(INT(TRIM(SUBSTITUTE(VLOOKUP($A45&amp;"*",各都道府県の状況!$A:$I,E$3,FALSE), "※5", ""))), "")</f>
        <v>59257</v>
      </c>
      <c r="F45" s="40">
        <f>IFERROR(INT(TRIM(SUBSTITUTE(VLOOKUP($A45&amp;"*",各都道府県の状況!$A:$I,F$3,FALSE), "※5", ""))), "")</f>
        <v>2573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44390</v>
      </c>
      <c r="C46" s="30" t="s">
        <v>51</v>
      </c>
      <c r="D46" s="40">
        <f>IFERROR(INT(TRIM(SUBSTITUTE(VLOOKUP($A46&amp;"*",各都道府県の状況!$A:$I,D$3,FALSE), "※5", ""))), "")</f>
        <v>3232</v>
      </c>
      <c r="E46" s="40">
        <f>IFERROR(INT(TRIM(SUBSTITUTE(VLOOKUP($A46&amp;"*",各都道府県の状況!$A:$I,E$3,FALSE), "※5", ""))), "")</f>
        <v>129130</v>
      </c>
      <c r="F46" s="40">
        <f>IFERROR(INT(TRIM(SUBSTITUTE(VLOOKUP($A46&amp;"*",各都道府県の状況!$A:$I,F$3,FALSE), "※5", ""))), "")</f>
        <v>3132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31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44390</v>
      </c>
      <c r="C47" s="30" t="s">
        <v>52</v>
      </c>
      <c r="D47" s="40">
        <f>IFERROR(INT(TRIM(SUBSTITUTE(VLOOKUP($A47&amp;"*",各都道府県の状況!$A:$I,D$3,FALSE), "※5", ""))), "")</f>
        <v>6501</v>
      </c>
      <c r="E47" s="40">
        <f>IFERROR(INT(TRIM(SUBSTITUTE(VLOOKUP($A47&amp;"*",各都道府県の状況!$A:$I,E$3,FALSE), "※5", ""))), "")</f>
        <v>82540</v>
      </c>
      <c r="F47" s="40">
        <f>IFERROR(INT(TRIM(SUBSTITUTE(VLOOKUP($A47&amp;"*",各都道府県の状況!$A:$I,F$3,FALSE), "※5", ""))), "")</f>
        <v>6358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24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44390</v>
      </c>
      <c r="C48" s="30" t="s">
        <v>53</v>
      </c>
      <c r="D48" s="40">
        <f>IFERROR(INT(TRIM(SUBSTITUTE(VLOOKUP($A48&amp;"*",各都道府県の状況!$A:$I,D$3,FALSE), "※5", ""))), "")</f>
        <v>3506</v>
      </c>
      <c r="E48" s="40">
        <f>IFERROR(INT(TRIM(SUBSTITUTE(VLOOKUP($A48&amp;"*",各都道府県の状況!$A:$I,E$3,FALSE), "※5", ""))), "")</f>
        <v>175343</v>
      </c>
      <c r="F48" s="40">
        <f>IFERROR(INT(TRIM(SUBSTITUTE(VLOOKUP($A48&amp;"*",各都道府県の状況!$A:$I,F$3,FALSE), "※5", ""))), "")</f>
        <v>3423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44390</v>
      </c>
      <c r="C49" s="30" t="s">
        <v>54</v>
      </c>
      <c r="D49" s="40">
        <f>IFERROR(INT(TRIM(SUBSTITUTE(VLOOKUP($A49&amp;"*",各都道府県の状況!$A:$I,D$3,FALSE), "※5", ""))), "")</f>
        <v>3114</v>
      </c>
      <c r="E49" s="40">
        <f>IFERROR(INT(TRIM(SUBSTITUTE(VLOOKUP($A49&amp;"*",各都道府県の状況!$A:$I,E$3,FALSE), "※5", ""))), "")</f>
        <v>44801</v>
      </c>
      <c r="F49" s="40">
        <f>IFERROR(INT(TRIM(SUBSTITUTE(VLOOKUP($A49&amp;"*",各都道府県の状況!$A:$I,F$3,FALSE), "※5", ""))), "")</f>
        <v>3060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16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44390</v>
      </c>
      <c r="C50" s="30" t="s">
        <v>55</v>
      </c>
      <c r="D50" s="40">
        <f>IFERROR(INT(TRIM(SUBSTITUTE(VLOOKUP($A50&amp;"*",各都道府県の状況!$A:$I,D$3,FALSE), "※5", ""))), "")</f>
        <v>3742</v>
      </c>
      <c r="E50" s="40">
        <f>IFERROR(INT(TRIM(SUBSTITUTE(VLOOKUP($A50&amp;"*",各都道府県の状況!$A:$I,E$3,FALSE), "※5", ""))), "")</f>
        <v>114003</v>
      </c>
      <c r="F50" s="40">
        <f>IFERROR(INT(TRIM(SUBSTITUTE(VLOOKUP($A50&amp;"*",各都道府県の状況!$A:$I,F$3,FALSE), "※5", ""))), "")</f>
        <v>3692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48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44390</v>
      </c>
      <c r="C51" s="30" t="s">
        <v>56</v>
      </c>
      <c r="D51" s="40">
        <f>IFERROR(INT(TRIM(SUBSTITUTE(VLOOKUP($A51&amp;"*",各都道府県の状況!$A:$I,D$3,FALSE), "※5", ""))), "")</f>
        <v>21442</v>
      </c>
      <c r="E51" s="40">
        <f>IFERROR(INT(TRIM(SUBSTITUTE(VLOOKUP($A51&amp;"*",各都道府県の状況!$A:$I,E$3,FALSE), "※5", ""))), "")</f>
        <v>260989</v>
      </c>
      <c r="F51" s="40">
        <f>IFERROR(INT(TRIM(SUBSTITUTE(VLOOKUP($A51&amp;"*",各都道府県の状況!$A:$I,F$3,FALSE), "※5", ""))), "")</f>
        <v>20662</v>
      </c>
      <c r="G51" s="40">
        <f>IFERROR(INT(TRIM(SUBSTITUTE(VLOOKUP($A51&amp;"*",各都道府県の状況!$A:$I,G$3,FALSE), "※5", ""))), "")</f>
        <v>206</v>
      </c>
      <c r="H51" s="40">
        <f>IFERROR(INT(TRIM(SUBSTITUTE(VLOOKUP($A51&amp;"*",各都道府県の状況!$A:$I,H$3,FALSE), "※5", ""))), "")</f>
        <v>580</v>
      </c>
      <c r="I51" s="40">
        <f>IFERROR(INT(TRIM(SUBSTITUTE(VLOOKUP($A51&amp;"*",各都道府県の状況!$A:$I,I$3,FALSE), "※5", ""))), "")</f>
        <v>40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M99" sqref="M6:O99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4815</v>
      </c>
      <c r="I7" s="52">
        <f>IFERROR(VLOOKUP($A7, ワクチン一般接種!$A:$G, I$4, FALSE), 0)</f>
        <v>4815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31665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4218</v>
      </c>
      <c r="I8" s="52">
        <f>IFERROR(VLOOKUP($A8, ワクチン一般接種!$A:$G, I$4, FALSE), 0)</f>
        <v>4218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18114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4853</v>
      </c>
      <c r="I9" s="52">
        <f>IFERROR(VLOOKUP($A9, ワクチン一般接種!$A:$G, I$4, FALSE), 0)</f>
        <v>4853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14422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8721</v>
      </c>
      <c r="I10" s="52">
        <f>IFERROR(VLOOKUP($A10, ワクチン一般接種!$A:$G, I$4, FALSE), 0)</f>
        <v>8721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25358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10042</v>
      </c>
      <c r="I11" s="52">
        <f>IFERROR(VLOOKUP($A11, ワクチン一般接種!$A:$G, I$4, FALSE), 0)</f>
        <v>10042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39738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7728</v>
      </c>
      <c r="I12" s="52">
        <f>IFERROR(VLOOKUP($A12, ワクチン一般接種!$A:$G, I$4, FALSE), 0)</f>
        <v>7728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7728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8254</v>
      </c>
      <c r="I13" s="52">
        <f>IFERROR(VLOOKUP($A13, ワクチン一般接種!$A:$G, I$4, FALSE), 0)</f>
        <v>8254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8254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30220</v>
      </c>
      <c r="I14" s="52">
        <f>IFERROR(VLOOKUP($A14, ワクチン一般接種!$A:$G, I$4, FALSE), 0)</f>
        <v>30220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94945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45626</v>
      </c>
      <c r="I15" s="52">
        <f>IFERROR(VLOOKUP($A15, ワクチン一般接種!$A:$G, I$4, FALSE), 0)</f>
        <v>45626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144248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53889</v>
      </c>
      <c r="I16" s="52">
        <f>IFERROR(VLOOKUP($A16, ワクチン一般接種!$A:$G, I$4, FALSE), 0)</f>
        <v>53889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180077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52388</v>
      </c>
      <c r="I17" s="52">
        <f>IFERROR(VLOOKUP($A17, ワクチン一般接種!$A:$G, I$4, FALSE), 0)</f>
        <v>52388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181022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48933</v>
      </c>
      <c r="I18" s="52">
        <f>IFERROR(VLOOKUP($A18, ワクチン一般接種!$A:$G, I$4, FALSE), 0)</f>
        <v>48933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196922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31521</v>
      </c>
      <c r="I19" s="52">
        <f>IFERROR(VLOOKUP($A19, ワクチン一般接種!$A:$G, I$4, FALSE), 0)</f>
        <v>31521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31521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21727</v>
      </c>
      <c r="I20" s="52">
        <f>IFERROR(VLOOKUP($A20, ワクチン一般接種!$A:$G, I$4, FALSE), 0)</f>
        <v>21727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21727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53928</v>
      </c>
      <c r="I21" s="52">
        <f>IFERROR(VLOOKUP($A21, ワクチン一般接種!$A:$G, I$4, FALSE), 0)</f>
        <v>53928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275605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71391</v>
      </c>
      <c r="I22" s="52">
        <f>IFERROR(VLOOKUP($A22, ワクチン一般接種!$A:$G, I$4, FALSE), 0)</f>
        <v>71391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243460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76996</v>
      </c>
      <c r="I23" s="52">
        <f>IFERROR(VLOOKUP($A23, ワクチン一般接種!$A:$G, I$4, FALSE), 0)</f>
        <v>76996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271001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17994</v>
      </c>
      <c r="I24" s="52">
        <f>IFERROR(VLOOKUP($A24, ワクチン一般接種!$A:$G, I$4, FALSE), 0)</f>
        <v>17994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17994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58363</v>
      </c>
      <c r="I25" s="52">
        <f>IFERROR(VLOOKUP($A25, ワクチン一般接種!$A:$G, I$4, FALSE), 0)</f>
        <v>58363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286030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36070</v>
      </c>
      <c r="I26" s="52">
        <f>IFERROR(VLOOKUP($A26, ワクチン一般接種!$A:$G, I$4, FALSE), 0)</f>
        <v>36070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36070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22809</v>
      </c>
      <c r="I27" s="52">
        <f>IFERROR(VLOOKUP($A27, ワクチン一般接種!$A:$G, I$4, FALSE), 0)</f>
        <v>22809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22809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7763</v>
      </c>
      <c r="I28" s="52">
        <f>IFERROR(VLOOKUP($A28, ワクチン一般接種!$A:$G, I$4, FALSE), 0)</f>
        <v>6931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6931</v>
      </c>
      <c r="O28" s="53">
        <f t="shared" si="2"/>
        <v>832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8635</v>
      </c>
      <c r="I29" s="52">
        <f>IFERROR(VLOOKUP($A29, ワクチン一般接種!$A:$G, I$4, FALSE), 0)</f>
        <v>7851</v>
      </c>
      <c r="J29" s="52">
        <f>IFERROR(VLOOKUP($A29, ワクチン一般接種!$A:$G, J$4, FALSE), 0)</f>
        <v>0</v>
      </c>
      <c r="K29" s="52">
        <f>IFERROR(VLOOKUP($A29, ワクチン一般接種!$A:$G, K$4, FALSE), 0)</f>
        <v>784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7851</v>
      </c>
      <c r="O29" s="53">
        <f t="shared" si="2"/>
        <v>784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10037</v>
      </c>
      <c r="I30" s="52">
        <f>IFERROR(VLOOKUP($A30, ワクチン一般接種!$A:$G, I$4, FALSE), 0)</f>
        <v>9163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9163</v>
      </c>
      <c r="O30" s="53">
        <f t="shared" si="2"/>
        <v>874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48515</v>
      </c>
      <c r="I31" s="52">
        <f>IFERROR(VLOOKUP($A31, ワクチン一般接種!$A:$G, I$4, FALSE), 0)</f>
        <v>41409</v>
      </c>
      <c r="J31" s="52">
        <f>IFERROR(VLOOKUP($A31, ワクチン一般接種!$A:$G, J$4, FALSE), 0)</f>
        <v>0</v>
      </c>
      <c r="K31" s="52">
        <f>IFERROR(VLOOKUP($A31, ワクチン一般接種!$A:$G, K$4, FALSE), 0)</f>
        <v>7106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310387</v>
      </c>
      <c r="O31" s="53">
        <f t="shared" si="2"/>
        <v>70042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49014</v>
      </c>
      <c r="I32" s="52">
        <f>IFERROR(VLOOKUP($A32, ワクチン一般接種!$A:$G, I$4, FALSE), 0)</f>
        <v>40871</v>
      </c>
      <c r="J32" s="52">
        <f>IFERROR(VLOOKUP($A32, ワクチン一般接種!$A:$G, J$4, FALSE), 0)</f>
        <v>0</v>
      </c>
      <c r="K32" s="52">
        <f>IFERROR(VLOOKUP($A32, ワクチン一般接種!$A:$G, K$4, FALSE), 0)</f>
        <v>8143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138036</v>
      </c>
      <c r="O32" s="53">
        <f t="shared" si="2"/>
        <v>51322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64219</v>
      </c>
      <c r="I33" s="52">
        <f>IFERROR(VLOOKUP($A33, ワクチン一般接種!$A:$G, I$4, FALSE), 0)</f>
        <v>57359</v>
      </c>
      <c r="J33" s="52">
        <f>IFERROR(VLOOKUP($A33, ワクチン一般接種!$A:$G, J$4, FALSE), 0)</f>
        <v>0</v>
      </c>
      <c r="K33" s="52">
        <f>IFERROR(VLOOKUP($A33, ワクチン一般接種!$A:$G, K$4, FALSE), 0)</f>
        <v>6860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57359</v>
      </c>
      <c r="O33" s="53">
        <f t="shared" si="2"/>
        <v>6860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78342</v>
      </c>
      <c r="I34" s="52">
        <f>IFERROR(VLOOKUP($A34, ワクチン一般接種!$A:$G, I$4, FALSE), 0)</f>
        <v>71245</v>
      </c>
      <c r="J34" s="52">
        <f>IFERROR(VLOOKUP($A34, ワクチン一般接種!$A:$G, J$4, FALSE), 0)</f>
        <v>0</v>
      </c>
      <c r="K34" s="52">
        <f>IFERROR(VLOOKUP($A34, ワクチン一般接種!$A:$G, K$4, FALSE), 0)</f>
        <v>7097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71245</v>
      </c>
      <c r="O34" s="53">
        <f t="shared" si="2"/>
        <v>7097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118346</v>
      </c>
      <c r="I35" s="52">
        <f>IFERROR(VLOOKUP($A35, ワクチン一般接種!$A:$G, I$4, FALSE), 0)</f>
        <v>96938</v>
      </c>
      <c r="J35" s="52">
        <f>IFERROR(VLOOKUP($A35, ワクチン一般接種!$A:$G, J$4, FALSE), 0)</f>
        <v>0</v>
      </c>
      <c r="K35" s="52">
        <f>IFERROR(VLOOKUP($A35, ワクチン一般接種!$A:$G, K$4, FALSE), 0)</f>
        <v>21408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252193</v>
      </c>
      <c r="O35" s="53">
        <f t="shared" si="2"/>
        <v>89657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153834</v>
      </c>
      <c r="I36" s="52">
        <f>IFERROR(VLOOKUP($A36, ワクチン一般接種!$A:$G, I$4, FALSE), 0)</f>
        <v>120856</v>
      </c>
      <c r="J36" s="52">
        <f>IFERROR(VLOOKUP($A36, ワクチン一般接種!$A:$G, J$4, FALSE), 0)</f>
        <v>0</v>
      </c>
      <c r="K36" s="52">
        <f>IFERROR(VLOOKUP($A36, ワクチン一般接種!$A:$G, K$4, FALSE), 0)</f>
        <v>32978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211143</v>
      </c>
      <c r="O36" s="53">
        <f t="shared" si="2"/>
        <v>111429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190742</v>
      </c>
      <c r="I37" s="52">
        <f>IFERROR(VLOOKUP($A37, ワクチン一般接種!$A:$G, I$4, FALSE), 0)</f>
        <v>151368</v>
      </c>
      <c r="J37" s="52">
        <f>IFERROR(VLOOKUP($A37, ワクチン一般接種!$A:$G, J$4, FALSE), 0)</f>
        <v>0</v>
      </c>
      <c r="K37" s="52">
        <f>IFERROR(VLOOKUP($A37, ワクチン一般接種!$A:$G, K$4, FALSE), 0)</f>
        <v>39374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234327</v>
      </c>
      <c r="O37" s="53">
        <f t="shared" si="2"/>
        <v>138135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187105</v>
      </c>
      <c r="I38" s="52">
        <f>IFERROR(VLOOKUP($A38, ワクチン一般接種!$A:$G, I$4, FALSE), 0)</f>
        <v>148744</v>
      </c>
      <c r="J38" s="52">
        <f>IFERROR(VLOOKUP($A38, ワクチン一般接種!$A:$G, J$4, FALSE), 0)</f>
        <v>0</v>
      </c>
      <c r="K38" s="52">
        <f>IFERROR(VLOOKUP($A38, ワクチン一般接種!$A:$G, K$4, FALSE), 0)</f>
        <v>38361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242173</v>
      </c>
      <c r="O38" s="53">
        <f t="shared" si="2"/>
        <v>164071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160557</v>
      </c>
      <c r="I39" s="52">
        <f>IFERROR(VLOOKUP($A39, ワクチン一般接種!$A:$G, I$4, FALSE), 0)</f>
        <v>127428</v>
      </c>
      <c r="J39" s="52">
        <f>IFERROR(VLOOKUP($A39, ワクチン一般接種!$A:$G, J$4, FALSE), 0)</f>
        <v>0</v>
      </c>
      <c r="K39" s="52">
        <f>IFERROR(VLOOKUP($A39, ワクチン一般接種!$A:$G, K$4, FALSE), 0)</f>
        <v>33129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226921</v>
      </c>
      <c r="O39" s="53">
        <f t="shared" si="2"/>
        <v>176514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159961</v>
      </c>
      <c r="I40" s="52">
        <f>IFERROR(VLOOKUP($A40, ワクチン一般接種!$A:$G, I$4, FALSE), 0)</f>
        <v>133681</v>
      </c>
      <c r="J40" s="52">
        <f>IFERROR(VLOOKUP($A40, ワクチン一般接種!$A:$G, J$4, FALSE), 0)</f>
        <v>0</v>
      </c>
      <c r="K40" s="52">
        <f>IFERROR(VLOOKUP($A40, ワクチン一般接種!$A:$G, K$4, FALSE), 0)</f>
        <v>26280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133681</v>
      </c>
      <c r="O40" s="53">
        <f t="shared" si="2"/>
        <v>26280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203179</v>
      </c>
      <c r="I41" s="52">
        <f>IFERROR(VLOOKUP($A41, ワクチン一般接種!$A:$G, I$4, FALSE), 0)</f>
        <v>184458</v>
      </c>
      <c r="J41" s="52">
        <f>IFERROR(VLOOKUP($A41, ワクチン一般接種!$A:$G, J$4, FALSE), 0)</f>
        <v>0</v>
      </c>
      <c r="K41" s="52">
        <f>IFERROR(VLOOKUP($A41, ワクチン一般接種!$A:$G, K$4, FALSE), 0)</f>
        <v>18721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184458</v>
      </c>
      <c r="O41" s="53">
        <f t="shared" si="2"/>
        <v>18721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241678</v>
      </c>
      <c r="I42" s="52">
        <f>IFERROR(VLOOKUP($A42, ワクチン一般接種!$A:$G, I$4, FALSE), 0)</f>
        <v>202130</v>
      </c>
      <c r="J42" s="52">
        <f>IFERROR(VLOOKUP($A42, ワクチン一般接種!$A:$G, J$4, FALSE), 0)</f>
        <v>0</v>
      </c>
      <c r="K42" s="52">
        <f>IFERROR(VLOOKUP($A42, ワクチン一般接種!$A:$G, K$4, FALSE), 0)</f>
        <v>39548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335973</v>
      </c>
      <c r="O42" s="53">
        <f t="shared" si="2"/>
        <v>255271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293508</v>
      </c>
      <c r="I43" s="52">
        <f>IFERROR(VLOOKUP($A43, ワクチン一般接種!$A:$G, I$4, FALSE), 0)</f>
        <v>242177</v>
      </c>
      <c r="J43" s="52">
        <f>IFERROR(VLOOKUP($A43, ワクチン一般接種!$A:$G, J$4, FALSE), 0)</f>
        <v>0</v>
      </c>
      <c r="K43" s="52">
        <f>IFERROR(VLOOKUP($A43, ワクチン一般接種!$A:$G, K$4, FALSE), 0)</f>
        <v>51331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336754</v>
      </c>
      <c r="O43" s="53">
        <f t="shared" si="2"/>
        <v>206998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348456</v>
      </c>
      <c r="I44" s="52">
        <f>IFERROR(VLOOKUP($A44, ワクチン一般接種!$A:$G, I$4, FALSE), 0)</f>
        <v>295555</v>
      </c>
      <c r="J44" s="52">
        <f>IFERROR(VLOOKUP($A44, ワクチン一般接種!$A:$G, J$4, FALSE), 0)</f>
        <v>0</v>
      </c>
      <c r="K44" s="52">
        <f>IFERROR(VLOOKUP($A44, ワクチン一般接種!$A:$G, K$4, FALSE), 0)</f>
        <v>52901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383718</v>
      </c>
      <c r="O44" s="53">
        <f t="shared" si="2"/>
        <v>232604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328607</v>
      </c>
      <c r="I45" s="52">
        <f>IFERROR(VLOOKUP($A45, ワクチン一般接種!$A:$G, I$4, FALSE), 0)</f>
        <v>307606</v>
      </c>
      <c r="J45" s="52">
        <f>IFERROR(VLOOKUP($A45, ワクチン一般接種!$A:$G, J$4, FALSE), 0)</f>
        <v>0</v>
      </c>
      <c r="K45" s="52">
        <f>IFERROR(VLOOKUP($A45, ワクチン一般接種!$A:$G, K$4, FALSE), 0)</f>
        <v>21001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389028</v>
      </c>
      <c r="O45" s="53">
        <f t="shared" si="2"/>
        <v>130112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308435</v>
      </c>
      <c r="I46" s="52">
        <f>IFERROR(VLOOKUP($A46, ワクチン一般接種!$A:$G, I$4, FALSE), 0)</f>
        <v>266628</v>
      </c>
      <c r="J46" s="52">
        <f>IFERROR(VLOOKUP($A46, ワクチン一般接種!$A:$G, J$4, FALSE), 0)</f>
        <v>0</v>
      </c>
      <c r="K46" s="52">
        <f>IFERROR(VLOOKUP($A46, ワクチン一般接種!$A:$G, K$4, FALSE), 0)</f>
        <v>41807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366546</v>
      </c>
      <c r="O46" s="53">
        <f t="shared" si="2"/>
        <v>190910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313006</v>
      </c>
      <c r="I47" s="52">
        <f>IFERROR(VLOOKUP($A47, ワクチン一般接種!$A:$G, I$4, FALSE), 0)</f>
        <v>277035</v>
      </c>
      <c r="J47" s="52">
        <f>IFERROR(VLOOKUP($A47, ワクチン一般接種!$A:$G, J$4, FALSE), 0)</f>
        <v>0</v>
      </c>
      <c r="K47" s="52">
        <f>IFERROR(VLOOKUP($A47, ワクチン一般接種!$A:$G, K$4, FALSE), 0)</f>
        <v>35971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277035</v>
      </c>
      <c r="O47" s="53">
        <f t="shared" si="2"/>
        <v>35971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344452</v>
      </c>
      <c r="I48" s="52">
        <f>IFERROR(VLOOKUP($A48, ワクチン一般接種!$A:$G, I$4, FALSE), 0)</f>
        <v>321963</v>
      </c>
      <c r="J48" s="52">
        <f>IFERROR(VLOOKUP($A48, ワクチン一般接種!$A:$G, J$4, FALSE), 0)</f>
        <v>0</v>
      </c>
      <c r="K48" s="52">
        <f>IFERROR(VLOOKUP($A48, ワクチン一般接種!$A:$G, K$4, FALSE), 0)</f>
        <v>22489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321963</v>
      </c>
      <c r="O48" s="53">
        <f t="shared" si="2"/>
        <v>22489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439360</v>
      </c>
      <c r="I49" s="52">
        <f>IFERROR(VLOOKUP($A49, ワクチン一般接種!$A:$G, I$4, FALSE), 0)</f>
        <v>420655</v>
      </c>
      <c r="J49" s="52">
        <f>IFERROR(VLOOKUP($A49, ワクチン一般接種!$A:$G, J$4, FALSE), 0)</f>
        <v>9848</v>
      </c>
      <c r="K49" s="52">
        <f>IFERROR(VLOOKUP($A49, ワクチン一般接種!$A:$G, K$4, FALSE), 0)</f>
        <v>8857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567263</v>
      </c>
      <c r="O49" s="53">
        <f t="shared" si="2"/>
        <v>202686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506856</v>
      </c>
      <c r="I50" s="52">
        <f>IFERROR(VLOOKUP($A50, ワクチン一般接種!$A:$G, I$4, FALSE), 0)</f>
        <v>487431</v>
      </c>
      <c r="J50" s="52">
        <f>IFERROR(VLOOKUP($A50, ワクチン一般接種!$A:$G, J$4, FALSE), 0)</f>
        <v>9796</v>
      </c>
      <c r="K50" s="52">
        <f>IFERROR(VLOOKUP($A50, ワクチン一般接種!$A:$G, K$4, FALSE), 0)</f>
        <v>9629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584817</v>
      </c>
      <c r="O50" s="53">
        <f t="shared" si="2"/>
        <v>61691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564334</v>
      </c>
      <c r="I51" s="52">
        <f>IFERROR(VLOOKUP($A51, ワクチン一般接種!$A:$G, I$4, FALSE), 0)</f>
        <v>541708</v>
      </c>
      <c r="J51" s="52">
        <f>IFERROR(VLOOKUP($A51, ワクチン一般接種!$A:$G, J$4, FALSE), 0)</f>
        <v>11471</v>
      </c>
      <c r="K51" s="52">
        <f>IFERROR(VLOOKUP($A51, ワクチン一般接種!$A:$G, K$4, FALSE), 0)</f>
        <v>11155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646594</v>
      </c>
      <c r="O51" s="53">
        <f t="shared" si="2"/>
        <v>60329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574749</v>
      </c>
      <c r="I52" s="52">
        <f>IFERROR(VLOOKUP($A52, ワクチン一般接種!$A:$G, I$4, FALSE), 0)</f>
        <v>523293</v>
      </c>
      <c r="J52" s="52">
        <f>IFERROR(VLOOKUP($A52, ワクチン一般接種!$A:$G, J$4, FALSE), 0)</f>
        <v>12398</v>
      </c>
      <c r="K52" s="52">
        <f>IFERROR(VLOOKUP($A52, ワクチン一般接種!$A:$G, K$4, FALSE), 0)</f>
        <v>39058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619948</v>
      </c>
      <c r="O52" s="53">
        <f t="shared" si="2"/>
        <v>99950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548520</v>
      </c>
      <c r="I53" s="52">
        <f>IFERROR(VLOOKUP($A53, ワクチン一般接種!$A:$G, I$4, FALSE), 0)</f>
        <v>496252</v>
      </c>
      <c r="J53" s="52">
        <f>IFERROR(VLOOKUP($A53, ワクチン一般接種!$A:$G, J$4, FALSE), 0)</f>
        <v>14248</v>
      </c>
      <c r="K53" s="52">
        <f>IFERROR(VLOOKUP($A53, ワクチン一般接種!$A:$G, K$4, FALSE), 0)</f>
        <v>38020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598241</v>
      </c>
      <c r="O53" s="53">
        <f t="shared" si="2"/>
        <v>114795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515142</v>
      </c>
      <c r="I54" s="52">
        <f>IFERROR(VLOOKUP($A54, ワクチン一般接種!$A:$G, I$4, FALSE), 0)</f>
        <v>445928</v>
      </c>
      <c r="J54" s="52">
        <f>IFERROR(VLOOKUP($A54, ワクチン一般接種!$A:$G, J$4, FALSE), 0)</f>
        <v>15531</v>
      </c>
      <c r="K54" s="52">
        <f>IFERROR(VLOOKUP($A54, ワクチン一般接種!$A:$G, K$4, FALSE), 0)</f>
        <v>53683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461459</v>
      </c>
      <c r="O54" s="53">
        <f t="shared" si="2"/>
        <v>53683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517725</v>
      </c>
      <c r="I55" s="52">
        <f>IFERROR(VLOOKUP($A55, ワクチン一般接種!$A:$G, I$4, FALSE), 0)</f>
        <v>439074</v>
      </c>
      <c r="J55" s="52">
        <f>IFERROR(VLOOKUP($A55, ワクチン一般接種!$A:$G, J$4, FALSE), 0)</f>
        <v>15915</v>
      </c>
      <c r="K55" s="52">
        <f>IFERROR(VLOOKUP($A55, ワクチン一般接種!$A:$G, K$4, FALSE), 0)</f>
        <v>62736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454989</v>
      </c>
      <c r="O55" s="53">
        <f t="shared" si="2"/>
        <v>62736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606312</v>
      </c>
      <c r="I56" s="52">
        <f>IFERROR(VLOOKUP($A56, ワクチン一般接種!$A:$G, I$4, FALSE), 0)</f>
        <v>501364</v>
      </c>
      <c r="J56" s="52">
        <f>IFERROR(VLOOKUP($A56, ワクチン一般接種!$A:$G, J$4, FALSE), 0)</f>
        <v>18294</v>
      </c>
      <c r="K56" s="52">
        <f>IFERROR(VLOOKUP($A56, ワクチン一般接種!$A:$G, K$4, FALSE), 0)</f>
        <v>86654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651663</v>
      </c>
      <c r="O56" s="53">
        <f t="shared" si="2"/>
        <v>227904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718129</v>
      </c>
      <c r="I57" s="52">
        <f>IFERROR(VLOOKUP($A57, ワクチン一般接種!$A:$G, I$4, FALSE), 0)</f>
        <v>597202</v>
      </c>
      <c r="J57" s="52">
        <f>IFERROR(VLOOKUP($A57, ワクチン一般接種!$A:$G, J$4, FALSE), 0)</f>
        <v>19174</v>
      </c>
      <c r="K57" s="52">
        <f>IFERROR(VLOOKUP($A57, ワクチン一般接種!$A:$G, K$4, FALSE), 0)</f>
        <v>101753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682763</v>
      </c>
      <c r="O57" s="53">
        <f t="shared" si="2"/>
        <v>194423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766380</v>
      </c>
      <c r="I58" s="52">
        <f>IFERROR(VLOOKUP($A58, ワクチン一般接種!$A:$G, I$4, FALSE), 0)</f>
        <v>618311</v>
      </c>
      <c r="J58" s="52">
        <f>IFERROR(VLOOKUP($A58, ワクチン一般接種!$A:$G, J$4, FALSE), 0)</f>
        <v>19604</v>
      </c>
      <c r="K58" s="52">
        <f>IFERROR(VLOOKUP($A58, ワクチン一般接種!$A:$G, K$4, FALSE), 0)</f>
        <v>128465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709371</v>
      </c>
      <c r="O58" s="53">
        <f t="shared" si="2"/>
        <v>216135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767996</v>
      </c>
      <c r="I59" s="52">
        <f>IFERROR(VLOOKUP($A59, ワクチン一般接種!$A:$G, I$4, FALSE), 0)</f>
        <v>621297</v>
      </c>
      <c r="J59" s="52">
        <f>IFERROR(VLOOKUP($A59, ワクチン一般接種!$A:$G, J$4, FALSE), 0)</f>
        <v>19977</v>
      </c>
      <c r="K59" s="52">
        <f>IFERROR(VLOOKUP($A59, ワクチン一般接種!$A:$G, K$4, FALSE), 0)</f>
        <v>126722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701040</v>
      </c>
      <c r="O59" s="53">
        <f t="shared" si="2"/>
        <v>210113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730297</v>
      </c>
      <c r="I60" s="52">
        <f>IFERROR(VLOOKUP($A60, ワクチン一般接種!$A:$G, I$4, FALSE), 0)</f>
        <v>603832</v>
      </c>
      <c r="J60" s="52">
        <f>IFERROR(VLOOKUP($A60, ワクチン一般接種!$A:$G, J$4, FALSE), 0)</f>
        <v>20194</v>
      </c>
      <c r="K60" s="52">
        <f>IFERROR(VLOOKUP($A60, ワクチン一般接種!$A:$G, K$4, FALSE), 0)</f>
        <v>106271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687589</v>
      </c>
      <c r="O60" s="53">
        <f t="shared" si="2"/>
        <v>201911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716246</v>
      </c>
      <c r="I61" s="52">
        <f>IFERROR(VLOOKUP($A61, ワクチン一般接種!$A:$G, I$4, FALSE), 0)</f>
        <v>575997</v>
      </c>
      <c r="J61" s="52">
        <f>IFERROR(VLOOKUP($A61, ワクチン一般接種!$A:$G, J$4, FALSE), 0)</f>
        <v>20356</v>
      </c>
      <c r="K61" s="52">
        <f>IFERROR(VLOOKUP($A61, ワクチン一般接種!$A:$G, K$4, FALSE), 0)</f>
        <v>119893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596353</v>
      </c>
      <c r="O61" s="53">
        <f t="shared" si="2"/>
        <v>119893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727163</v>
      </c>
      <c r="I62" s="52">
        <f>IFERROR(VLOOKUP($A62, ワクチン一般接種!$A:$G, I$4, FALSE), 0)</f>
        <v>528002</v>
      </c>
      <c r="J62" s="52">
        <f>IFERROR(VLOOKUP($A62, ワクチン一般接種!$A:$G, J$4, FALSE), 0)</f>
        <v>22785</v>
      </c>
      <c r="K62" s="52">
        <f>IFERROR(VLOOKUP($A62, ワクチン一般接種!$A:$G, K$4, FALSE), 0)</f>
        <v>176376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550787</v>
      </c>
      <c r="O62" s="53">
        <f t="shared" si="2"/>
        <v>176376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810338</v>
      </c>
      <c r="I63" s="52">
        <f>IFERROR(VLOOKUP($A63, ワクチン一般接種!$A:$G, I$4, FALSE), 0)</f>
        <v>605517</v>
      </c>
      <c r="J63" s="52">
        <f>IFERROR(VLOOKUP($A63, ワクチン一般接種!$A:$G, J$4, FALSE), 0)</f>
        <v>28872</v>
      </c>
      <c r="K63" s="52">
        <f>IFERROR(VLOOKUP($A63, ワクチン一般接種!$A:$G, K$4, FALSE), 0)</f>
        <v>175949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740970</v>
      </c>
      <c r="O63" s="53">
        <f t="shared" si="2"/>
        <v>308705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899426</v>
      </c>
      <c r="I64" s="52">
        <f>IFERROR(VLOOKUP($A64, ワクチン一般接種!$A:$G, I$4, FALSE), 0)</f>
        <v>657331</v>
      </c>
      <c r="J64" s="52">
        <f>IFERROR(VLOOKUP($A64, ワクチン一般接種!$A:$G, J$4, FALSE), 0)</f>
        <v>29076</v>
      </c>
      <c r="K64" s="52">
        <f>IFERROR(VLOOKUP($A64, ワクチン一般接種!$A:$G, K$4, FALSE), 0)</f>
        <v>213019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759086</v>
      </c>
      <c r="O64" s="53">
        <f t="shared" si="2"/>
        <v>302262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934935</v>
      </c>
      <c r="I65" s="52">
        <f>IFERROR(VLOOKUP($A65, ワクチン一般接種!$A:$G, I$4, FALSE), 0)</f>
        <v>642792</v>
      </c>
      <c r="J65" s="52">
        <f>IFERROR(VLOOKUP($A65, ワクチン一般接種!$A:$G, J$4, FALSE), 0)</f>
        <v>26914</v>
      </c>
      <c r="K65" s="52">
        <f>IFERROR(VLOOKUP($A65, ワクチン一般接種!$A:$G, K$4, FALSE), 0)</f>
        <v>265229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738447</v>
      </c>
      <c r="O65" s="53">
        <f t="shared" si="2"/>
        <v>363872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935611</v>
      </c>
      <c r="I66" s="52">
        <f>IFERROR(VLOOKUP($A66, ワクチン一般接種!$A:$G, I$4, FALSE), 0)</f>
        <v>627984</v>
      </c>
      <c r="J66" s="52">
        <f>IFERROR(VLOOKUP($A66, ワクチン一般接種!$A:$G, J$4, FALSE), 0)</f>
        <v>28502</v>
      </c>
      <c r="K66" s="52">
        <f>IFERROR(VLOOKUP($A66, ワクチン一般接種!$A:$G, K$4, FALSE), 0)</f>
        <v>279125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710455</v>
      </c>
      <c r="O66" s="53">
        <f t="shared" si="2"/>
        <v>361747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906291</v>
      </c>
      <c r="I67" s="52">
        <f>IFERROR(VLOOKUP($A67, ワクチン一般接種!$A:$G, I$4, FALSE), 0)</f>
        <v>631911</v>
      </c>
      <c r="J67" s="52">
        <f>IFERROR(VLOOKUP($A67, ワクチン一般接種!$A:$G, J$4, FALSE), 0)</f>
        <v>28530</v>
      </c>
      <c r="K67" s="52">
        <f>IFERROR(VLOOKUP($A67, ワクチン一般接種!$A:$G, K$4, FALSE), 0)</f>
        <v>245850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716944</v>
      </c>
      <c r="O67" s="53">
        <f t="shared" si="2"/>
        <v>337330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895515</v>
      </c>
      <c r="I68" s="52">
        <f>IFERROR(VLOOKUP($A68, ワクチン一般接種!$A:$G, I$4, FALSE), 0)</f>
        <v>599951</v>
      </c>
      <c r="J68" s="52">
        <f>IFERROR(VLOOKUP($A68, ワクチン一般接種!$A:$G, J$4, FALSE), 0)</f>
        <v>32732</v>
      </c>
      <c r="K68" s="52">
        <f>IFERROR(VLOOKUP($A68, ワクチン一般接種!$A:$G, K$4, FALSE), 0)</f>
        <v>262832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632683</v>
      </c>
      <c r="O68" s="53">
        <f t="shared" si="2"/>
        <v>262832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892911</v>
      </c>
      <c r="I69" s="52">
        <f>IFERROR(VLOOKUP($A69, ワクチン一般接種!$A:$G, I$4, FALSE), 0)</f>
        <v>548346</v>
      </c>
      <c r="J69" s="52">
        <f>IFERROR(VLOOKUP($A69, ワクチン一般接種!$A:$G, J$4, FALSE), 0)</f>
        <v>33556</v>
      </c>
      <c r="K69" s="52">
        <f>IFERROR(VLOOKUP($A69, ワクチン一般接種!$A:$G, K$4, FALSE), 0)</f>
        <v>311009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581902</v>
      </c>
      <c r="O69" s="53">
        <f t="shared" si="2"/>
        <v>311009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959603</v>
      </c>
      <c r="I70" s="52">
        <f>IFERROR(VLOOKUP($A70, ワクチン一般接種!$A:$G, I$4, FALSE), 0)</f>
        <v>539985</v>
      </c>
      <c r="J70" s="52">
        <f>IFERROR(VLOOKUP($A70, ワクチン一般接種!$A:$G, J$4, FALSE), 0)</f>
        <v>29271</v>
      </c>
      <c r="K70" s="52">
        <f>IFERROR(VLOOKUP($A70, ワクチン一般接種!$A:$G, K$4, FALSE), 0)</f>
        <v>390347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660685</v>
      </c>
      <c r="O70" s="53">
        <f t="shared" si="2"/>
        <v>513883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1062908</v>
      </c>
      <c r="I71" s="52">
        <f>IFERROR(VLOOKUP($A71, ワクチン一般接種!$A:$G, I$4, FALSE), 0)</f>
        <v>583672</v>
      </c>
      <c r="J71" s="52">
        <f>IFERROR(VLOOKUP($A71, ワクチン一般接種!$A:$G, J$4, FALSE), 0)</f>
        <v>28981</v>
      </c>
      <c r="K71" s="52">
        <f>IFERROR(VLOOKUP($A71, ワクチン一般接種!$A:$G, K$4, FALSE), 0)</f>
        <v>450255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656068</v>
      </c>
      <c r="O71" s="53">
        <f t="shared" ref="O71:O134" si="4">IF($A71="", "", F71+G71+K71+L71)</f>
        <v>522203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1098347</v>
      </c>
      <c r="I72" s="52">
        <f>IFERROR(VLOOKUP($A72, ワクチン一般接種!$A:$G, I$4, FALSE), 0)</f>
        <v>564871</v>
      </c>
      <c r="J72" s="52">
        <f>IFERROR(VLOOKUP($A72, ワクチン一般接種!$A:$G, J$4, FALSE), 0)</f>
        <v>29746</v>
      </c>
      <c r="K72" s="52">
        <f>IFERROR(VLOOKUP($A72, ワクチン一般接種!$A:$G, K$4, FALSE), 0)</f>
        <v>503730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641311</v>
      </c>
      <c r="O72" s="53">
        <f t="shared" si="4"/>
        <v>575771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1096547</v>
      </c>
      <c r="I73" s="52">
        <f>IFERROR(VLOOKUP($A73, ワクチン一般接種!$A:$G, I$4, FALSE), 0)</f>
        <v>573854</v>
      </c>
      <c r="J73" s="52">
        <f>IFERROR(VLOOKUP($A73, ワクチン一般接種!$A:$G, J$4, FALSE), 0)</f>
        <v>30951</v>
      </c>
      <c r="K73" s="52">
        <f>IFERROR(VLOOKUP($A73, ワクチン一般接種!$A:$G, K$4, FALSE), 0)</f>
        <v>491742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656342</v>
      </c>
      <c r="O73" s="53">
        <f t="shared" si="4"/>
        <v>569535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1044932</v>
      </c>
      <c r="I74" s="52">
        <f>IFERROR(VLOOKUP($A74, ワクチン一般接種!$A:$G, I$4, FALSE), 0)</f>
        <v>549958</v>
      </c>
      <c r="J74" s="52">
        <f>IFERROR(VLOOKUP($A74, ワクチン一般接種!$A:$G, J$4, FALSE), 0)</f>
        <v>28389</v>
      </c>
      <c r="K74" s="52">
        <f>IFERROR(VLOOKUP($A74, ワクチン一般接種!$A:$G, K$4, FALSE), 0)</f>
        <v>466585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630604</v>
      </c>
      <c r="O74" s="53">
        <f t="shared" si="4"/>
        <v>540276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1048436</v>
      </c>
      <c r="I75" s="52">
        <f>IFERROR(VLOOKUP($A75, ワクチン一般接種!$A:$G, I$4, FALSE), 0)</f>
        <v>589068</v>
      </c>
      <c r="J75" s="52">
        <f>IFERROR(VLOOKUP($A75, ワクチン一般接種!$A:$G, J$4, FALSE), 0)</f>
        <v>35867</v>
      </c>
      <c r="K75" s="52">
        <f>IFERROR(VLOOKUP($A75, ワクチン一般接種!$A:$G, K$4, FALSE), 0)</f>
        <v>423501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624935</v>
      </c>
      <c r="O75" s="53">
        <f t="shared" si="4"/>
        <v>423501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1056869</v>
      </c>
      <c r="I76" s="52">
        <f>IFERROR(VLOOKUP($A76, ワクチン一般接種!$A:$G, I$4, FALSE), 0)</f>
        <v>589897</v>
      </c>
      <c r="J76" s="52">
        <f>IFERROR(VLOOKUP($A76, ワクチン一般接種!$A:$G, J$4, FALSE), 0)</f>
        <v>37221</v>
      </c>
      <c r="K76" s="52">
        <f>IFERROR(VLOOKUP($A76, ワクチン一般接種!$A:$G, K$4, FALSE), 0)</f>
        <v>429751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627118</v>
      </c>
      <c r="O76" s="53">
        <f t="shared" si="4"/>
        <v>429751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1076023</v>
      </c>
      <c r="I77" s="52">
        <f>IFERROR(VLOOKUP($A77, ワクチン一般接種!$A:$G, I$4, FALSE), 0)</f>
        <v>561845</v>
      </c>
      <c r="J77" s="52">
        <f>IFERROR(VLOOKUP($A77, ワクチン一般接種!$A:$G, J$4, FALSE), 0)</f>
        <v>36133</v>
      </c>
      <c r="K77" s="52">
        <f>IFERROR(VLOOKUP($A77, ワクチン一般接種!$A:$G, K$4, FALSE), 0)</f>
        <v>474813</v>
      </c>
      <c r="L77" s="52">
        <f>IFERROR(VLOOKUP($A77, ワクチン一般接種!$A:$G, L$4, FALSE), 0)</f>
        <v>3232</v>
      </c>
      <c r="M77" s="102">
        <f t="shared" si="5"/>
        <v>44368</v>
      </c>
      <c r="N77" s="53">
        <f t="shared" si="3"/>
        <v>672975</v>
      </c>
      <c r="O77" s="53">
        <f t="shared" si="4"/>
        <v>601828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1186952</v>
      </c>
      <c r="I78" s="52">
        <f>IFERROR(VLOOKUP($A78, ワクチン一般接種!$A:$G, I$4, FALSE), 0)</f>
        <v>577193</v>
      </c>
      <c r="J78" s="52">
        <f>IFERROR(VLOOKUP($A78, ワクチン一般接種!$A:$G, J$4, FALSE), 0)</f>
        <v>37815</v>
      </c>
      <c r="K78" s="52">
        <f>IFERROR(VLOOKUP($A78, ワクチン一般接種!$A:$G, K$4, FALSE), 0)</f>
        <v>569209</v>
      </c>
      <c r="L78" s="52">
        <f>IFERROR(VLOOKUP($A78, ワクチン一般接種!$A:$G, L$4, FALSE), 0)</f>
        <v>2735</v>
      </c>
      <c r="M78" s="102">
        <f t="shared" si="5"/>
        <v>44369</v>
      </c>
      <c r="N78" s="53">
        <f t="shared" si="3"/>
        <v>661427</v>
      </c>
      <c r="O78" s="53">
        <f t="shared" si="4"/>
        <v>619660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1208261</v>
      </c>
      <c r="I79" s="52">
        <f>IFERROR(VLOOKUP($A79, ワクチン一般接種!$A:$G, I$4, FALSE), 0)</f>
        <v>577801</v>
      </c>
      <c r="J79" s="52">
        <f>IFERROR(VLOOKUP($A79, ワクチン一般接種!$A:$G, J$4, FALSE), 0)</f>
        <v>36995</v>
      </c>
      <c r="K79" s="52">
        <f>IFERROR(VLOOKUP($A79, ワクチン一般接種!$A:$G, K$4, FALSE), 0)</f>
        <v>590110</v>
      </c>
      <c r="L79" s="52">
        <f>IFERROR(VLOOKUP($A79, ワクチン一般接種!$A:$G, L$4, FALSE), 0)</f>
        <v>3355</v>
      </c>
      <c r="M79" s="102">
        <f t="shared" si="5"/>
        <v>44370</v>
      </c>
      <c r="N79" s="53">
        <f t="shared" si="3"/>
        <v>666450</v>
      </c>
      <c r="O79" s="53">
        <f t="shared" si="4"/>
        <v>653297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1197366</v>
      </c>
      <c r="I80" s="52">
        <f>IFERROR(VLOOKUP($A80, ワクチン一般接種!$A:$G, I$4, FALSE), 0)</f>
        <v>564012</v>
      </c>
      <c r="J80" s="52">
        <f>IFERROR(VLOOKUP($A80, ワクチン一般接種!$A:$G, J$4, FALSE), 0)</f>
        <v>37078</v>
      </c>
      <c r="K80" s="52">
        <f>IFERROR(VLOOKUP($A80, ワクチン一般接種!$A:$G, K$4, FALSE), 0)</f>
        <v>592977</v>
      </c>
      <c r="L80" s="52">
        <f>IFERROR(VLOOKUP($A80, ワクチン一般接種!$A:$G, L$4, FALSE), 0)</f>
        <v>3299</v>
      </c>
      <c r="M80" s="102">
        <f t="shared" si="5"/>
        <v>44371</v>
      </c>
      <c r="N80" s="53">
        <f t="shared" si="3"/>
        <v>646472</v>
      </c>
      <c r="O80" s="53">
        <f t="shared" si="4"/>
        <v>660315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1205207</v>
      </c>
      <c r="I81" s="52">
        <f>IFERROR(VLOOKUP($A81, ワクチン一般接種!$A:$G, I$4, FALSE), 0)</f>
        <v>558283</v>
      </c>
      <c r="J81" s="52">
        <f>IFERROR(VLOOKUP($A81, ワクチン一般接種!$A:$G, J$4, FALSE), 0)</f>
        <v>39489</v>
      </c>
      <c r="K81" s="52">
        <f>IFERROR(VLOOKUP($A81, ワクチン一般接種!$A:$G, K$4, FALSE), 0)</f>
        <v>603672</v>
      </c>
      <c r="L81" s="52">
        <f>IFERROR(VLOOKUP($A81, ワクチン一般接種!$A:$G, L$4, FALSE), 0)</f>
        <v>3763</v>
      </c>
      <c r="M81" s="102">
        <f t="shared" si="5"/>
        <v>44372</v>
      </c>
      <c r="N81" s="53">
        <f t="shared" si="3"/>
        <v>651067</v>
      </c>
      <c r="O81" s="53">
        <f t="shared" si="4"/>
        <v>682495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1201125</v>
      </c>
      <c r="I82" s="52">
        <f>IFERROR(VLOOKUP($A82, ワクチン一般接種!$A:$G, I$4, FALSE), 0)</f>
        <v>589699</v>
      </c>
      <c r="J82" s="52">
        <f>IFERROR(VLOOKUP($A82, ワクチン一般接種!$A:$G, J$4, FALSE), 0)</f>
        <v>47752</v>
      </c>
      <c r="K82" s="52">
        <f>IFERROR(VLOOKUP($A82, ワクチン一般接種!$A:$G, K$4, FALSE), 0)</f>
        <v>559918</v>
      </c>
      <c r="L82" s="52">
        <f>IFERROR(VLOOKUP($A82, ワクチン一般接種!$A:$G, L$4, FALSE), 0)</f>
        <v>3756</v>
      </c>
      <c r="M82" s="102">
        <f t="shared" si="5"/>
        <v>44373</v>
      </c>
      <c r="N82" s="53">
        <f t="shared" si="3"/>
        <v>637451</v>
      </c>
      <c r="O82" s="53">
        <f t="shared" si="4"/>
        <v>563674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1199292</v>
      </c>
      <c r="I83" s="52">
        <f>IFERROR(VLOOKUP($A83, ワクチン一般接種!$A:$G, I$4, FALSE), 0)</f>
        <v>627272</v>
      </c>
      <c r="J83" s="52">
        <f>IFERROR(VLOOKUP($A83, ワクチン一般接種!$A:$G, J$4, FALSE), 0)</f>
        <v>46794</v>
      </c>
      <c r="K83" s="52">
        <f>IFERROR(VLOOKUP($A83, ワクチン一般接種!$A:$G, K$4, FALSE), 0)</f>
        <v>520619</v>
      </c>
      <c r="L83" s="52">
        <f>IFERROR(VLOOKUP($A83, ワクチン一般接種!$A:$G, L$4, FALSE), 0)</f>
        <v>4607</v>
      </c>
      <c r="M83" s="102">
        <f t="shared" si="5"/>
        <v>44374</v>
      </c>
      <c r="N83" s="53">
        <f t="shared" si="3"/>
        <v>674066</v>
      </c>
      <c r="O83" s="53">
        <f t="shared" si="4"/>
        <v>525226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1145921</v>
      </c>
      <c r="I84" s="52">
        <f>IFERROR(VLOOKUP($A84, ワクチン一般接種!$A:$G, I$4, FALSE), 0)</f>
        <v>515102</v>
      </c>
      <c r="J84" s="52">
        <f>IFERROR(VLOOKUP($A84, ワクチン一般接種!$A:$G, J$4, FALSE), 0)</f>
        <v>29466</v>
      </c>
      <c r="K84" s="52">
        <f>IFERROR(VLOOKUP($A84, ワクチン一般接種!$A:$G, K$4, FALSE), 0)</f>
        <v>582827</v>
      </c>
      <c r="L84" s="52">
        <f>IFERROR(VLOOKUP($A84, ワクチン一般接種!$A:$G, L$4, FALSE), 0)</f>
        <v>18526</v>
      </c>
      <c r="M84" s="102">
        <f t="shared" si="5"/>
        <v>44375</v>
      </c>
      <c r="N84" s="53">
        <f t="shared" si="3"/>
        <v>623677</v>
      </c>
      <c r="O84" s="53">
        <f t="shared" si="4"/>
        <v>681899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1232015</v>
      </c>
      <c r="I85" s="52">
        <f>IFERROR(VLOOKUP($A85, ワクチン一般接種!$A:$G, I$4, FALSE), 0)</f>
        <v>546394</v>
      </c>
      <c r="J85" s="52">
        <f>IFERROR(VLOOKUP($A85, ワクチン一般接種!$A:$G, J$4, FALSE), 0)</f>
        <v>31485</v>
      </c>
      <c r="K85" s="52">
        <f>IFERROR(VLOOKUP($A85, ワクチン一般接種!$A:$G, K$4, FALSE), 0)</f>
        <v>635111</v>
      </c>
      <c r="L85" s="52">
        <f>IFERROR(VLOOKUP($A85, ワクチン一般接種!$A:$G, L$4, FALSE), 0)</f>
        <v>19025</v>
      </c>
      <c r="M85" s="102">
        <f t="shared" si="5"/>
        <v>44376</v>
      </c>
      <c r="N85" s="53">
        <f t="shared" si="3"/>
        <v>617315</v>
      </c>
      <c r="O85" s="53">
        <f t="shared" si="4"/>
        <v>709181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1244704</v>
      </c>
      <c r="I86" s="52">
        <f>IFERROR(VLOOKUP($A86, ワクチン一般接種!$A:$G, I$4, FALSE), 0)</f>
        <v>561035</v>
      </c>
      <c r="J86" s="52">
        <f>IFERROR(VLOOKUP($A86, ワクチン一般接種!$A:$G, J$4, FALSE), 0)</f>
        <v>34479</v>
      </c>
      <c r="K86" s="52">
        <f>IFERROR(VLOOKUP($A86, ワクチン一般接種!$A:$G, K$4, FALSE), 0)</f>
        <v>630183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627615</v>
      </c>
      <c r="O86" s="53">
        <f t="shared" si="4"/>
        <v>696268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996451</v>
      </c>
      <c r="I87" s="52">
        <f>IFERROR(VLOOKUP($A87, ワクチン一般接種!$A:$G, I$4, FALSE), 0)</f>
        <v>365302</v>
      </c>
      <c r="J87" s="52">
        <f>IFERROR(VLOOKUP($A87, ワクチン一般接種!$A:$G, J$4, FALSE), 0)</f>
        <v>32446</v>
      </c>
      <c r="K87" s="52">
        <f>IFERROR(VLOOKUP($A87, ワクチン一般接種!$A:$G, K$4, FALSE), 0)</f>
        <v>579105</v>
      </c>
      <c r="L87" s="52">
        <f>IFERROR(VLOOKUP($A87, ワクチン一般接種!$A:$G, L$4, FALSE), 0)</f>
        <v>19598</v>
      </c>
      <c r="M87" s="102">
        <f t="shared" si="5"/>
        <v>44378</v>
      </c>
      <c r="N87" s="53">
        <f t="shared" si="3"/>
        <v>434683</v>
      </c>
      <c r="O87" s="53">
        <f t="shared" si="4"/>
        <v>656565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941457</v>
      </c>
      <c r="I88" s="52">
        <f>IFERROR(VLOOKUP($A88, ワクチン一般接種!$A:$G, I$4, FALSE), 0)</f>
        <v>306109</v>
      </c>
      <c r="J88" s="52">
        <f>IFERROR(VLOOKUP($A88, ワクチン一般接種!$A:$G, J$4, FALSE), 0)</f>
        <v>34488</v>
      </c>
      <c r="K88" s="52">
        <f>IFERROR(VLOOKUP($A88, ワクチン一般接種!$A:$G, K$4, FALSE), 0)</f>
        <v>581421</v>
      </c>
      <c r="L88" s="52">
        <f>IFERROR(VLOOKUP($A88, ワクチン一般接種!$A:$G, L$4, FALSE), 0)</f>
        <v>19439</v>
      </c>
      <c r="M88" s="102">
        <f t="shared" si="5"/>
        <v>44379</v>
      </c>
      <c r="N88" s="53">
        <f t="shared" si="3"/>
        <v>366981</v>
      </c>
      <c r="O88" s="53">
        <f t="shared" si="4"/>
        <v>656300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1224942</v>
      </c>
      <c r="I89" s="52">
        <f>IFERROR(VLOOKUP($A89, ワクチン一般接種!$A:$G, I$4, FALSE), 0)</f>
        <v>595813</v>
      </c>
      <c r="J89" s="52">
        <f>IFERROR(VLOOKUP($A89, ワクチン一般接種!$A:$G, J$4, FALSE), 0)</f>
        <v>51361</v>
      </c>
      <c r="K89" s="52">
        <f>IFERROR(VLOOKUP($A89, ワクチン一般接種!$A:$G, K$4, FALSE), 0)</f>
        <v>557933</v>
      </c>
      <c r="L89" s="52">
        <f>IFERROR(VLOOKUP($A89, ワクチン一般接種!$A:$G, L$4, FALSE), 0)</f>
        <v>19835</v>
      </c>
      <c r="M89" s="102">
        <f t="shared" si="5"/>
        <v>44380</v>
      </c>
      <c r="N89" s="53">
        <f t="shared" si="3"/>
        <v>647174</v>
      </c>
      <c r="O89" s="53">
        <f t="shared" si="4"/>
        <v>577768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1167222</v>
      </c>
      <c r="I90" s="52">
        <f>IFERROR(VLOOKUP($A90, ワクチン一般接種!$A:$G, I$4, FALSE), 0)</f>
        <v>603658</v>
      </c>
      <c r="J90" s="52">
        <f>IFERROR(VLOOKUP($A90, ワクチン一般接種!$A:$G, J$4, FALSE), 0)</f>
        <v>42741</v>
      </c>
      <c r="K90" s="52">
        <f>IFERROR(VLOOKUP($A90, ワクチン一般接種!$A:$G, K$4, FALSE), 0)</f>
        <v>498483</v>
      </c>
      <c r="L90" s="52">
        <f>IFERROR(VLOOKUP($A90, ワクチン一般接種!$A:$G, L$4, FALSE), 0)</f>
        <v>22340</v>
      </c>
      <c r="M90" s="102">
        <f t="shared" si="5"/>
        <v>44381</v>
      </c>
      <c r="N90" s="53">
        <f t="shared" si="3"/>
        <v>646399</v>
      </c>
      <c r="O90" s="53">
        <f t="shared" si="4"/>
        <v>520823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1114716</v>
      </c>
      <c r="I91" s="52">
        <f>IFERROR(VLOOKUP($A91, ワクチン一般接種!$A:$G, I$4, FALSE), 0)</f>
        <v>567063</v>
      </c>
      <c r="J91" s="52">
        <f>IFERROR(VLOOKUP($A91, ワクチン一般接種!$A:$G, J$4, FALSE), 0)</f>
        <v>35139</v>
      </c>
      <c r="K91" s="52">
        <f>IFERROR(VLOOKUP($A91, ワクチン一般接種!$A:$G, K$4, FALSE), 0)</f>
        <v>484619</v>
      </c>
      <c r="L91" s="52">
        <f>IFERROR(VLOOKUP($A91, ワクチン一般接種!$A:$G, L$4, FALSE), 0)</f>
        <v>27895</v>
      </c>
      <c r="M91" s="102">
        <f t="shared" si="5"/>
        <v>44382</v>
      </c>
      <c r="N91" s="53">
        <f t="shared" si="3"/>
        <v>665880</v>
      </c>
      <c r="O91" s="53">
        <f t="shared" si="4"/>
        <v>593925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1154564</v>
      </c>
      <c r="I92" s="52">
        <f>IFERROR(VLOOKUP($A92, ワクチン一般接種!$A:$G, I$4, FALSE), 0)</f>
        <v>590194</v>
      </c>
      <c r="J92" s="52">
        <f>IFERROR(VLOOKUP($A92, ワクチン一般接種!$A:$G, J$4, FALSE), 0)</f>
        <v>33571</v>
      </c>
      <c r="K92" s="52">
        <f>IFERROR(VLOOKUP($A92, ワクチン一般接種!$A:$G, K$4, FALSE), 0)</f>
        <v>503408</v>
      </c>
      <c r="L92" s="52">
        <f>IFERROR(VLOOKUP($A92, ワクチン一般接種!$A:$G, L$4, FALSE), 0)</f>
        <v>27391</v>
      </c>
      <c r="M92" s="102">
        <f t="shared" si="5"/>
        <v>44383</v>
      </c>
      <c r="N92" s="53">
        <f t="shared" si="3"/>
        <v>670356</v>
      </c>
      <c r="O92" s="53">
        <f t="shared" si="4"/>
        <v>583973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1155577</v>
      </c>
      <c r="I93" s="52">
        <f>IFERROR(VLOOKUP($A93, ワクチン一般接種!$A:$G, I$4, FALSE), 0)</f>
        <v>610995</v>
      </c>
      <c r="J93" s="52">
        <f>IFERROR(VLOOKUP($A93, ワクチン一般接種!$A:$G, J$4, FALSE), 0)</f>
        <v>36997</v>
      </c>
      <c r="K93" s="52">
        <f>IFERROR(VLOOKUP($A93, ワクチン一般接種!$A:$G, K$4, FALSE), 0)</f>
        <v>481896</v>
      </c>
      <c r="L93" s="52">
        <f>IFERROR(VLOOKUP($A93, ワクチン一般接種!$A:$G, L$4, FALSE), 0)</f>
        <v>25689</v>
      </c>
      <c r="M93" s="102">
        <f t="shared" si="5"/>
        <v>44384</v>
      </c>
      <c r="N93" s="53">
        <f t="shared" si="3"/>
        <v>678957</v>
      </c>
      <c r="O93" s="53">
        <f t="shared" si="4"/>
        <v>553273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1097552</v>
      </c>
      <c r="I94" s="52">
        <f>IFERROR(VLOOKUP($A94, ワクチン一般接種!$A:$G, I$4, FALSE), 0)</f>
        <v>570351</v>
      </c>
      <c r="J94" s="52">
        <f>IFERROR(VLOOKUP($A94, ワクチン一般接種!$A:$G, J$4, FALSE), 0)</f>
        <v>35595</v>
      </c>
      <c r="K94" s="52">
        <f>IFERROR(VLOOKUP($A94, ワクチン一般接種!$A:$G, K$4, FALSE), 0)</f>
        <v>464523</v>
      </c>
      <c r="L94" s="52">
        <f>IFERROR(VLOOKUP($A94, ワクチン一般接種!$A:$G, L$4, FALSE), 0)</f>
        <v>27083</v>
      </c>
      <c r="M94" s="102">
        <f t="shared" si="5"/>
        <v>44385</v>
      </c>
      <c r="N94" s="53">
        <f t="shared" si="3"/>
        <v>642682</v>
      </c>
      <c r="O94" s="53">
        <f t="shared" si="4"/>
        <v>538210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1015226</v>
      </c>
      <c r="I95" s="52">
        <f>IFERROR(VLOOKUP($A95, ワクチン一般接種!$A:$G, I$4, FALSE), 0)</f>
        <v>521877</v>
      </c>
      <c r="J95" s="52">
        <f>IFERROR(VLOOKUP($A95, ワクチン一般接種!$A:$G, J$4, FALSE), 0)</f>
        <v>34945</v>
      </c>
      <c r="K95" s="52">
        <f>IFERROR(VLOOKUP($A95, ワクチン一般接種!$A:$G, K$4, FALSE), 0)</f>
        <v>431304</v>
      </c>
      <c r="L95" s="52">
        <f>IFERROR(VLOOKUP($A95, ワクチン一般接種!$A:$G, L$4, FALSE), 0)</f>
        <v>27100</v>
      </c>
      <c r="M95" s="102">
        <f t="shared" si="5"/>
        <v>44386</v>
      </c>
      <c r="N95" s="53">
        <f t="shared" si="3"/>
        <v>588781</v>
      </c>
      <c r="O95" s="53">
        <f t="shared" si="4"/>
        <v>504757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1107515</v>
      </c>
      <c r="I96" s="52">
        <f>IFERROR(VLOOKUP($A96, ワクチン一般接種!$A:$G, I$4, FALSE), 0)</f>
        <v>563761</v>
      </c>
      <c r="J96" s="52">
        <f>IFERROR(VLOOKUP($A96, ワクチン一般接種!$A:$G, J$4, FALSE), 0)</f>
        <v>47114</v>
      </c>
      <c r="K96" s="52">
        <f>IFERROR(VLOOKUP($A96, ワクチン一般接種!$A:$G, K$4, FALSE), 0)</f>
        <v>465197</v>
      </c>
      <c r="L96" s="52">
        <f>IFERROR(VLOOKUP($A96, ワクチン一般接種!$A:$G, L$4, FALSE), 0)</f>
        <v>31443</v>
      </c>
      <c r="M96" s="102">
        <f t="shared" si="5"/>
        <v>44387</v>
      </c>
      <c r="N96" s="53">
        <f t="shared" si="3"/>
        <v>610875</v>
      </c>
      <c r="O96" s="53">
        <f t="shared" si="4"/>
        <v>496640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953011</v>
      </c>
      <c r="I97" s="52">
        <f>IFERROR(VLOOKUP($A97, ワクチン一般接種!$A:$G, I$4, FALSE), 0)</f>
        <v>412986</v>
      </c>
      <c r="J97" s="52">
        <f>IFERROR(VLOOKUP($A97, ワクチン一般接種!$A:$G, J$4, FALSE), 0)</f>
        <v>44828</v>
      </c>
      <c r="K97" s="52">
        <f>IFERROR(VLOOKUP($A97, ワクチン一般接種!$A:$G, K$4, FALSE), 0)</f>
        <v>462738</v>
      </c>
      <c r="L97" s="52">
        <f>IFERROR(VLOOKUP($A97, ワクチン一般接種!$A:$G, L$4, FALSE), 0)</f>
        <v>32459</v>
      </c>
      <c r="M97" s="102">
        <f t="shared" si="5"/>
        <v>44388</v>
      </c>
      <c r="N97" s="53">
        <f t="shared" si="3"/>
        <v>457814</v>
      </c>
      <c r="O97" s="53">
        <f t="shared" si="4"/>
        <v>495197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832575</v>
      </c>
      <c r="I98" s="52">
        <f>IFERROR(VLOOKUP($A98, ワクチン一般接種!$A:$G, I$4, FALSE), 0)</f>
        <v>371548</v>
      </c>
      <c r="J98" s="52">
        <f>IFERROR(VLOOKUP($A98, ワクチン一般接種!$A:$G, J$4, FALSE), 0)</f>
        <v>32650</v>
      </c>
      <c r="K98" s="52">
        <f>IFERROR(VLOOKUP($A98, ワクチン一般接種!$A:$G, K$4, FALSE), 0)</f>
        <v>400250</v>
      </c>
      <c r="L98" s="52">
        <f>IFERROR(VLOOKUP($A98, ワクチン一般接種!$A:$G, L$4, FALSE), 0)</f>
        <v>28127</v>
      </c>
      <c r="M98" s="102">
        <f t="shared" si="5"/>
        <v>44389</v>
      </c>
      <c r="N98" s="53">
        <f t="shared" si="3"/>
        <v>473913</v>
      </c>
      <c r="O98" s="53">
        <f t="shared" si="4"/>
        <v>500246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700931</v>
      </c>
      <c r="I99" s="52">
        <f>IFERROR(VLOOKUP($A99, ワクチン一般接種!$A:$G, I$4, FALSE), 0)</f>
        <v>318162</v>
      </c>
      <c r="J99" s="52">
        <f>IFERROR(VLOOKUP($A99, ワクチン一般接種!$A:$G, J$4, FALSE), 0)</f>
        <v>25720</v>
      </c>
      <c r="K99" s="52">
        <f>IFERROR(VLOOKUP($A99, ワクチン一般接種!$A:$G, K$4, FALSE), 0)</f>
        <v>329528</v>
      </c>
      <c r="L99" s="52">
        <f>IFERROR(VLOOKUP($A99, ワクチン一般接種!$A:$G, L$4, FALSE), 0)</f>
        <v>27521</v>
      </c>
      <c r="M99" s="102">
        <f t="shared" si="5"/>
        <v>44390</v>
      </c>
      <c r="N99" s="53">
        <f t="shared" si="3"/>
        <v>378988</v>
      </c>
      <c r="O99" s="53">
        <f t="shared" si="4"/>
        <v>395388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02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02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3" t="s">
        <v>386</v>
      </c>
      <c r="F5" s="104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41935</v>
      </c>
      <c r="D6" s="105">
        <v>806134</v>
      </c>
      <c r="E6" s="106">
        <v>620</v>
      </c>
      <c r="F6" s="106">
        <v>11</v>
      </c>
      <c r="G6" s="105">
        <v>39901</v>
      </c>
      <c r="H6" s="105">
        <v>1413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2548</v>
      </c>
      <c r="D7" s="105">
        <v>52952</v>
      </c>
      <c r="E7" s="106">
        <v>27</v>
      </c>
      <c r="F7" s="106">
        <v>0</v>
      </c>
      <c r="G7" s="105">
        <v>2490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1812</v>
      </c>
      <c r="D8" s="105">
        <v>89480</v>
      </c>
      <c r="E8" s="106">
        <v>109</v>
      </c>
      <c r="F8" s="106">
        <v>1</v>
      </c>
      <c r="G8" s="105">
        <v>1656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9362</v>
      </c>
      <c r="D9" s="105">
        <v>163484</v>
      </c>
      <c r="E9" s="106">
        <v>173</v>
      </c>
      <c r="F9" s="106">
        <v>3</v>
      </c>
      <c r="G9" s="105">
        <v>9079</v>
      </c>
      <c r="H9" s="10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944</v>
      </c>
      <c r="D10" s="105">
        <v>16377</v>
      </c>
      <c r="E10" s="106">
        <v>39</v>
      </c>
      <c r="F10" s="106">
        <v>1</v>
      </c>
      <c r="G10" s="106">
        <v>885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2070</v>
      </c>
      <c r="D11" s="105">
        <v>68214</v>
      </c>
      <c r="E11" s="106">
        <v>45</v>
      </c>
      <c r="F11" s="106">
        <v>1</v>
      </c>
      <c r="G11" s="105">
        <v>1978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5108</v>
      </c>
      <c r="D12" s="105">
        <v>292436</v>
      </c>
      <c r="E12" s="106">
        <v>171</v>
      </c>
      <c r="F12" s="106">
        <v>4</v>
      </c>
      <c r="G12" s="105">
        <v>4776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10893</v>
      </c>
      <c r="D13" s="105">
        <v>34027</v>
      </c>
      <c r="E13" s="106">
        <v>268</v>
      </c>
      <c r="F13" s="106">
        <v>5</v>
      </c>
      <c r="G13" s="105">
        <v>10459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7280</v>
      </c>
      <c r="D14" s="105">
        <v>313280</v>
      </c>
      <c r="E14" s="106">
        <v>170</v>
      </c>
      <c r="F14" s="106">
        <v>10</v>
      </c>
      <c r="G14" s="105">
        <v>7028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8100</v>
      </c>
      <c r="D15" s="105">
        <v>201211</v>
      </c>
      <c r="E15" s="106">
        <v>55</v>
      </c>
      <c r="F15" s="106">
        <v>3</v>
      </c>
      <c r="G15" s="105">
        <v>7891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48217</v>
      </c>
      <c r="D16" s="105">
        <v>1008436</v>
      </c>
      <c r="E16" s="105">
        <v>1588</v>
      </c>
      <c r="F16" s="106">
        <v>26</v>
      </c>
      <c r="G16" s="105">
        <v>45790</v>
      </c>
      <c r="H16" s="106">
        <v>839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42338</v>
      </c>
      <c r="D17" s="105">
        <v>725365</v>
      </c>
      <c r="E17" s="105">
        <v>1412</v>
      </c>
      <c r="F17" s="106">
        <v>16</v>
      </c>
      <c r="G17" s="105">
        <v>40208</v>
      </c>
      <c r="H17" s="106">
        <v>718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182970</v>
      </c>
      <c r="D18" s="105">
        <v>2631654</v>
      </c>
      <c r="E18" s="105">
        <v>6366</v>
      </c>
      <c r="F18" s="106">
        <v>58</v>
      </c>
      <c r="G18" s="105">
        <v>174346</v>
      </c>
      <c r="H18" s="105">
        <v>2258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70904</v>
      </c>
      <c r="D19" s="105">
        <v>1085652</v>
      </c>
      <c r="E19" s="105">
        <v>2494</v>
      </c>
      <c r="F19" s="106">
        <v>38</v>
      </c>
      <c r="G19" s="105">
        <v>67446</v>
      </c>
      <c r="H19" s="106">
        <v>964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3497</v>
      </c>
      <c r="D20" s="105">
        <v>179294</v>
      </c>
      <c r="E20" s="106">
        <v>76</v>
      </c>
      <c r="F20" s="106">
        <v>0</v>
      </c>
      <c r="G20" s="105">
        <v>3367</v>
      </c>
      <c r="H20" s="10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2066</v>
      </c>
      <c r="D21" s="105">
        <v>76995</v>
      </c>
      <c r="E21" s="106">
        <v>26</v>
      </c>
      <c r="F21" s="106">
        <v>1</v>
      </c>
      <c r="G21" s="105">
        <v>2002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4061</v>
      </c>
      <c r="D22" s="105">
        <v>126868</v>
      </c>
      <c r="E22" s="106">
        <v>116</v>
      </c>
      <c r="F22" s="106">
        <v>1</v>
      </c>
      <c r="G22" s="105">
        <v>3826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1399</v>
      </c>
      <c r="D23" s="105">
        <v>73448</v>
      </c>
      <c r="E23" s="106">
        <v>93</v>
      </c>
      <c r="F23" s="106">
        <v>1</v>
      </c>
      <c r="G23" s="105">
        <v>1271</v>
      </c>
      <c r="H23" s="106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2171</v>
      </c>
      <c r="D24" s="105">
        <v>62325</v>
      </c>
      <c r="E24" s="106">
        <v>56</v>
      </c>
      <c r="F24" s="106">
        <v>0</v>
      </c>
      <c r="G24" s="105">
        <v>2094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5065</v>
      </c>
      <c r="D25" s="105">
        <v>214429</v>
      </c>
      <c r="E25" s="106">
        <v>33</v>
      </c>
      <c r="F25" s="106">
        <v>0</v>
      </c>
      <c r="G25" s="105">
        <v>5015</v>
      </c>
      <c r="H25" s="10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9512</v>
      </c>
      <c r="D26" s="105">
        <v>279896</v>
      </c>
      <c r="E26" s="106">
        <v>65</v>
      </c>
      <c r="F26" s="106">
        <v>4</v>
      </c>
      <c r="G26" s="105">
        <v>9260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9660</v>
      </c>
      <c r="D27" s="105">
        <v>424082</v>
      </c>
      <c r="E27" s="106">
        <v>318</v>
      </c>
      <c r="F27" s="106">
        <v>5</v>
      </c>
      <c r="G27" s="105">
        <v>9189</v>
      </c>
      <c r="H27" s="106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51665</v>
      </c>
      <c r="D28" s="105">
        <v>864872</v>
      </c>
      <c r="E28" s="106">
        <v>657</v>
      </c>
      <c r="F28" s="106">
        <v>16</v>
      </c>
      <c r="G28" s="105">
        <v>50024</v>
      </c>
      <c r="H28" s="106">
        <v>984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5359</v>
      </c>
      <c r="D29" s="105">
        <v>148938</v>
      </c>
      <c r="E29" s="106">
        <v>92</v>
      </c>
      <c r="F29" s="106">
        <v>3</v>
      </c>
      <c r="G29" s="105">
        <v>5293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5640</v>
      </c>
      <c r="D30" s="105">
        <v>158985</v>
      </c>
      <c r="E30" s="106">
        <v>78</v>
      </c>
      <c r="F30" s="106">
        <v>2</v>
      </c>
      <c r="G30" s="105">
        <v>5472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16850</v>
      </c>
      <c r="D31" s="105">
        <v>292903</v>
      </c>
      <c r="E31" s="106">
        <v>189</v>
      </c>
      <c r="F31" s="106">
        <v>4</v>
      </c>
      <c r="G31" s="105">
        <v>16396</v>
      </c>
      <c r="H31" s="106">
        <v>247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105179</v>
      </c>
      <c r="D32" s="105">
        <v>2268681</v>
      </c>
      <c r="E32" s="105">
        <v>1633</v>
      </c>
      <c r="F32" s="106">
        <v>115</v>
      </c>
      <c r="G32" s="105">
        <v>100044</v>
      </c>
      <c r="H32" s="105">
        <v>2696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41306</v>
      </c>
      <c r="D33" s="105">
        <v>525436</v>
      </c>
      <c r="E33" s="106">
        <v>326</v>
      </c>
      <c r="F33" s="106">
        <v>15</v>
      </c>
      <c r="G33" s="105">
        <v>39670</v>
      </c>
      <c r="H33" s="105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8497</v>
      </c>
      <c r="D34" s="105">
        <v>176518</v>
      </c>
      <c r="E34" s="106">
        <v>138</v>
      </c>
      <c r="F34" s="106">
        <v>4</v>
      </c>
      <c r="G34" s="105">
        <v>8227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2715</v>
      </c>
      <c r="D35" s="105">
        <v>42600</v>
      </c>
      <c r="E35" s="106">
        <v>19</v>
      </c>
      <c r="F35" s="106">
        <v>0</v>
      </c>
      <c r="G35" s="105">
        <v>2589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496</v>
      </c>
      <c r="D36" s="105">
        <v>86537</v>
      </c>
      <c r="E36" s="106">
        <v>21</v>
      </c>
      <c r="F36" s="106">
        <v>0</v>
      </c>
      <c r="G36" s="106">
        <v>465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562</v>
      </c>
      <c r="D37" s="105">
        <v>32023</v>
      </c>
      <c r="E37" s="106">
        <v>8</v>
      </c>
      <c r="F37" s="106">
        <v>0</v>
      </c>
      <c r="G37" s="106">
        <v>552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7628</v>
      </c>
      <c r="D38" s="105">
        <v>168599</v>
      </c>
      <c r="E38" s="106">
        <v>22</v>
      </c>
      <c r="F38" s="106">
        <v>1</v>
      </c>
      <c r="G38" s="105">
        <v>7455</v>
      </c>
      <c r="H38" s="10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11592</v>
      </c>
      <c r="D39" s="105">
        <v>565969</v>
      </c>
      <c r="E39" s="106">
        <v>69</v>
      </c>
      <c r="F39" s="106">
        <v>5</v>
      </c>
      <c r="G39" s="105">
        <v>11336</v>
      </c>
      <c r="H39" s="106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3177</v>
      </c>
      <c r="D40" s="105">
        <v>124469</v>
      </c>
      <c r="E40" s="106">
        <v>32</v>
      </c>
      <c r="F40" s="106">
        <v>1</v>
      </c>
      <c r="G40" s="105">
        <v>3065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1668</v>
      </c>
      <c r="D41" s="105">
        <v>67021</v>
      </c>
      <c r="E41" s="106">
        <v>11</v>
      </c>
      <c r="F41" s="106">
        <v>0</v>
      </c>
      <c r="G41" s="105">
        <v>1593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2120</v>
      </c>
      <c r="D42" s="105">
        <v>88883</v>
      </c>
      <c r="E42" s="106">
        <v>25</v>
      </c>
      <c r="F42" s="106">
        <v>1</v>
      </c>
      <c r="G42" s="105">
        <v>2069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2761</v>
      </c>
      <c r="D43" s="105">
        <v>98783</v>
      </c>
      <c r="E43" s="106">
        <v>8</v>
      </c>
      <c r="F43" s="106">
        <v>2</v>
      </c>
      <c r="G43" s="105">
        <v>2678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1904</v>
      </c>
      <c r="D44" s="105">
        <v>58679</v>
      </c>
      <c r="E44" s="106">
        <v>63</v>
      </c>
      <c r="F44" s="106">
        <v>3</v>
      </c>
      <c r="G44" s="105">
        <v>1814</v>
      </c>
      <c r="H44" s="106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36024</v>
      </c>
      <c r="D45" s="105">
        <v>862359</v>
      </c>
      <c r="E45" s="106">
        <v>432</v>
      </c>
      <c r="F45" s="106">
        <v>9</v>
      </c>
      <c r="G45" s="105">
        <v>35017</v>
      </c>
      <c r="H45" s="106">
        <v>526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2572</v>
      </c>
      <c r="D46" s="105">
        <v>59257</v>
      </c>
      <c r="E46" s="106">
        <v>12</v>
      </c>
      <c r="F46" s="106">
        <v>0</v>
      </c>
      <c r="G46" s="105">
        <v>2573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3232</v>
      </c>
      <c r="D47" s="105">
        <v>129130</v>
      </c>
      <c r="E47" s="106">
        <v>31</v>
      </c>
      <c r="F47" s="106">
        <v>0</v>
      </c>
      <c r="G47" s="105">
        <v>3132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6501</v>
      </c>
      <c r="D48" s="105">
        <v>82540</v>
      </c>
      <c r="E48" s="106">
        <v>24</v>
      </c>
      <c r="F48" s="106">
        <v>1</v>
      </c>
      <c r="G48" s="105">
        <v>6358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3506</v>
      </c>
      <c r="D49" s="105">
        <v>175343</v>
      </c>
      <c r="E49" s="106">
        <v>19</v>
      </c>
      <c r="F49" s="106">
        <v>0</v>
      </c>
      <c r="G49" s="105">
        <v>3423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3114</v>
      </c>
      <c r="D50" s="105">
        <v>44801</v>
      </c>
      <c r="E50" s="106">
        <v>16</v>
      </c>
      <c r="F50" s="106">
        <v>0</v>
      </c>
      <c r="G50" s="105">
        <v>3060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3742</v>
      </c>
      <c r="D51" s="105">
        <v>114003</v>
      </c>
      <c r="E51" s="106">
        <v>48</v>
      </c>
      <c r="F51" s="106">
        <v>1</v>
      </c>
      <c r="G51" s="105">
        <v>3692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21442</v>
      </c>
      <c r="D52" s="105">
        <v>260989</v>
      </c>
      <c r="E52" s="106">
        <v>580</v>
      </c>
      <c r="F52" s="106">
        <v>40</v>
      </c>
      <c r="G52" s="105">
        <v>20662</v>
      </c>
      <c r="H52" s="106">
        <v>206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388</v>
      </c>
      <c r="E53" s="106">
        <v>0</v>
      </c>
      <c r="F53" s="107" t="s">
        <v>388</v>
      </c>
      <c r="G53" s="106">
        <v>149</v>
      </c>
      <c r="H53" s="107" t="s">
        <v>388</v>
      </c>
      <c r="I53" s="25"/>
    </row>
    <row r="54" spans="1:9" ht="12" customHeight="1" x14ac:dyDescent="0.55000000000000004">
      <c r="B54" s="21" t="s">
        <v>164</v>
      </c>
      <c r="C54" s="105">
        <v>821313</v>
      </c>
      <c r="D54" s="105">
        <v>16424357</v>
      </c>
      <c r="E54" s="105">
        <v>18873</v>
      </c>
      <c r="F54" s="106">
        <v>412</v>
      </c>
      <c r="G54" s="105">
        <v>786765</v>
      </c>
      <c r="H54" s="105">
        <v>14966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2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TEXT(MAX(A3:A99)+1,"m月d日") &amp; "公表時点）"</f>
        <v>（7月14日公表時点）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39"/>
      <c r="B4" s="139"/>
      <c r="C4" s="139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41"/>
      <c r="C6" s="67">
        <f t="shared" ref="C6:C30" ca="1" si="0">SUM(D6:G6)</f>
        <v>51989360</v>
      </c>
      <c r="D6" s="67">
        <f ca="1">SUM(OFFSET(D$6,1,0,MAX($A$6:$A99)-DATE(2021,4,12)+1,1))</f>
        <v>31563820</v>
      </c>
      <c r="E6" s="67">
        <f ca="1">SUM(OFFSET(E$6,1,0,MAX($A$6:$A99)-DATE(2021,4,12)+1,1))</f>
        <v>1523280</v>
      </c>
      <c r="F6" s="67">
        <f ca="1">SUM(OFFSET(F$6,1,0,MAX($A$6:$A99)-DATE(2021,4,12)+1,1))</f>
        <v>18485035</v>
      </c>
      <c r="G6" s="67">
        <f ca="1">SUM(OFFSET(G$6,1,0,MAX($A$6:$A99)-DATE(2021,4,12)+1,1))</f>
        <v>417225</v>
      </c>
      <c r="H6" s="67">
        <f ca="1">SUM(OFFSET(H$6,1,0,MAX($A$6:$A99)-DATE(2021,4,12)+1,1))</f>
        <v>27048548</v>
      </c>
      <c r="I6" s="67">
        <f ca="1">SUM(OFFSET(I$6,1,0,MAX($A$6:$A99)-DATE(2021,4,12)+1,1))</f>
        <v>763823</v>
      </c>
      <c r="J6" s="67">
        <f ca="1">SUM(OFFSET(J$6,1,0,MAX($A$6:$A99)-DATE(2021,4,12)+1,1))</f>
        <v>17505944</v>
      </c>
      <c r="K6" s="67">
        <f ca="1">SUM(OFFSET(K$6,1,0,MAX($A$6:$A99)-DATE(2021,4,12)+1,1))</f>
        <v>389293</v>
      </c>
    </row>
    <row r="7" spans="1:11" x14ac:dyDescent="0.55000000000000004">
      <c r="A7" s="111">
        <v>44390</v>
      </c>
      <c r="B7" s="109" t="str">
        <f t="shared" ref="B7:B20" si="1">"(" &amp; TEXT(A7,"aaa") &amp; ")"</f>
        <v>(火)</v>
      </c>
      <c r="C7" s="67">
        <f t="shared" ref="C7:C8" si="2">SUM(D7:G7)</f>
        <v>700931</v>
      </c>
      <c r="D7" s="67">
        <v>318162</v>
      </c>
      <c r="E7" s="67">
        <v>25720</v>
      </c>
      <c r="F7" s="67">
        <v>329528</v>
      </c>
      <c r="G7" s="67">
        <v>27521</v>
      </c>
      <c r="H7" s="67">
        <v>142282</v>
      </c>
      <c r="I7" s="67">
        <v>735</v>
      </c>
      <c r="J7" s="67">
        <v>299958</v>
      </c>
      <c r="K7" s="67">
        <v>24885</v>
      </c>
    </row>
    <row r="8" spans="1:11" x14ac:dyDescent="0.55000000000000004">
      <c r="A8" s="111">
        <v>44389</v>
      </c>
      <c r="B8" s="112" t="str">
        <f t="shared" si="1"/>
        <v>(月)</v>
      </c>
      <c r="C8" s="67">
        <f t="shared" si="2"/>
        <v>832575</v>
      </c>
      <c r="D8" s="67">
        <v>371548</v>
      </c>
      <c r="E8" s="67">
        <v>32650</v>
      </c>
      <c r="F8" s="67">
        <v>400250</v>
      </c>
      <c r="G8" s="67">
        <v>28127</v>
      </c>
      <c r="H8" s="67">
        <v>171701</v>
      </c>
      <c r="I8" s="67">
        <v>803</v>
      </c>
      <c r="J8" s="67">
        <v>367150</v>
      </c>
      <c r="K8" s="67">
        <v>25479</v>
      </c>
    </row>
    <row r="9" spans="1:11" x14ac:dyDescent="0.55000000000000004">
      <c r="A9" s="111">
        <v>44388</v>
      </c>
      <c r="B9" s="109" t="str">
        <f t="shared" si="1"/>
        <v>(日)</v>
      </c>
      <c r="C9" s="67">
        <f t="shared" si="0"/>
        <v>953011</v>
      </c>
      <c r="D9" s="67">
        <v>412986</v>
      </c>
      <c r="E9" s="67">
        <v>44828</v>
      </c>
      <c r="F9" s="67">
        <v>462738</v>
      </c>
      <c r="G9" s="67">
        <v>32459</v>
      </c>
      <c r="H9" s="67">
        <v>160072</v>
      </c>
      <c r="I9" s="67">
        <v>940</v>
      </c>
      <c r="J9" s="67">
        <v>417000</v>
      </c>
      <c r="K9" s="67">
        <v>29867</v>
      </c>
    </row>
    <row r="10" spans="1:11" x14ac:dyDescent="0.55000000000000004">
      <c r="A10" s="111">
        <v>44387</v>
      </c>
      <c r="B10" s="112" t="str">
        <f t="shared" si="1"/>
        <v>(土)</v>
      </c>
      <c r="C10" s="67">
        <f t="shared" ref="C10:C20" si="3">SUM(D10:G10)</f>
        <v>1107515</v>
      </c>
      <c r="D10" s="67">
        <v>563761</v>
      </c>
      <c r="E10" s="67">
        <v>47114</v>
      </c>
      <c r="F10" s="67">
        <v>465197</v>
      </c>
      <c r="G10" s="67">
        <v>31443</v>
      </c>
      <c r="H10" s="67">
        <v>286137</v>
      </c>
      <c r="I10" s="67">
        <v>1228</v>
      </c>
      <c r="J10" s="67">
        <v>425745</v>
      </c>
      <c r="K10" s="67">
        <v>29058</v>
      </c>
    </row>
    <row r="11" spans="1:11" x14ac:dyDescent="0.55000000000000004">
      <c r="A11" s="111">
        <v>44386</v>
      </c>
      <c r="B11" s="109" t="str">
        <f t="shared" si="1"/>
        <v>(金)</v>
      </c>
      <c r="C11" s="67">
        <f t="shared" si="3"/>
        <v>1015226</v>
      </c>
      <c r="D11" s="67">
        <v>521877</v>
      </c>
      <c r="E11" s="67">
        <v>34945</v>
      </c>
      <c r="F11" s="67">
        <v>431304</v>
      </c>
      <c r="G11" s="67">
        <v>27100</v>
      </c>
      <c r="H11" s="67">
        <v>293712</v>
      </c>
      <c r="I11" s="67">
        <v>655</v>
      </c>
      <c r="J11" s="67">
        <v>399912</v>
      </c>
      <c r="K11" s="67">
        <v>25381</v>
      </c>
    </row>
    <row r="12" spans="1:11" x14ac:dyDescent="0.55000000000000004">
      <c r="A12" s="111">
        <v>44385</v>
      </c>
      <c r="B12" s="112" t="str">
        <f t="shared" si="1"/>
        <v>(木)</v>
      </c>
      <c r="C12" s="67">
        <f t="shared" si="3"/>
        <v>1097552</v>
      </c>
      <c r="D12" s="67">
        <v>570351</v>
      </c>
      <c r="E12" s="67">
        <v>35595</v>
      </c>
      <c r="F12" s="67">
        <v>464523</v>
      </c>
      <c r="G12" s="67">
        <v>27083</v>
      </c>
      <c r="H12" s="67">
        <v>354097</v>
      </c>
      <c r="I12" s="67">
        <v>930</v>
      </c>
      <c r="J12" s="67">
        <v>437858</v>
      </c>
      <c r="K12" s="67">
        <v>25480</v>
      </c>
    </row>
    <row r="13" spans="1:11" x14ac:dyDescent="0.55000000000000004">
      <c r="A13" s="111">
        <v>44384</v>
      </c>
      <c r="B13" s="109" t="str">
        <f t="shared" si="1"/>
        <v>(水)</v>
      </c>
      <c r="C13" s="67">
        <f t="shared" si="3"/>
        <v>1155577</v>
      </c>
      <c r="D13" s="67">
        <v>610995</v>
      </c>
      <c r="E13" s="67">
        <v>36997</v>
      </c>
      <c r="F13" s="67">
        <v>481896</v>
      </c>
      <c r="G13" s="67">
        <v>25689</v>
      </c>
      <c r="H13" s="67">
        <v>397001</v>
      </c>
      <c r="I13" s="67">
        <v>2789</v>
      </c>
      <c r="J13" s="67">
        <v>455333</v>
      </c>
      <c r="K13" s="67">
        <v>24113</v>
      </c>
    </row>
    <row r="14" spans="1:11" x14ac:dyDescent="0.55000000000000004">
      <c r="A14" s="111">
        <v>44383</v>
      </c>
      <c r="B14" s="112" t="str">
        <f t="shared" si="1"/>
        <v>(火)</v>
      </c>
      <c r="C14" s="67">
        <f t="shared" si="3"/>
        <v>1154564</v>
      </c>
      <c r="D14" s="67">
        <v>590194</v>
      </c>
      <c r="E14" s="67">
        <v>33571</v>
      </c>
      <c r="F14" s="67">
        <v>503408</v>
      </c>
      <c r="G14" s="67">
        <v>27391</v>
      </c>
      <c r="H14" s="67">
        <v>393959</v>
      </c>
      <c r="I14" s="67">
        <v>874</v>
      </c>
      <c r="J14" s="67">
        <v>479461</v>
      </c>
      <c r="K14" s="67">
        <v>25828</v>
      </c>
    </row>
    <row r="15" spans="1:11" x14ac:dyDescent="0.55000000000000004">
      <c r="A15" s="111">
        <v>44382</v>
      </c>
      <c r="B15" s="109" t="str">
        <f t="shared" si="1"/>
        <v>(月)</v>
      </c>
      <c r="C15" s="67">
        <f t="shared" si="3"/>
        <v>1114716</v>
      </c>
      <c r="D15" s="67">
        <v>567063</v>
      </c>
      <c r="E15" s="67">
        <v>35139</v>
      </c>
      <c r="F15" s="67">
        <v>484619</v>
      </c>
      <c r="G15" s="67">
        <v>27895</v>
      </c>
      <c r="H15" s="67">
        <v>392081</v>
      </c>
      <c r="I15" s="67">
        <v>2544</v>
      </c>
      <c r="J15" s="67">
        <v>462512</v>
      </c>
      <c r="K15" s="67">
        <v>26260</v>
      </c>
    </row>
    <row r="16" spans="1:11" x14ac:dyDescent="0.55000000000000004">
      <c r="A16" s="111">
        <v>44381</v>
      </c>
      <c r="B16" s="112" t="str">
        <f t="shared" si="1"/>
        <v>(日)</v>
      </c>
      <c r="C16" s="67">
        <f t="shared" si="3"/>
        <v>1167222</v>
      </c>
      <c r="D16" s="67">
        <v>603658</v>
      </c>
      <c r="E16" s="67">
        <v>42741</v>
      </c>
      <c r="F16" s="67">
        <v>498483</v>
      </c>
      <c r="G16" s="67">
        <v>22340</v>
      </c>
      <c r="H16" s="67">
        <v>414632</v>
      </c>
      <c r="I16" s="67">
        <v>4297</v>
      </c>
      <c r="J16" s="67">
        <v>472909</v>
      </c>
      <c r="K16" s="67">
        <v>21207</v>
      </c>
    </row>
    <row r="17" spans="1:11" x14ac:dyDescent="0.55000000000000004">
      <c r="A17" s="111">
        <v>44380</v>
      </c>
      <c r="B17" s="109" t="str">
        <f t="shared" si="1"/>
        <v>(土)</v>
      </c>
      <c r="C17" s="67">
        <f t="shared" si="3"/>
        <v>1224942</v>
      </c>
      <c r="D17" s="67">
        <v>595813</v>
      </c>
      <c r="E17" s="67">
        <v>51361</v>
      </c>
      <c r="F17" s="67">
        <v>557933</v>
      </c>
      <c r="G17" s="67">
        <v>19835</v>
      </c>
      <c r="H17" s="67">
        <v>418961</v>
      </c>
      <c r="I17" s="67">
        <v>9281</v>
      </c>
      <c r="J17" s="67">
        <v>531103</v>
      </c>
      <c r="K17" s="67">
        <v>18506</v>
      </c>
    </row>
    <row r="18" spans="1:11" x14ac:dyDescent="0.55000000000000004">
      <c r="A18" s="111">
        <v>44379</v>
      </c>
      <c r="B18" s="112" t="str">
        <f t="shared" si="1"/>
        <v>(金)</v>
      </c>
      <c r="C18" s="67">
        <f t="shared" si="3"/>
        <v>941457</v>
      </c>
      <c r="D18" s="67">
        <v>306109</v>
      </c>
      <c r="E18" s="67">
        <v>34488</v>
      </c>
      <c r="F18" s="67">
        <v>581421</v>
      </c>
      <c r="G18" s="67">
        <v>19439</v>
      </c>
      <c r="H18" s="67">
        <v>217926</v>
      </c>
      <c r="I18" s="67">
        <v>7172</v>
      </c>
      <c r="J18" s="67">
        <v>557761</v>
      </c>
      <c r="K18" s="67">
        <v>18200</v>
      </c>
    </row>
    <row r="19" spans="1:11" x14ac:dyDescent="0.55000000000000004">
      <c r="A19" s="111">
        <v>44378</v>
      </c>
      <c r="B19" s="109" t="str">
        <f t="shared" si="1"/>
        <v>(木)</v>
      </c>
      <c r="C19" s="67">
        <f t="shared" si="3"/>
        <v>996451</v>
      </c>
      <c r="D19" s="67">
        <v>365302</v>
      </c>
      <c r="E19" s="67">
        <v>32446</v>
      </c>
      <c r="F19" s="67">
        <v>579105</v>
      </c>
      <c r="G19" s="67">
        <v>19598</v>
      </c>
      <c r="H19" s="67">
        <v>283216</v>
      </c>
      <c r="I19" s="67">
        <v>7282</v>
      </c>
      <c r="J19" s="67">
        <v>558528</v>
      </c>
      <c r="K19" s="67">
        <v>18360</v>
      </c>
    </row>
    <row r="20" spans="1:11" x14ac:dyDescent="0.55000000000000004">
      <c r="A20" s="111">
        <v>44377</v>
      </c>
      <c r="B20" s="112" t="str">
        <f t="shared" si="1"/>
        <v>(水)</v>
      </c>
      <c r="C20" s="67">
        <f t="shared" si="3"/>
        <v>1244704</v>
      </c>
      <c r="D20" s="67">
        <v>561035</v>
      </c>
      <c r="E20" s="67">
        <v>34479</v>
      </c>
      <c r="F20" s="67">
        <v>630183</v>
      </c>
      <c r="G20" s="67">
        <v>19007</v>
      </c>
      <c r="H20" s="67">
        <v>454515</v>
      </c>
      <c r="I20" s="67">
        <v>10745</v>
      </c>
      <c r="J20" s="67">
        <v>607655</v>
      </c>
      <c r="K20" s="67">
        <v>17926</v>
      </c>
    </row>
    <row r="21" spans="1:11" x14ac:dyDescent="0.55000000000000004">
      <c r="A21" s="111">
        <v>44376</v>
      </c>
      <c r="B21" s="109" t="str">
        <f>"(" &amp; TEXT(A21,"aaa") &amp; ")"</f>
        <v>(火)</v>
      </c>
      <c r="C21" s="67">
        <f>SUM(D21:G21)</f>
        <v>1232015</v>
      </c>
      <c r="D21" s="67">
        <v>546394</v>
      </c>
      <c r="E21" s="67">
        <v>31485</v>
      </c>
      <c r="F21" s="67">
        <v>635111</v>
      </c>
      <c r="G21" s="67">
        <v>19025</v>
      </c>
      <c r="H21" s="67">
        <v>449585</v>
      </c>
      <c r="I21" s="67">
        <v>10538</v>
      </c>
      <c r="J21" s="67">
        <v>614680</v>
      </c>
      <c r="K21" s="67">
        <v>17884</v>
      </c>
    </row>
    <row r="22" spans="1:11" x14ac:dyDescent="0.55000000000000004">
      <c r="A22" s="111">
        <v>44375</v>
      </c>
      <c r="B22" s="112" t="str">
        <f t="shared" ref="B22:B46" si="4">"(" &amp; TEXT(A22,"aaa") &amp; ")"</f>
        <v>(月)</v>
      </c>
      <c r="C22" s="67">
        <f t="shared" si="0"/>
        <v>1145921</v>
      </c>
      <c r="D22" s="67">
        <v>515102</v>
      </c>
      <c r="E22" s="67">
        <v>29466</v>
      </c>
      <c r="F22" s="67">
        <v>582827</v>
      </c>
      <c r="G22" s="67">
        <v>18526</v>
      </c>
      <c r="H22" s="67">
        <v>429183</v>
      </c>
      <c r="I22" s="67">
        <v>12082</v>
      </c>
      <c r="J22" s="67">
        <v>565166</v>
      </c>
      <c r="K22" s="67">
        <v>17431</v>
      </c>
    </row>
    <row r="23" spans="1:11" x14ac:dyDescent="0.55000000000000004">
      <c r="A23" s="111">
        <v>44374</v>
      </c>
      <c r="B23" s="112" t="str">
        <f t="shared" si="4"/>
        <v>(日)</v>
      </c>
      <c r="C23" s="67">
        <f t="shared" si="0"/>
        <v>1199292</v>
      </c>
      <c r="D23" s="67">
        <v>627272</v>
      </c>
      <c r="E23" s="67">
        <v>46794</v>
      </c>
      <c r="F23" s="67">
        <v>520619</v>
      </c>
      <c r="G23" s="67">
        <v>4607</v>
      </c>
      <c r="H23" s="67">
        <v>519425</v>
      </c>
      <c r="I23" s="67">
        <v>14873</v>
      </c>
      <c r="J23" s="67">
        <v>499067</v>
      </c>
      <c r="K23" s="67">
        <v>4350</v>
      </c>
    </row>
    <row r="24" spans="1:11" x14ac:dyDescent="0.55000000000000004">
      <c r="A24" s="111">
        <v>44373</v>
      </c>
      <c r="B24" s="112" t="str">
        <f t="shared" si="4"/>
        <v>(土)</v>
      </c>
      <c r="C24" s="67">
        <f t="shared" si="0"/>
        <v>1201125</v>
      </c>
      <c r="D24" s="67">
        <v>589699</v>
      </c>
      <c r="E24" s="67">
        <v>47752</v>
      </c>
      <c r="F24" s="67">
        <v>559918</v>
      </c>
      <c r="G24" s="67">
        <v>3756</v>
      </c>
      <c r="H24" s="67">
        <v>496423</v>
      </c>
      <c r="I24" s="67">
        <v>18419</v>
      </c>
      <c r="J24" s="67">
        <v>540473</v>
      </c>
      <c r="K24" s="67">
        <v>3501</v>
      </c>
    </row>
    <row r="25" spans="1:11" x14ac:dyDescent="0.55000000000000004">
      <c r="A25" s="111">
        <v>44372</v>
      </c>
      <c r="B25" s="112" t="str">
        <f t="shared" si="4"/>
        <v>(金)</v>
      </c>
      <c r="C25" s="67">
        <f t="shared" si="0"/>
        <v>1205207</v>
      </c>
      <c r="D25" s="67">
        <v>558283</v>
      </c>
      <c r="E25" s="67">
        <v>39489</v>
      </c>
      <c r="F25" s="67">
        <v>603672</v>
      </c>
      <c r="G25" s="67">
        <v>3763</v>
      </c>
      <c r="H25" s="67">
        <v>464108</v>
      </c>
      <c r="I25" s="67">
        <v>13975</v>
      </c>
      <c r="J25" s="67">
        <v>582620</v>
      </c>
      <c r="K25" s="67">
        <v>3573</v>
      </c>
    </row>
    <row r="26" spans="1:11" x14ac:dyDescent="0.55000000000000004">
      <c r="A26" s="111">
        <v>44371</v>
      </c>
      <c r="B26" s="112" t="str">
        <f t="shared" si="4"/>
        <v>(木)</v>
      </c>
      <c r="C26" s="67">
        <f t="shared" si="0"/>
        <v>1197366</v>
      </c>
      <c r="D26" s="67">
        <v>564012</v>
      </c>
      <c r="E26" s="67">
        <v>37078</v>
      </c>
      <c r="F26" s="67">
        <v>592977</v>
      </c>
      <c r="G26" s="67">
        <v>3299</v>
      </c>
      <c r="H26" s="67">
        <v>501412</v>
      </c>
      <c r="I26" s="67">
        <v>14135</v>
      </c>
      <c r="J26" s="67">
        <v>576266</v>
      </c>
      <c r="K26" s="67">
        <v>3154</v>
      </c>
    </row>
    <row r="27" spans="1:11" x14ac:dyDescent="0.55000000000000004">
      <c r="A27" s="111">
        <v>44370</v>
      </c>
      <c r="B27" s="112" t="str">
        <f t="shared" si="4"/>
        <v>(水)</v>
      </c>
      <c r="C27" s="67">
        <f t="shared" si="0"/>
        <v>1208261</v>
      </c>
      <c r="D27" s="67">
        <v>577801</v>
      </c>
      <c r="E27" s="67">
        <v>36995</v>
      </c>
      <c r="F27" s="67">
        <v>590110</v>
      </c>
      <c r="G27" s="67">
        <v>3355</v>
      </c>
      <c r="H27" s="67">
        <v>521983</v>
      </c>
      <c r="I27" s="67">
        <v>14741</v>
      </c>
      <c r="J27" s="67">
        <v>573653</v>
      </c>
      <c r="K27" s="67">
        <v>3158</v>
      </c>
    </row>
    <row r="28" spans="1:11" x14ac:dyDescent="0.55000000000000004">
      <c r="A28" s="111">
        <v>44369</v>
      </c>
      <c r="B28" s="112" t="str">
        <f t="shared" si="4"/>
        <v>(火)</v>
      </c>
      <c r="C28" s="67">
        <f t="shared" si="0"/>
        <v>1186952</v>
      </c>
      <c r="D28" s="67">
        <v>577193</v>
      </c>
      <c r="E28" s="67">
        <v>37815</v>
      </c>
      <c r="F28" s="67">
        <v>569209</v>
      </c>
      <c r="G28" s="67">
        <v>2735</v>
      </c>
      <c r="H28" s="67">
        <v>525011</v>
      </c>
      <c r="I28" s="67">
        <v>18223</v>
      </c>
      <c r="J28" s="67">
        <v>554325</v>
      </c>
      <c r="K28" s="67">
        <v>2590</v>
      </c>
    </row>
    <row r="29" spans="1:11" x14ac:dyDescent="0.55000000000000004">
      <c r="A29" s="111">
        <v>44368</v>
      </c>
      <c r="B29" s="112" t="str">
        <f t="shared" si="4"/>
        <v>(月)</v>
      </c>
      <c r="C29" s="67">
        <f t="shared" si="0"/>
        <v>1076023</v>
      </c>
      <c r="D29" s="67">
        <v>561845</v>
      </c>
      <c r="E29" s="67">
        <v>36133</v>
      </c>
      <c r="F29" s="67">
        <v>474813</v>
      </c>
      <c r="G29" s="67">
        <v>3232</v>
      </c>
      <c r="H29" s="67">
        <v>516963</v>
      </c>
      <c r="I29" s="67">
        <v>18259</v>
      </c>
      <c r="J29" s="67">
        <v>462394</v>
      </c>
      <c r="K29" s="67">
        <v>3102</v>
      </c>
    </row>
    <row r="30" spans="1:11" x14ac:dyDescent="0.55000000000000004">
      <c r="A30" s="111">
        <v>44367</v>
      </c>
      <c r="B30" s="112" t="str">
        <f t="shared" si="4"/>
        <v>(日)</v>
      </c>
      <c r="C30" s="67">
        <f t="shared" si="0"/>
        <v>1056869</v>
      </c>
      <c r="D30" s="67">
        <v>589897</v>
      </c>
      <c r="E30" s="67">
        <v>37221</v>
      </c>
      <c r="F30" s="67">
        <v>429751</v>
      </c>
      <c r="G30" s="67">
        <v>0</v>
      </c>
      <c r="H30" s="67">
        <v>534419</v>
      </c>
      <c r="I30" s="67">
        <v>23089</v>
      </c>
      <c r="J30" s="67">
        <v>418120</v>
      </c>
      <c r="K30" s="67">
        <v>0</v>
      </c>
    </row>
    <row r="31" spans="1:11" x14ac:dyDescent="0.55000000000000004">
      <c r="A31" s="111">
        <v>44366</v>
      </c>
      <c r="B31" s="112" t="str">
        <f t="shared" si="4"/>
        <v>(土)</v>
      </c>
      <c r="C31" s="67">
        <f t="shared" ref="C31:C94" si="5">SUM(D31:G31)</f>
        <v>1048436</v>
      </c>
      <c r="D31" s="67">
        <v>589068</v>
      </c>
      <c r="E31" s="67">
        <v>35867</v>
      </c>
      <c r="F31" s="67">
        <v>423501</v>
      </c>
      <c r="G31" s="67">
        <v>0</v>
      </c>
      <c r="H31" s="67">
        <v>538579</v>
      </c>
      <c r="I31" s="67">
        <v>24348</v>
      </c>
      <c r="J31" s="67">
        <v>410932</v>
      </c>
      <c r="K31" s="67">
        <v>0</v>
      </c>
    </row>
    <row r="32" spans="1:11" x14ac:dyDescent="0.55000000000000004">
      <c r="A32" s="111">
        <v>44365</v>
      </c>
      <c r="B32" s="112" t="str">
        <f t="shared" si="4"/>
        <v>(金)</v>
      </c>
      <c r="C32" s="67">
        <f t="shared" si="5"/>
        <v>1044932</v>
      </c>
      <c r="D32" s="67">
        <v>549958</v>
      </c>
      <c r="E32" s="67">
        <v>28389</v>
      </c>
      <c r="F32" s="67">
        <v>466585</v>
      </c>
      <c r="G32" s="67">
        <v>0</v>
      </c>
      <c r="H32" s="67">
        <v>511500</v>
      </c>
      <c r="I32" s="67">
        <v>19680</v>
      </c>
      <c r="J32" s="67">
        <v>452481</v>
      </c>
      <c r="K32" s="67">
        <v>0</v>
      </c>
    </row>
    <row r="33" spans="1:11" x14ac:dyDescent="0.55000000000000004">
      <c r="A33" s="111">
        <v>44364</v>
      </c>
      <c r="B33" s="112" t="str">
        <f t="shared" si="4"/>
        <v>(木)</v>
      </c>
      <c r="C33" s="67">
        <f t="shared" si="5"/>
        <v>1096547</v>
      </c>
      <c r="D33" s="67">
        <v>573854</v>
      </c>
      <c r="E33" s="67">
        <v>30951</v>
      </c>
      <c r="F33" s="67">
        <v>491742</v>
      </c>
      <c r="G33" s="67">
        <v>0</v>
      </c>
      <c r="H33" s="67">
        <v>539120</v>
      </c>
      <c r="I33" s="67">
        <v>24080</v>
      </c>
      <c r="J33" s="67">
        <v>478058</v>
      </c>
      <c r="K33" s="67">
        <v>0</v>
      </c>
    </row>
    <row r="34" spans="1:11" x14ac:dyDescent="0.55000000000000004">
      <c r="A34" s="111">
        <v>44363</v>
      </c>
      <c r="B34" s="112" t="str">
        <f t="shared" si="4"/>
        <v>(水)</v>
      </c>
      <c r="C34" s="67">
        <f t="shared" si="5"/>
        <v>1098347</v>
      </c>
      <c r="D34" s="67">
        <v>564871</v>
      </c>
      <c r="E34" s="67">
        <v>29746</v>
      </c>
      <c r="F34" s="67">
        <v>503730</v>
      </c>
      <c r="G34" s="67">
        <v>0</v>
      </c>
      <c r="H34" s="67">
        <v>534172</v>
      </c>
      <c r="I34" s="67">
        <v>25588</v>
      </c>
      <c r="J34" s="67">
        <v>490123</v>
      </c>
      <c r="K34" s="67">
        <v>0</v>
      </c>
    </row>
    <row r="35" spans="1:11" x14ac:dyDescent="0.55000000000000004">
      <c r="A35" s="111">
        <v>44362</v>
      </c>
      <c r="B35" s="112" t="str">
        <f t="shared" si="4"/>
        <v>(火)</v>
      </c>
      <c r="C35" s="67">
        <f t="shared" si="5"/>
        <v>1062908</v>
      </c>
      <c r="D35" s="78">
        <v>583672</v>
      </c>
      <c r="E35" s="78">
        <v>28981</v>
      </c>
      <c r="F35" s="78">
        <v>450255</v>
      </c>
      <c r="G35" s="67">
        <v>0</v>
      </c>
      <c r="H35" s="78">
        <v>555690</v>
      </c>
      <c r="I35" s="78">
        <v>26042</v>
      </c>
      <c r="J35" s="78">
        <v>437736</v>
      </c>
      <c r="K35" s="67">
        <v>0</v>
      </c>
    </row>
    <row r="36" spans="1:11" x14ac:dyDescent="0.55000000000000004">
      <c r="A36" s="111">
        <v>44361</v>
      </c>
      <c r="B36" s="112" t="str">
        <f t="shared" si="4"/>
        <v>(月)</v>
      </c>
      <c r="C36" s="67">
        <f t="shared" si="5"/>
        <v>959603</v>
      </c>
      <c r="D36" s="78">
        <v>539985</v>
      </c>
      <c r="E36" s="78">
        <v>29271</v>
      </c>
      <c r="F36" s="78">
        <v>390347</v>
      </c>
      <c r="G36" s="67">
        <v>0</v>
      </c>
      <c r="H36" s="78">
        <v>515776</v>
      </c>
      <c r="I36" s="78">
        <v>26869</v>
      </c>
      <c r="J36" s="78">
        <v>380109</v>
      </c>
      <c r="K36" s="67">
        <v>0</v>
      </c>
    </row>
    <row r="37" spans="1:11" x14ac:dyDescent="0.55000000000000004">
      <c r="A37" s="111">
        <v>44360</v>
      </c>
      <c r="B37" s="112" t="str">
        <f t="shared" si="4"/>
        <v>(日)</v>
      </c>
      <c r="C37" s="67">
        <f t="shared" si="5"/>
        <v>892911</v>
      </c>
      <c r="D37" s="78">
        <v>548346</v>
      </c>
      <c r="E37" s="78">
        <v>33556</v>
      </c>
      <c r="F37" s="78">
        <v>311009</v>
      </c>
      <c r="G37" s="67">
        <v>0</v>
      </c>
      <c r="H37" s="78">
        <v>519340</v>
      </c>
      <c r="I37" s="78">
        <v>30610</v>
      </c>
      <c r="J37" s="78">
        <v>302197</v>
      </c>
      <c r="K37" s="67">
        <v>0</v>
      </c>
    </row>
    <row r="38" spans="1:11" x14ac:dyDescent="0.55000000000000004">
      <c r="A38" s="111">
        <v>44359</v>
      </c>
      <c r="B38" s="112" t="str">
        <f t="shared" si="4"/>
        <v>(土)</v>
      </c>
      <c r="C38" s="67">
        <f t="shared" si="5"/>
        <v>895515</v>
      </c>
      <c r="D38" s="78">
        <v>599951</v>
      </c>
      <c r="E38" s="78">
        <v>32732</v>
      </c>
      <c r="F38" s="78">
        <v>262832</v>
      </c>
      <c r="G38" s="67">
        <v>0</v>
      </c>
      <c r="H38" s="78">
        <v>571514</v>
      </c>
      <c r="I38" s="78">
        <v>30210</v>
      </c>
      <c r="J38" s="78">
        <v>254102</v>
      </c>
      <c r="K38" s="67">
        <v>0</v>
      </c>
    </row>
    <row r="39" spans="1:11" x14ac:dyDescent="0.55000000000000004">
      <c r="A39" s="111">
        <v>44358</v>
      </c>
      <c r="B39" s="112" t="str">
        <f t="shared" si="4"/>
        <v>(金)</v>
      </c>
      <c r="C39" s="67">
        <f t="shared" si="5"/>
        <v>906291</v>
      </c>
      <c r="D39" s="78">
        <v>631911</v>
      </c>
      <c r="E39" s="78">
        <v>28530</v>
      </c>
      <c r="F39" s="78">
        <v>245850</v>
      </c>
      <c r="G39" s="67">
        <v>0</v>
      </c>
      <c r="H39" s="78">
        <v>606332</v>
      </c>
      <c r="I39" s="78">
        <v>26631</v>
      </c>
      <c r="J39" s="78">
        <v>237152</v>
      </c>
      <c r="K39" s="67">
        <v>0</v>
      </c>
    </row>
    <row r="40" spans="1:11" x14ac:dyDescent="0.55000000000000004">
      <c r="A40" s="111">
        <v>44357</v>
      </c>
      <c r="B40" s="112" t="str">
        <f t="shared" si="4"/>
        <v>(木)</v>
      </c>
      <c r="C40" s="67">
        <f t="shared" si="5"/>
        <v>935611</v>
      </c>
      <c r="D40" s="78">
        <v>627984</v>
      </c>
      <c r="E40" s="78">
        <v>28502</v>
      </c>
      <c r="F40" s="78">
        <v>279125</v>
      </c>
      <c r="G40" s="67">
        <v>0</v>
      </c>
      <c r="H40" s="78">
        <v>605043</v>
      </c>
      <c r="I40" s="78">
        <v>26623</v>
      </c>
      <c r="J40" s="78">
        <v>270034</v>
      </c>
      <c r="K40" s="67">
        <v>0</v>
      </c>
    </row>
    <row r="41" spans="1:11" x14ac:dyDescent="0.55000000000000004">
      <c r="A41" s="111">
        <v>44356</v>
      </c>
      <c r="B41" s="112" t="str">
        <f t="shared" si="4"/>
        <v>(水)</v>
      </c>
      <c r="C41" s="67">
        <f t="shared" si="5"/>
        <v>934935</v>
      </c>
      <c r="D41" s="78">
        <v>642792</v>
      </c>
      <c r="E41" s="78">
        <v>26914</v>
      </c>
      <c r="F41" s="78">
        <v>265229</v>
      </c>
      <c r="G41" s="67">
        <v>0</v>
      </c>
      <c r="H41" s="78">
        <v>619828</v>
      </c>
      <c r="I41" s="78">
        <v>25149</v>
      </c>
      <c r="J41" s="78">
        <v>256375</v>
      </c>
      <c r="K41" s="67">
        <v>0</v>
      </c>
    </row>
    <row r="42" spans="1:11" x14ac:dyDescent="0.55000000000000004">
      <c r="A42" s="111">
        <v>44355</v>
      </c>
      <c r="B42" s="112" t="str">
        <f t="shared" si="4"/>
        <v>(火)</v>
      </c>
      <c r="C42" s="67">
        <f t="shared" si="5"/>
        <v>899426</v>
      </c>
      <c r="D42" s="78">
        <v>657331</v>
      </c>
      <c r="E42" s="78">
        <v>29076</v>
      </c>
      <c r="F42" s="78">
        <v>213019</v>
      </c>
      <c r="G42" s="67">
        <v>0</v>
      </c>
      <c r="H42" s="78">
        <v>636279</v>
      </c>
      <c r="I42" s="78">
        <v>27307</v>
      </c>
      <c r="J42" s="78">
        <v>205818</v>
      </c>
      <c r="K42" s="67">
        <v>0</v>
      </c>
    </row>
    <row r="43" spans="1:11" x14ac:dyDescent="0.55000000000000004">
      <c r="A43" s="111">
        <v>44354</v>
      </c>
      <c r="B43" s="112" t="str">
        <f t="shared" si="4"/>
        <v>(月)</v>
      </c>
      <c r="C43" s="67">
        <f t="shared" si="5"/>
        <v>810338</v>
      </c>
      <c r="D43" s="78">
        <v>605517</v>
      </c>
      <c r="E43" s="78">
        <v>28872</v>
      </c>
      <c r="F43" s="78">
        <v>175949</v>
      </c>
      <c r="G43" s="67">
        <v>0</v>
      </c>
      <c r="H43" s="78">
        <v>587145</v>
      </c>
      <c r="I43" s="78">
        <v>27107</v>
      </c>
      <c r="J43" s="78">
        <v>169688</v>
      </c>
      <c r="K43" s="67">
        <v>0</v>
      </c>
    </row>
    <row r="44" spans="1:11" x14ac:dyDescent="0.55000000000000004">
      <c r="A44" s="70">
        <v>44353</v>
      </c>
      <c r="B44" s="112" t="str">
        <f t="shared" si="4"/>
        <v>(日)</v>
      </c>
      <c r="C44" s="67">
        <f t="shared" si="5"/>
        <v>727163</v>
      </c>
      <c r="D44" s="78">
        <v>528002</v>
      </c>
      <c r="E44" s="78">
        <v>22785</v>
      </c>
      <c r="F44" s="78">
        <v>176376</v>
      </c>
      <c r="G44" s="67">
        <v>0</v>
      </c>
      <c r="H44" s="78">
        <v>508589</v>
      </c>
      <c r="I44" s="78">
        <v>21415</v>
      </c>
      <c r="J44" s="78">
        <v>171611</v>
      </c>
      <c r="K44" s="67">
        <v>0</v>
      </c>
    </row>
    <row r="45" spans="1:11" x14ac:dyDescent="0.55000000000000004">
      <c r="A45" s="70">
        <v>44352</v>
      </c>
      <c r="B45" s="112" t="str">
        <f t="shared" si="4"/>
        <v>(土)</v>
      </c>
      <c r="C45" s="67">
        <f t="shared" si="5"/>
        <v>716246</v>
      </c>
      <c r="D45" s="78">
        <v>575997</v>
      </c>
      <c r="E45" s="78">
        <v>20356</v>
      </c>
      <c r="F45" s="78">
        <v>119893</v>
      </c>
      <c r="G45" s="67">
        <v>0</v>
      </c>
      <c r="H45" s="78">
        <v>555834</v>
      </c>
      <c r="I45" s="78">
        <v>18749</v>
      </c>
      <c r="J45" s="78">
        <v>114364</v>
      </c>
      <c r="K45" s="67">
        <v>0</v>
      </c>
    </row>
    <row r="46" spans="1:11" x14ac:dyDescent="0.55000000000000004">
      <c r="A46" s="70">
        <v>44351</v>
      </c>
      <c r="B46" s="112" t="str">
        <f t="shared" si="4"/>
        <v>(金)</v>
      </c>
      <c r="C46" s="67">
        <f t="shared" si="5"/>
        <v>730297</v>
      </c>
      <c r="D46" s="78">
        <v>603832</v>
      </c>
      <c r="E46" s="78">
        <v>20194</v>
      </c>
      <c r="F46" s="78">
        <v>106271</v>
      </c>
      <c r="G46" s="67">
        <v>0</v>
      </c>
      <c r="H46" s="78">
        <v>584470</v>
      </c>
      <c r="I46" s="78">
        <v>18691</v>
      </c>
      <c r="J46" s="78">
        <v>99843</v>
      </c>
      <c r="K46" s="67">
        <v>0</v>
      </c>
    </row>
    <row r="47" spans="1:11" x14ac:dyDescent="0.55000000000000004">
      <c r="A47" s="70">
        <v>44350</v>
      </c>
      <c r="B47" s="112" t="str">
        <f>"(" &amp; TEXT(A47,"aaa") &amp; ")"</f>
        <v>(木)</v>
      </c>
      <c r="C47" s="67">
        <f t="shared" si="5"/>
        <v>767996</v>
      </c>
      <c r="D47" s="78">
        <v>621297</v>
      </c>
      <c r="E47" s="78">
        <v>19977</v>
      </c>
      <c r="F47" s="78">
        <v>126722</v>
      </c>
      <c r="G47" s="67">
        <v>0</v>
      </c>
      <c r="H47" s="78">
        <v>603070</v>
      </c>
      <c r="I47" s="78">
        <v>18717</v>
      </c>
      <c r="J47" s="78">
        <v>120437</v>
      </c>
      <c r="K47" s="67">
        <v>0</v>
      </c>
    </row>
    <row r="48" spans="1:11" x14ac:dyDescent="0.55000000000000004">
      <c r="A48" s="70">
        <v>44349</v>
      </c>
      <c r="B48" s="112" t="str">
        <f t="shared" ref="B48:B99" si="6">"(" &amp; TEXT(A48,"aaa") &amp; ")"</f>
        <v>(水)</v>
      </c>
      <c r="C48" s="67">
        <f t="shared" si="5"/>
        <v>766380</v>
      </c>
      <c r="D48" s="78">
        <v>618311</v>
      </c>
      <c r="E48" s="78">
        <v>19604</v>
      </c>
      <c r="F48" s="78">
        <v>128465</v>
      </c>
      <c r="G48" s="67">
        <v>0</v>
      </c>
      <c r="H48" s="78">
        <v>600857</v>
      </c>
      <c r="I48" s="78">
        <v>18347</v>
      </c>
      <c r="J48" s="78">
        <v>122113</v>
      </c>
      <c r="K48" s="67">
        <v>0</v>
      </c>
    </row>
    <row r="49" spans="1:11" x14ac:dyDescent="0.55000000000000004">
      <c r="A49" s="70">
        <v>44348</v>
      </c>
      <c r="B49" s="112" t="str">
        <f t="shared" si="6"/>
        <v>(火)</v>
      </c>
      <c r="C49" s="67">
        <f t="shared" si="5"/>
        <v>718129</v>
      </c>
      <c r="D49" s="78">
        <v>597202</v>
      </c>
      <c r="E49" s="78">
        <v>19174</v>
      </c>
      <c r="F49" s="78">
        <v>101753</v>
      </c>
      <c r="G49" s="67">
        <v>0</v>
      </c>
      <c r="H49" s="78">
        <v>580959</v>
      </c>
      <c r="I49" s="78">
        <v>18010</v>
      </c>
      <c r="J49" s="78">
        <v>95730</v>
      </c>
      <c r="K49" s="67">
        <v>0</v>
      </c>
    </row>
    <row r="50" spans="1:11" x14ac:dyDescent="0.55000000000000004">
      <c r="A50" s="70">
        <v>44347</v>
      </c>
      <c r="B50" s="112" t="str">
        <f t="shared" si="6"/>
        <v>(月)</v>
      </c>
      <c r="C50" s="67">
        <f t="shared" si="5"/>
        <v>606312</v>
      </c>
      <c r="D50" s="78">
        <v>501364</v>
      </c>
      <c r="E50" s="78">
        <v>18294</v>
      </c>
      <c r="F50" s="78">
        <v>86654</v>
      </c>
      <c r="G50" s="67">
        <v>0</v>
      </c>
      <c r="H50" s="78">
        <v>484922</v>
      </c>
      <c r="I50" s="78">
        <v>17061</v>
      </c>
      <c r="J50" s="78">
        <v>75503</v>
      </c>
      <c r="K50" s="67">
        <v>0</v>
      </c>
    </row>
    <row r="51" spans="1:11" x14ac:dyDescent="0.55000000000000004">
      <c r="A51" s="70">
        <v>44346</v>
      </c>
      <c r="B51" s="112" t="str">
        <f t="shared" si="6"/>
        <v>(日)</v>
      </c>
      <c r="C51" s="67">
        <f t="shared" si="5"/>
        <v>517725</v>
      </c>
      <c r="D51" s="78">
        <v>439074</v>
      </c>
      <c r="E51" s="78">
        <v>15915</v>
      </c>
      <c r="F51" s="78">
        <v>62736</v>
      </c>
      <c r="G51" s="67">
        <v>0</v>
      </c>
      <c r="H51" s="78">
        <v>425697</v>
      </c>
      <c r="I51" s="78">
        <v>15017</v>
      </c>
      <c r="J51" s="78">
        <v>58460</v>
      </c>
      <c r="K51" s="67">
        <v>0</v>
      </c>
    </row>
    <row r="52" spans="1:11" x14ac:dyDescent="0.55000000000000004">
      <c r="A52" s="70">
        <v>44345</v>
      </c>
      <c r="B52" s="112" t="str">
        <f t="shared" si="6"/>
        <v>(土)</v>
      </c>
      <c r="C52" s="67">
        <f t="shared" si="5"/>
        <v>515142</v>
      </c>
      <c r="D52" s="78">
        <v>445928</v>
      </c>
      <c r="E52" s="78">
        <v>15531</v>
      </c>
      <c r="F52" s="78">
        <v>53683</v>
      </c>
      <c r="G52" s="67">
        <v>0</v>
      </c>
      <c r="H52" s="78">
        <v>429695</v>
      </c>
      <c r="I52" s="78">
        <v>14579</v>
      </c>
      <c r="J52" s="78">
        <v>46233</v>
      </c>
      <c r="K52" s="67">
        <v>0</v>
      </c>
    </row>
    <row r="53" spans="1:11" x14ac:dyDescent="0.55000000000000004">
      <c r="A53" s="70">
        <v>44344</v>
      </c>
      <c r="B53" s="112" t="str">
        <f t="shared" si="6"/>
        <v>(金)</v>
      </c>
      <c r="C53" s="67">
        <f t="shared" si="5"/>
        <v>548520</v>
      </c>
      <c r="D53" s="78">
        <v>496252</v>
      </c>
      <c r="E53" s="78">
        <v>14248</v>
      </c>
      <c r="F53" s="78">
        <v>38020</v>
      </c>
      <c r="G53" s="67">
        <v>0</v>
      </c>
      <c r="H53" s="78">
        <v>475479</v>
      </c>
      <c r="I53" s="78">
        <v>13390</v>
      </c>
      <c r="J53" s="78">
        <v>28965</v>
      </c>
      <c r="K53" s="67">
        <v>0</v>
      </c>
    </row>
    <row r="54" spans="1:11" x14ac:dyDescent="0.55000000000000004">
      <c r="A54" s="70">
        <v>44343</v>
      </c>
      <c r="B54" s="112" t="str">
        <f t="shared" si="6"/>
        <v>(木)</v>
      </c>
      <c r="C54" s="67">
        <f t="shared" si="5"/>
        <v>574749</v>
      </c>
      <c r="D54" s="78">
        <v>523293</v>
      </c>
      <c r="E54" s="78">
        <v>12398</v>
      </c>
      <c r="F54" s="78">
        <v>39058</v>
      </c>
      <c r="G54" s="67">
        <v>0</v>
      </c>
      <c r="H54" s="78">
        <v>501853</v>
      </c>
      <c r="I54" s="78">
        <v>11702</v>
      </c>
      <c r="J54" s="78">
        <v>31183</v>
      </c>
      <c r="K54" s="67">
        <v>0</v>
      </c>
    </row>
    <row r="55" spans="1:11" x14ac:dyDescent="0.55000000000000004">
      <c r="A55" s="70">
        <v>44342</v>
      </c>
      <c r="B55" s="112" t="str">
        <f t="shared" si="6"/>
        <v>(水)</v>
      </c>
      <c r="C55" s="67">
        <f t="shared" si="5"/>
        <v>564334</v>
      </c>
      <c r="D55" s="78">
        <v>541708</v>
      </c>
      <c r="E55" s="78">
        <v>11471</v>
      </c>
      <c r="F55" s="78">
        <v>11155</v>
      </c>
      <c r="G55" s="67">
        <v>0</v>
      </c>
      <c r="H55" s="78">
        <v>519150</v>
      </c>
      <c r="I55" s="78">
        <v>10726</v>
      </c>
      <c r="J55" s="78">
        <v>9086</v>
      </c>
      <c r="K55" s="67">
        <v>0</v>
      </c>
    </row>
    <row r="56" spans="1:11" x14ac:dyDescent="0.55000000000000004">
      <c r="A56" s="70">
        <v>44341</v>
      </c>
      <c r="B56" s="112" t="str">
        <f t="shared" si="6"/>
        <v>(火)</v>
      </c>
      <c r="C56" s="67">
        <f t="shared" si="5"/>
        <v>506856</v>
      </c>
      <c r="D56" s="78">
        <v>487431</v>
      </c>
      <c r="E56" s="78">
        <v>9796</v>
      </c>
      <c r="F56" s="78">
        <v>9629</v>
      </c>
      <c r="G56" s="67">
        <v>0</v>
      </c>
      <c r="H56" s="78">
        <v>467441</v>
      </c>
      <c r="I56" s="78">
        <v>9270</v>
      </c>
      <c r="J56" s="78">
        <v>7449</v>
      </c>
      <c r="K56" s="67">
        <v>0</v>
      </c>
    </row>
    <row r="57" spans="1:11" x14ac:dyDescent="0.55000000000000004">
      <c r="A57" s="70">
        <v>44340</v>
      </c>
      <c r="B57" s="112" t="str">
        <f t="shared" si="6"/>
        <v>(月)</v>
      </c>
      <c r="C57" s="67">
        <f t="shared" si="5"/>
        <v>439360</v>
      </c>
      <c r="D57" s="78">
        <v>420655</v>
      </c>
      <c r="E57" s="78">
        <v>9848</v>
      </c>
      <c r="F57" s="78">
        <v>8857</v>
      </c>
      <c r="G57" s="67">
        <v>0</v>
      </c>
      <c r="H57" s="78">
        <v>404904</v>
      </c>
      <c r="I57" s="78">
        <v>9296</v>
      </c>
      <c r="J57" s="78">
        <v>6798</v>
      </c>
      <c r="K57" s="67">
        <v>0</v>
      </c>
    </row>
    <row r="58" spans="1:11" x14ac:dyDescent="0.55000000000000004">
      <c r="A58" s="70">
        <v>44339</v>
      </c>
      <c r="B58" s="112" t="str">
        <f t="shared" si="6"/>
        <v>(日)</v>
      </c>
      <c r="C58" s="67">
        <f t="shared" si="5"/>
        <v>344452</v>
      </c>
      <c r="D58" s="78">
        <v>321963</v>
      </c>
      <c r="E58" s="78">
        <v>0</v>
      </c>
      <c r="F58" s="78">
        <v>22489</v>
      </c>
      <c r="G58" s="67">
        <v>0</v>
      </c>
      <c r="H58" s="78">
        <v>311260</v>
      </c>
      <c r="I58" s="78">
        <v>0</v>
      </c>
      <c r="J58" s="78">
        <v>20205</v>
      </c>
      <c r="K58" s="67">
        <v>0</v>
      </c>
    </row>
    <row r="59" spans="1:11" x14ac:dyDescent="0.55000000000000004">
      <c r="A59" s="70">
        <v>44338</v>
      </c>
      <c r="B59" s="112" t="str">
        <f t="shared" si="6"/>
        <v>(土)</v>
      </c>
      <c r="C59" s="67">
        <f t="shared" si="5"/>
        <v>313006</v>
      </c>
      <c r="D59" s="78">
        <v>277035</v>
      </c>
      <c r="E59" s="78">
        <v>0</v>
      </c>
      <c r="F59" s="78">
        <v>35971</v>
      </c>
      <c r="G59" s="67">
        <v>0</v>
      </c>
      <c r="H59" s="78">
        <v>264215</v>
      </c>
      <c r="I59" s="78">
        <v>0</v>
      </c>
      <c r="J59" s="78">
        <v>22554</v>
      </c>
      <c r="K59" s="67">
        <v>0</v>
      </c>
    </row>
    <row r="60" spans="1:11" x14ac:dyDescent="0.55000000000000004">
      <c r="A60" s="70">
        <v>44337</v>
      </c>
      <c r="B60" s="112" t="str">
        <f t="shared" si="6"/>
        <v>(金)</v>
      </c>
      <c r="C60" s="67">
        <f t="shared" si="5"/>
        <v>308435</v>
      </c>
      <c r="D60" s="78">
        <v>266628</v>
      </c>
      <c r="E60" s="78">
        <v>0</v>
      </c>
      <c r="F60" s="78">
        <v>41807</v>
      </c>
      <c r="G60" s="67">
        <v>0</v>
      </c>
      <c r="H60" s="78">
        <v>248675</v>
      </c>
      <c r="I60" s="78">
        <v>0</v>
      </c>
      <c r="J60" s="78">
        <v>22983</v>
      </c>
      <c r="K60" s="67">
        <v>0</v>
      </c>
    </row>
    <row r="61" spans="1:11" x14ac:dyDescent="0.55000000000000004">
      <c r="A61" s="70">
        <v>44336</v>
      </c>
      <c r="B61" s="112" t="str">
        <f t="shared" si="6"/>
        <v>(木)</v>
      </c>
      <c r="C61" s="67">
        <f t="shared" si="5"/>
        <v>328607</v>
      </c>
      <c r="D61" s="78">
        <v>307606</v>
      </c>
      <c r="E61" s="78">
        <v>0</v>
      </c>
      <c r="F61" s="78">
        <v>21001</v>
      </c>
      <c r="G61" s="67">
        <v>0</v>
      </c>
      <c r="H61" s="78">
        <v>288108</v>
      </c>
      <c r="I61" s="78">
        <v>0</v>
      </c>
      <c r="J61" s="78">
        <v>13071</v>
      </c>
      <c r="K61" s="67">
        <v>0</v>
      </c>
    </row>
    <row r="62" spans="1:11" x14ac:dyDescent="0.55000000000000004">
      <c r="A62" s="70">
        <v>44335</v>
      </c>
      <c r="B62" s="112" t="str">
        <f t="shared" si="6"/>
        <v>(水)</v>
      </c>
      <c r="C62" s="67">
        <f t="shared" si="5"/>
        <v>348456</v>
      </c>
      <c r="D62" s="78">
        <v>295555</v>
      </c>
      <c r="E62" s="78">
        <v>0</v>
      </c>
      <c r="F62" s="78">
        <v>52901</v>
      </c>
      <c r="G62" s="67">
        <v>0</v>
      </c>
      <c r="H62" s="78">
        <v>277859</v>
      </c>
      <c r="I62" s="78">
        <v>0</v>
      </c>
      <c r="J62" s="78">
        <v>31299</v>
      </c>
      <c r="K62" s="67">
        <v>0</v>
      </c>
    </row>
    <row r="63" spans="1:11" x14ac:dyDescent="0.55000000000000004">
      <c r="A63" s="70">
        <v>44334</v>
      </c>
      <c r="B63" s="112" t="str">
        <f t="shared" si="6"/>
        <v>(火)</v>
      </c>
      <c r="C63" s="67">
        <f t="shared" si="5"/>
        <v>293508</v>
      </c>
      <c r="D63" s="78">
        <v>242177</v>
      </c>
      <c r="E63" s="78">
        <v>0</v>
      </c>
      <c r="F63" s="78">
        <v>51331</v>
      </c>
      <c r="G63" s="67">
        <v>0</v>
      </c>
      <c r="H63" s="78">
        <v>226887</v>
      </c>
      <c r="I63" s="78">
        <v>0</v>
      </c>
      <c r="J63" s="78">
        <v>32881</v>
      </c>
      <c r="K63" s="67">
        <v>0</v>
      </c>
    </row>
    <row r="64" spans="1:11" x14ac:dyDescent="0.55000000000000004">
      <c r="A64" s="70">
        <v>44333</v>
      </c>
      <c r="B64" s="112" t="str">
        <f t="shared" si="6"/>
        <v>(月)</v>
      </c>
      <c r="C64" s="67">
        <f t="shared" si="5"/>
        <v>241678</v>
      </c>
      <c r="D64" s="78">
        <v>202130</v>
      </c>
      <c r="E64" s="78">
        <v>0</v>
      </c>
      <c r="F64" s="78">
        <v>39548</v>
      </c>
      <c r="G64" s="67">
        <v>0</v>
      </c>
      <c r="H64" s="78">
        <v>189163</v>
      </c>
      <c r="I64" s="78">
        <v>0</v>
      </c>
      <c r="J64" s="78">
        <v>24567</v>
      </c>
      <c r="K64" s="67">
        <v>0</v>
      </c>
    </row>
    <row r="65" spans="1:11" x14ac:dyDescent="0.55000000000000004">
      <c r="A65" s="70">
        <v>44332</v>
      </c>
      <c r="B65" s="112" t="str">
        <f t="shared" si="6"/>
        <v>(日)</v>
      </c>
      <c r="C65" s="67">
        <f t="shared" si="5"/>
        <v>203179</v>
      </c>
      <c r="D65" s="78">
        <v>184458</v>
      </c>
      <c r="E65" s="78">
        <v>0</v>
      </c>
      <c r="F65" s="78">
        <v>18721</v>
      </c>
      <c r="G65" s="67">
        <v>0</v>
      </c>
      <c r="H65" s="78">
        <v>177793</v>
      </c>
      <c r="I65" s="78">
        <v>0</v>
      </c>
      <c r="J65" s="78">
        <v>14489</v>
      </c>
      <c r="K65" s="67">
        <v>0</v>
      </c>
    </row>
    <row r="66" spans="1:11" x14ac:dyDescent="0.55000000000000004">
      <c r="A66" s="70">
        <v>44331</v>
      </c>
      <c r="B66" s="112" t="str">
        <f t="shared" si="6"/>
        <v>(土)</v>
      </c>
      <c r="C66" s="67">
        <f t="shared" si="5"/>
        <v>159961</v>
      </c>
      <c r="D66" s="78">
        <v>133681</v>
      </c>
      <c r="E66" s="78">
        <v>0</v>
      </c>
      <c r="F66" s="78">
        <v>26280</v>
      </c>
      <c r="G66" s="67">
        <v>0</v>
      </c>
      <c r="H66" s="78">
        <v>123736</v>
      </c>
      <c r="I66" s="78">
        <v>0</v>
      </c>
      <c r="J66" s="78">
        <v>14849</v>
      </c>
      <c r="K66" s="67">
        <v>0</v>
      </c>
    </row>
    <row r="67" spans="1:11" x14ac:dyDescent="0.55000000000000004">
      <c r="A67" s="70">
        <v>44330</v>
      </c>
      <c r="B67" s="112" t="str">
        <f t="shared" si="6"/>
        <v>(金)</v>
      </c>
      <c r="C67" s="67">
        <f t="shared" si="5"/>
        <v>160557</v>
      </c>
      <c r="D67" s="78">
        <v>127428</v>
      </c>
      <c r="E67" s="78">
        <v>0</v>
      </c>
      <c r="F67" s="78">
        <v>33129</v>
      </c>
      <c r="G67" s="67">
        <v>0</v>
      </c>
      <c r="H67" s="78">
        <v>111810</v>
      </c>
      <c r="I67" s="78">
        <v>0</v>
      </c>
      <c r="J67" s="78">
        <v>16225</v>
      </c>
      <c r="K67" s="67">
        <v>0</v>
      </c>
    </row>
    <row r="68" spans="1:11" x14ac:dyDescent="0.55000000000000004">
      <c r="A68" s="70">
        <v>44329</v>
      </c>
      <c r="B68" s="112" t="str">
        <f t="shared" si="6"/>
        <v>(木)</v>
      </c>
      <c r="C68" s="67">
        <f t="shared" si="5"/>
        <v>187105</v>
      </c>
      <c r="D68" s="78">
        <v>148744</v>
      </c>
      <c r="E68" s="78">
        <v>0</v>
      </c>
      <c r="F68" s="78">
        <v>38361</v>
      </c>
      <c r="G68" s="67">
        <v>0</v>
      </c>
      <c r="H68" s="78">
        <v>133597</v>
      </c>
      <c r="I68" s="78">
        <v>0</v>
      </c>
      <c r="J68" s="78">
        <v>22876</v>
      </c>
      <c r="K68" s="67">
        <v>0</v>
      </c>
    </row>
    <row r="69" spans="1:11" x14ac:dyDescent="0.55000000000000004">
      <c r="A69" s="70">
        <v>44328</v>
      </c>
      <c r="B69" s="112" t="str">
        <f t="shared" si="6"/>
        <v>(水)</v>
      </c>
      <c r="C69" s="67">
        <f t="shared" si="5"/>
        <v>190742</v>
      </c>
      <c r="D69" s="78">
        <v>151368</v>
      </c>
      <c r="E69" s="78">
        <v>0</v>
      </c>
      <c r="F69" s="78">
        <v>39374</v>
      </c>
      <c r="G69" s="67">
        <v>0</v>
      </c>
      <c r="H69" s="78">
        <v>136487</v>
      </c>
      <c r="I69" s="78">
        <v>0</v>
      </c>
      <c r="J69" s="78">
        <v>24085</v>
      </c>
      <c r="K69" s="67">
        <v>0</v>
      </c>
    </row>
    <row r="70" spans="1:11" x14ac:dyDescent="0.55000000000000004">
      <c r="A70" s="70">
        <v>44327</v>
      </c>
      <c r="B70" s="112" t="str">
        <f t="shared" si="6"/>
        <v>(火)</v>
      </c>
      <c r="C70" s="67">
        <f t="shared" si="5"/>
        <v>153834</v>
      </c>
      <c r="D70" s="78">
        <v>120856</v>
      </c>
      <c r="E70" s="78">
        <v>0</v>
      </c>
      <c r="F70" s="78">
        <v>32978</v>
      </c>
      <c r="G70" s="67">
        <v>0</v>
      </c>
      <c r="H70" s="78">
        <v>106653</v>
      </c>
      <c r="I70" s="78">
        <v>0</v>
      </c>
      <c r="J70" s="78">
        <v>20117</v>
      </c>
      <c r="K70" s="67">
        <v>0</v>
      </c>
    </row>
    <row r="71" spans="1:11" x14ac:dyDescent="0.55000000000000004">
      <c r="A71" s="70">
        <v>44326</v>
      </c>
      <c r="B71" s="112" t="str">
        <f t="shared" si="6"/>
        <v>(月)</v>
      </c>
      <c r="C71" s="67">
        <f t="shared" si="5"/>
        <v>118346</v>
      </c>
      <c r="D71" s="78">
        <v>96938</v>
      </c>
      <c r="E71" s="78">
        <v>0</v>
      </c>
      <c r="F71" s="78">
        <v>21408</v>
      </c>
      <c r="G71" s="67">
        <v>0</v>
      </c>
      <c r="H71" s="78">
        <v>84312</v>
      </c>
      <c r="I71" s="78">
        <v>0</v>
      </c>
      <c r="J71" s="78">
        <v>12783</v>
      </c>
      <c r="K71" s="67">
        <v>0</v>
      </c>
    </row>
    <row r="72" spans="1:11" x14ac:dyDescent="0.55000000000000004">
      <c r="A72" s="70">
        <v>44325</v>
      </c>
      <c r="B72" s="112" t="str">
        <f t="shared" si="6"/>
        <v>(日)</v>
      </c>
      <c r="C72" s="67">
        <f t="shared" si="5"/>
        <v>78342</v>
      </c>
      <c r="D72" s="78">
        <v>71245</v>
      </c>
      <c r="E72" s="78">
        <v>0</v>
      </c>
      <c r="F72" s="78">
        <v>7097</v>
      </c>
      <c r="G72" s="67">
        <v>0</v>
      </c>
      <c r="H72" s="78">
        <v>66234</v>
      </c>
      <c r="I72" s="78">
        <v>0</v>
      </c>
      <c r="J72" s="78">
        <v>5668</v>
      </c>
      <c r="K72" s="67">
        <v>0</v>
      </c>
    </row>
    <row r="73" spans="1:11" x14ac:dyDescent="0.55000000000000004">
      <c r="A73" s="70">
        <v>44324</v>
      </c>
      <c r="B73" s="112" t="str">
        <f t="shared" si="6"/>
        <v>(土)</v>
      </c>
      <c r="C73" s="67">
        <f t="shared" si="5"/>
        <v>64219</v>
      </c>
      <c r="D73" s="78">
        <v>57359</v>
      </c>
      <c r="E73" s="78">
        <v>0</v>
      </c>
      <c r="F73" s="78">
        <v>6860</v>
      </c>
      <c r="G73" s="67">
        <v>0</v>
      </c>
      <c r="H73" s="78">
        <v>48827</v>
      </c>
      <c r="I73" s="78">
        <v>0</v>
      </c>
      <c r="J73" s="78">
        <v>3899</v>
      </c>
      <c r="K73" s="67">
        <v>0</v>
      </c>
    </row>
    <row r="74" spans="1:11" x14ac:dyDescent="0.55000000000000004">
      <c r="A74" s="70">
        <v>44323</v>
      </c>
      <c r="B74" s="112" t="str">
        <f t="shared" si="6"/>
        <v>(金)</v>
      </c>
      <c r="C74" s="67">
        <f t="shared" si="5"/>
        <v>49014</v>
      </c>
      <c r="D74" s="78">
        <v>40871</v>
      </c>
      <c r="E74" s="78">
        <v>0</v>
      </c>
      <c r="F74" s="78">
        <v>8143</v>
      </c>
      <c r="G74" s="67">
        <v>0</v>
      </c>
      <c r="H74" s="78">
        <v>31442</v>
      </c>
      <c r="I74" s="78">
        <v>0</v>
      </c>
      <c r="J74" s="78">
        <v>4491</v>
      </c>
      <c r="K74" s="67">
        <v>0</v>
      </c>
    </row>
    <row r="75" spans="1:11" x14ac:dyDescent="0.55000000000000004">
      <c r="A75" s="70">
        <v>44322</v>
      </c>
      <c r="B75" s="112" t="str">
        <f t="shared" si="6"/>
        <v>(木)</v>
      </c>
      <c r="C75" s="67">
        <f t="shared" si="5"/>
        <v>48515</v>
      </c>
      <c r="D75" s="78">
        <v>41409</v>
      </c>
      <c r="E75" s="78">
        <v>0</v>
      </c>
      <c r="F75" s="78">
        <v>7106</v>
      </c>
      <c r="G75" s="67">
        <v>0</v>
      </c>
      <c r="H75" s="78">
        <v>32939</v>
      </c>
      <c r="I75" s="78">
        <v>0</v>
      </c>
      <c r="J75" s="78">
        <v>4610</v>
      </c>
      <c r="K75" s="67">
        <v>0</v>
      </c>
    </row>
    <row r="76" spans="1:11" x14ac:dyDescent="0.55000000000000004">
      <c r="A76" s="70">
        <v>44321</v>
      </c>
      <c r="B76" s="112" t="str">
        <f t="shared" si="6"/>
        <v>(水)</v>
      </c>
      <c r="C76" s="67">
        <f t="shared" si="5"/>
        <v>10037</v>
      </c>
      <c r="D76" s="78">
        <v>9163</v>
      </c>
      <c r="E76" s="78">
        <v>0</v>
      </c>
      <c r="F76" s="78">
        <v>874</v>
      </c>
      <c r="G76" s="67">
        <v>0</v>
      </c>
      <c r="H76" s="78">
        <v>8165</v>
      </c>
      <c r="I76" s="78">
        <v>0</v>
      </c>
      <c r="J76" s="78">
        <v>736</v>
      </c>
      <c r="K76" s="67">
        <v>0</v>
      </c>
    </row>
    <row r="77" spans="1:11" x14ac:dyDescent="0.55000000000000004">
      <c r="A77" s="70">
        <v>44320</v>
      </c>
      <c r="B77" s="112" t="str">
        <f t="shared" si="6"/>
        <v>(火)</v>
      </c>
      <c r="C77" s="67">
        <f t="shared" si="5"/>
        <v>8635</v>
      </c>
      <c r="D77" s="78">
        <v>7851</v>
      </c>
      <c r="E77" s="78">
        <v>0</v>
      </c>
      <c r="F77" s="78">
        <v>784</v>
      </c>
      <c r="G77" s="67">
        <v>0</v>
      </c>
      <c r="H77" s="78">
        <v>6624</v>
      </c>
      <c r="I77" s="78">
        <v>0</v>
      </c>
      <c r="J77" s="78">
        <v>542</v>
      </c>
      <c r="K77" s="67">
        <v>0</v>
      </c>
    </row>
    <row r="78" spans="1:11" x14ac:dyDescent="0.55000000000000004">
      <c r="A78" s="70">
        <v>44319</v>
      </c>
      <c r="B78" s="112" t="str">
        <f t="shared" si="6"/>
        <v>(月)</v>
      </c>
      <c r="C78" s="67">
        <f t="shared" si="5"/>
        <v>7763</v>
      </c>
      <c r="D78" s="78">
        <v>6931</v>
      </c>
      <c r="E78" s="78">
        <v>0</v>
      </c>
      <c r="F78" s="78">
        <v>832</v>
      </c>
      <c r="G78" s="67">
        <v>0</v>
      </c>
      <c r="H78" s="78">
        <v>5748</v>
      </c>
      <c r="I78" s="78">
        <v>0</v>
      </c>
      <c r="J78" s="78">
        <v>785</v>
      </c>
      <c r="K78" s="67">
        <v>0</v>
      </c>
    </row>
    <row r="79" spans="1:11" x14ac:dyDescent="0.55000000000000004">
      <c r="A79" s="70">
        <v>44318</v>
      </c>
      <c r="B79" s="112" t="str">
        <f t="shared" si="6"/>
        <v>(日)</v>
      </c>
      <c r="C79" s="67">
        <f t="shared" si="5"/>
        <v>22809</v>
      </c>
      <c r="D79" s="78">
        <v>22809</v>
      </c>
      <c r="E79" s="78">
        <v>0</v>
      </c>
      <c r="F79" s="78">
        <v>0</v>
      </c>
      <c r="G79" s="67">
        <v>0</v>
      </c>
      <c r="H79" s="78">
        <v>20268</v>
      </c>
      <c r="I79" s="78">
        <v>0</v>
      </c>
      <c r="J79" s="78">
        <v>0</v>
      </c>
      <c r="K79" s="67">
        <v>0</v>
      </c>
    </row>
    <row r="80" spans="1:11" x14ac:dyDescent="0.55000000000000004">
      <c r="A80" s="70">
        <v>44317</v>
      </c>
      <c r="B80" s="112" t="str">
        <f t="shared" si="6"/>
        <v>(土)</v>
      </c>
      <c r="C80" s="67">
        <f t="shared" si="5"/>
        <v>36070</v>
      </c>
      <c r="D80" s="78">
        <v>36070</v>
      </c>
      <c r="E80" s="78">
        <v>0</v>
      </c>
      <c r="F80" s="78">
        <v>0</v>
      </c>
      <c r="G80" s="67">
        <v>0</v>
      </c>
      <c r="H80" s="78">
        <v>22680</v>
      </c>
      <c r="I80" s="78">
        <v>0</v>
      </c>
      <c r="J80" s="78">
        <v>0</v>
      </c>
      <c r="K80" s="67">
        <v>0</v>
      </c>
    </row>
    <row r="81" spans="1:11" x14ac:dyDescent="0.55000000000000004">
      <c r="A81" s="70">
        <v>44316</v>
      </c>
      <c r="B81" s="112" t="str">
        <f t="shared" si="6"/>
        <v>(金)</v>
      </c>
      <c r="C81" s="67">
        <f t="shared" si="5"/>
        <v>58363</v>
      </c>
      <c r="D81" s="78">
        <v>58363</v>
      </c>
      <c r="E81" s="78">
        <v>0</v>
      </c>
      <c r="F81" s="78">
        <v>0</v>
      </c>
      <c r="G81" s="67">
        <v>0</v>
      </c>
      <c r="H81" s="78">
        <v>26665</v>
      </c>
      <c r="I81" s="78">
        <v>0</v>
      </c>
      <c r="J81" s="78">
        <v>0</v>
      </c>
      <c r="K81" s="67">
        <v>0</v>
      </c>
    </row>
    <row r="82" spans="1:11" x14ac:dyDescent="0.55000000000000004">
      <c r="A82" s="70">
        <v>44315</v>
      </c>
      <c r="B82" s="112" t="str">
        <f>"(" &amp; TEXT(A82,"aaa") &amp; ")"</f>
        <v>(木)</v>
      </c>
      <c r="C82" s="67">
        <f t="shared" si="5"/>
        <v>17994</v>
      </c>
      <c r="D82" s="78">
        <v>17994</v>
      </c>
      <c r="E82" s="78">
        <v>0</v>
      </c>
      <c r="F82" s="78">
        <v>0</v>
      </c>
      <c r="G82" s="67">
        <v>0</v>
      </c>
      <c r="H82" s="78">
        <v>12787</v>
      </c>
      <c r="I82" s="78">
        <v>0</v>
      </c>
      <c r="J82" s="78">
        <v>0</v>
      </c>
      <c r="K82" s="67">
        <v>0</v>
      </c>
    </row>
    <row r="83" spans="1:11" x14ac:dyDescent="0.55000000000000004">
      <c r="A83" s="70">
        <v>44314</v>
      </c>
      <c r="B83" s="112" t="str">
        <f t="shared" si="6"/>
        <v>(水)</v>
      </c>
      <c r="C83" s="67">
        <f t="shared" si="5"/>
        <v>76996</v>
      </c>
      <c r="D83" s="78">
        <v>76996</v>
      </c>
      <c r="E83" s="78">
        <v>0</v>
      </c>
      <c r="F83" s="78">
        <v>0</v>
      </c>
      <c r="G83" s="67">
        <v>0</v>
      </c>
      <c r="H83" s="78">
        <v>36435</v>
      </c>
      <c r="I83" s="78">
        <v>0</v>
      </c>
      <c r="J83" s="78">
        <v>0</v>
      </c>
      <c r="K83" s="67">
        <v>0</v>
      </c>
    </row>
    <row r="84" spans="1:11" x14ac:dyDescent="0.55000000000000004">
      <c r="A84" s="70">
        <v>44313</v>
      </c>
      <c r="B84" s="112" t="str">
        <f t="shared" si="6"/>
        <v>(火)</v>
      </c>
      <c r="C84" s="67">
        <f t="shared" si="5"/>
        <v>71391</v>
      </c>
      <c r="D84" s="78">
        <v>71391</v>
      </c>
      <c r="E84" s="78">
        <v>0</v>
      </c>
      <c r="F84" s="78">
        <v>0</v>
      </c>
      <c r="G84" s="67">
        <v>0</v>
      </c>
      <c r="H84" s="78">
        <v>37169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44312</v>
      </c>
      <c r="B85" s="112" t="str">
        <f t="shared" si="6"/>
        <v>(月)</v>
      </c>
      <c r="C85" s="67">
        <f t="shared" si="5"/>
        <v>53928</v>
      </c>
      <c r="D85" s="78">
        <v>53928</v>
      </c>
      <c r="E85" s="78">
        <v>0</v>
      </c>
      <c r="F85" s="78">
        <v>0</v>
      </c>
      <c r="G85" s="67">
        <v>0</v>
      </c>
      <c r="H85" s="78">
        <v>27391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44311</v>
      </c>
      <c r="B86" s="112" t="str">
        <f t="shared" si="6"/>
        <v>(日)</v>
      </c>
      <c r="C86" s="67">
        <f t="shared" si="5"/>
        <v>21727</v>
      </c>
      <c r="D86" s="78">
        <v>21727</v>
      </c>
      <c r="E86" s="78">
        <v>0</v>
      </c>
      <c r="F86" s="78">
        <v>0</v>
      </c>
      <c r="G86" s="67">
        <v>0</v>
      </c>
      <c r="H86" s="78">
        <v>15279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44310</v>
      </c>
      <c r="B87" s="112" t="str">
        <f t="shared" si="6"/>
        <v>(土)</v>
      </c>
      <c r="C87" s="67">
        <f t="shared" si="5"/>
        <v>31521</v>
      </c>
      <c r="D87" s="78">
        <v>31521</v>
      </c>
      <c r="E87" s="78">
        <v>0</v>
      </c>
      <c r="F87" s="78">
        <v>0</v>
      </c>
      <c r="G87" s="67">
        <v>0</v>
      </c>
      <c r="H87" s="78">
        <v>15671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44309</v>
      </c>
      <c r="B88" s="112" t="str">
        <f t="shared" si="6"/>
        <v>(金)</v>
      </c>
      <c r="C88" s="67">
        <f t="shared" si="5"/>
        <v>48933</v>
      </c>
      <c r="D88" s="78">
        <v>48933</v>
      </c>
      <c r="E88" s="78">
        <v>0</v>
      </c>
      <c r="F88" s="78">
        <v>0</v>
      </c>
      <c r="G88" s="67">
        <v>0</v>
      </c>
      <c r="H88" s="78">
        <v>18266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44308</v>
      </c>
      <c r="B89" s="112" t="str">
        <f t="shared" si="6"/>
        <v>(木)</v>
      </c>
      <c r="C89" s="67">
        <f t="shared" si="5"/>
        <v>52388</v>
      </c>
      <c r="D89" s="78">
        <v>52388</v>
      </c>
      <c r="E89" s="78">
        <v>0</v>
      </c>
      <c r="F89" s="78">
        <v>0</v>
      </c>
      <c r="G89" s="67">
        <v>0</v>
      </c>
      <c r="H89" s="78">
        <v>24629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44307</v>
      </c>
      <c r="B90" s="112" t="str">
        <f t="shared" si="6"/>
        <v>(水)</v>
      </c>
      <c r="C90" s="67">
        <f t="shared" si="5"/>
        <v>53889</v>
      </c>
      <c r="D90" s="78">
        <v>53889</v>
      </c>
      <c r="E90" s="78">
        <v>0</v>
      </c>
      <c r="F90" s="78">
        <v>0</v>
      </c>
      <c r="G90" s="67">
        <v>0</v>
      </c>
      <c r="H90" s="78">
        <v>26104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44306</v>
      </c>
      <c r="B91" s="112" t="str">
        <f t="shared" si="6"/>
        <v>(火)</v>
      </c>
      <c r="C91" s="67">
        <f t="shared" si="5"/>
        <v>45626</v>
      </c>
      <c r="D91" s="78">
        <v>45626</v>
      </c>
      <c r="E91" s="78">
        <v>0</v>
      </c>
      <c r="F91" s="78">
        <v>0</v>
      </c>
      <c r="G91" s="67">
        <v>0</v>
      </c>
      <c r="H91" s="78">
        <v>21907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44305</v>
      </c>
      <c r="B92" s="112" t="str">
        <f t="shared" si="6"/>
        <v>(月)</v>
      </c>
      <c r="C92" s="67">
        <f t="shared" si="5"/>
        <v>30220</v>
      </c>
      <c r="D92" s="78">
        <v>30220</v>
      </c>
      <c r="E92" s="78">
        <v>0</v>
      </c>
      <c r="F92" s="78">
        <v>0</v>
      </c>
      <c r="G92" s="67">
        <v>0</v>
      </c>
      <c r="H92" s="78">
        <v>14010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44304</v>
      </c>
      <c r="B93" s="112" t="str">
        <f t="shared" si="6"/>
        <v>(日)</v>
      </c>
      <c r="C93" s="67">
        <f t="shared" si="5"/>
        <v>8254</v>
      </c>
      <c r="D93" s="78">
        <v>8254</v>
      </c>
      <c r="E93" s="78">
        <v>0</v>
      </c>
      <c r="F93" s="78">
        <v>0</v>
      </c>
      <c r="G93" s="67">
        <v>0</v>
      </c>
      <c r="H93" s="78">
        <v>5643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44303</v>
      </c>
      <c r="B94" s="112" t="str">
        <f t="shared" si="6"/>
        <v>(土)</v>
      </c>
      <c r="C94" s="67">
        <f t="shared" si="5"/>
        <v>7728</v>
      </c>
      <c r="D94" s="78">
        <v>7728</v>
      </c>
      <c r="E94" s="78">
        <v>0</v>
      </c>
      <c r="F94" s="78">
        <v>0</v>
      </c>
      <c r="G94" s="67">
        <v>0</v>
      </c>
      <c r="H94" s="78">
        <v>3722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44302</v>
      </c>
      <c r="B95" s="112" t="str">
        <f t="shared" si="6"/>
        <v>(金)</v>
      </c>
      <c r="C95" s="67">
        <f t="shared" ref="C95:C97" si="7">SUM(D95:G95)</f>
        <v>10042</v>
      </c>
      <c r="D95" s="78">
        <v>10042</v>
      </c>
      <c r="E95" s="78">
        <v>0</v>
      </c>
      <c r="F95" s="78">
        <v>0</v>
      </c>
      <c r="G95" s="67">
        <v>0</v>
      </c>
      <c r="H95" s="78">
        <v>3444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44301</v>
      </c>
      <c r="B96" s="112" t="str">
        <f t="shared" si="6"/>
        <v>(木)</v>
      </c>
      <c r="C96" s="67">
        <f t="shared" si="7"/>
        <v>8721</v>
      </c>
      <c r="D96" s="78">
        <v>8721</v>
      </c>
      <c r="E96" s="78">
        <v>0</v>
      </c>
      <c r="F96" s="78">
        <v>0</v>
      </c>
      <c r="G96" s="67">
        <v>0</v>
      </c>
      <c r="H96" s="78">
        <v>4356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44300</v>
      </c>
      <c r="B97" s="112" t="str">
        <f t="shared" si="6"/>
        <v>(水)</v>
      </c>
      <c r="C97" s="67">
        <f t="shared" si="7"/>
        <v>4853</v>
      </c>
      <c r="D97" s="78">
        <v>4853</v>
      </c>
      <c r="E97" s="78">
        <v>0</v>
      </c>
      <c r="F97" s="78">
        <v>0</v>
      </c>
      <c r="G97" s="67">
        <v>0</v>
      </c>
      <c r="H97" s="78">
        <v>3136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44299</v>
      </c>
      <c r="B98" s="112" t="str">
        <f t="shared" si="6"/>
        <v>(火)</v>
      </c>
      <c r="C98" s="67">
        <f>SUM(D98:G98)</f>
        <v>4218</v>
      </c>
      <c r="D98" s="78">
        <v>4218</v>
      </c>
      <c r="E98" s="78">
        <v>0</v>
      </c>
      <c r="F98" s="78">
        <v>0</v>
      </c>
      <c r="G98" s="67">
        <v>0</v>
      </c>
      <c r="H98" s="78">
        <v>2906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44298</v>
      </c>
      <c r="B99" s="112" t="str">
        <f t="shared" si="6"/>
        <v>(月)</v>
      </c>
      <c r="C99" s="67">
        <f>SUM(D99:G99)</f>
        <v>4815</v>
      </c>
      <c r="D99" s="98">
        <v>4815</v>
      </c>
      <c r="E99" s="98">
        <v>0</v>
      </c>
      <c r="F99" s="98">
        <v>0</v>
      </c>
      <c r="G99" s="98">
        <v>0</v>
      </c>
      <c r="H99" s="98">
        <v>3504</v>
      </c>
      <c r="I99" s="98">
        <v>0</v>
      </c>
      <c r="J99" s="98">
        <v>0</v>
      </c>
      <c r="K99" s="98">
        <v>0</v>
      </c>
    </row>
    <row r="100" spans="1:11" x14ac:dyDescent="0.55000000000000004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</row>
    <row r="101" spans="1:11" x14ac:dyDescent="0.55000000000000004">
      <c r="A101" s="95" t="s">
        <v>330</v>
      </c>
      <c r="B101" s="95"/>
    </row>
    <row r="102" spans="1:11" x14ac:dyDescent="0.55000000000000004">
      <c r="A102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8" t="s">
        <v>389</v>
      </c>
    </row>
    <row r="3" spans="1:9" x14ac:dyDescent="0.55000000000000004">
      <c r="A3" s="138" t="s">
        <v>296</v>
      </c>
      <c r="B3" s="139" t="s">
        <v>297</v>
      </c>
      <c r="C3" s="141" t="s">
        <v>298</v>
      </c>
      <c r="D3" s="141" t="s">
        <v>299</v>
      </c>
      <c r="E3" s="137"/>
      <c r="F3" s="141" t="s">
        <v>300</v>
      </c>
      <c r="G3" s="137"/>
      <c r="H3" s="93"/>
      <c r="I3" s="93"/>
    </row>
    <row r="4" spans="1:9" x14ac:dyDescent="0.55000000000000004">
      <c r="A4" s="137"/>
      <c r="B4" s="140"/>
      <c r="C4" s="137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37"/>
      <c r="C5" s="67">
        <f t="shared" ref="C5:C66" si="0">SUM(D5:G5)</f>
        <v>11662539</v>
      </c>
      <c r="D5" s="67">
        <v>6183749</v>
      </c>
      <c r="E5" s="67">
        <v>108869</v>
      </c>
      <c r="F5" s="67">
        <v>5354450</v>
      </c>
      <c r="G5" s="67">
        <v>15471</v>
      </c>
      <c r="H5" s="92"/>
      <c r="I5" s="92"/>
    </row>
    <row r="6" spans="1:9" x14ac:dyDescent="0.55000000000000004">
      <c r="A6" s="111">
        <v>44390</v>
      </c>
      <c r="B6" s="110" t="s">
        <v>295</v>
      </c>
      <c r="C6" s="67">
        <f t="shared" si="0"/>
        <v>73445</v>
      </c>
      <c r="D6" s="67">
        <v>25653</v>
      </c>
      <c r="E6" s="67">
        <v>9453</v>
      </c>
      <c r="F6" s="67">
        <v>37198</v>
      </c>
      <c r="G6" s="67">
        <v>1141</v>
      </c>
      <c r="H6" s="92"/>
      <c r="I6" s="92"/>
    </row>
    <row r="7" spans="1:9" x14ac:dyDescent="0.55000000000000004">
      <c r="A7" s="111">
        <v>44389</v>
      </c>
      <c r="B7" s="110" t="s">
        <v>294</v>
      </c>
      <c r="C7" s="67">
        <f t="shared" si="0"/>
        <v>141584</v>
      </c>
      <c r="D7" s="67">
        <v>47667</v>
      </c>
      <c r="E7" s="67">
        <v>22048</v>
      </c>
      <c r="F7" s="67">
        <v>67841</v>
      </c>
      <c r="G7" s="67">
        <v>4028</v>
      </c>
      <c r="H7" s="92"/>
      <c r="I7" s="92"/>
    </row>
    <row r="8" spans="1:9" x14ac:dyDescent="0.55000000000000004">
      <c r="A8" s="111">
        <v>44386</v>
      </c>
      <c r="B8" s="110" t="s">
        <v>304</v>
      </c>
      <c r="C8" s="67">
        <f t="shared" si="0"/>
        <v>78312</v>
      </c>
      <c r="D8" s="67">
        <v>31738</v>
      </c>
      <c r="E8" s="67">
        <v>221</v>
      </c>
      <c r="F8" s="67">
        <v>44589</v>
      </c>
      <c r="G8" s="67">
        <v>1764</v>
      </c>
      <c r="H8" s="92"/>
      <c r="I8" s="92"/>
    </row>
    <row r="9" spans="1:9" x14ac:dyDescent="0.55000000000000004">
      <c r="A9" s="111">
        <v>44385</v>
      </c>
      <c r="B9" s="110" t="s">
        <v>305</v>
      </c>
      <c r="C9" s="67">
        <f t="shared" si="0"/>
        <v>83340</v>
      </c>
      <c r="D9" s="67">
        <v>34199</v>
      </c>
      <c r="E9" s="67">
        <v>2537</v>
      </c>
      <c r="F9" s="67">
        <v>44991</v>
      </c>
      <c r="G9" s="67">
        <v>1613</v>
      </c>
      <c r="H9" s="92"/>
      <c r="I9" s="92"/>
    </row>
    <row r="10" spans="1:9" x14ac:dyDescent="0.55000000000000004">
      <c r="A10" s="111">
        <v>44384</v>
      </c>
      <c r="B10" s="110" t="s">
        <v>306</v>
      </c>
      <c r="C10" s="67">
        <f t="shared" si="0"/>
        <v>76653</v>
      </c>
      <c r="D10" s="67">
        <v>28661</v>
      </c>
      <c r="E10" s="67">
        <v>2304</v>
      </c>
      <c r="F10" s="67">
        <v>44525</v>
      </c>
      <c r="G10" s="67">
        <v>1163</v>
      </c>
      <c r="H10" s="92"/>
      <c r="I10" s="92"/>
    </row>
    <row r="11" spans="1:9" x14ac:dyDescent="0.55000000000000004">
      <c r="A11" s="111">
        <v>44383</v>
      </c>
      <c r="B11" s="110" t="s">
        <v>295</v>
      </c>
      <c r="C11" s="67">
        <f t="shared" si="0"/>
        <v>99765</v>
      </c>
      <c r="D11" s="67">
        <v>45037</v>
      </c>
      <c r="E11" s="67">
        <v>1554</v>
      </c>
      <c r="F11" s="67">
        <v>52475</v>
      </c>
      <c r="G11" s="67">
        <v>699</v>
      </c>
      <c r="H11" s="92"/>
      <c r="I11" s="92"/>
    </row>
    <row r="12" spans="1:9" x14ac:dyDescent="0.55000000000000004">
      <c r="A12" s="111">
        <v>44382</v>
      </c>
      <c r="B12" s="110" t="s">
        <v>294</v>
      </c>
      <c r="C12" s="67">
        <f t="shared" si="0"/>
        <v>145089</v>
      </c>
      <c r="D12" s="67">
        <v>57890</v>
      </c>
      <c r="E12" s="67">
        <v>5788</v>
      </c>
      <c r="F12" s="67">
        <v>79320</v>
      </c>
      <c r="G12" s="67">
        <v>2091</v>
      </c>
      <c r="H12" s="92"/>
      <c r="I12" s="92"/>
    </row>
    <row r="13" spans="1:9" x14ac:dyDescent="0.55000000000000004">
      <c r="A13" s="111">
        <v>44379</v>
      </c>
      <c r="B13" s="110" t="s">
        <v>304</v>
      </c>
      <c r="C13" s="67">
        <f t="shared" si="0"/>
        <v>81824</v>
      </c>
      <c r="D13" s="67">
        <v>25406</v>
      </c>
      <c r="E13" s="67">
        <v>978</v>
      </c>
      <c r="F13" s="67">
        <v>55293</v>
      </c>
      <c r="G13" s="67">
        <v>147</v>
      </c>
      <c r="H13" s="92"/>
      <c r="I13" s="92"/>
    </row>
    <row r="14" spans="1:9" x14ac:dyDescent="0.55000000000000004">
      <c r="A14" s="111">
        <v>44378</v>
      </c>
      <c r="B14" s="110" t="s">
        <v>305</v>
      </c>
      <c r="C14" s="67">
        <f t="shared" si="0"/>
        <v>94797</v>
      </c>
      <c r="D14" s="67">
        <v>36346</v>
      </c>
      <c r="E14" s="67">
        <v>589</v>
      </c>
      <c r="F14" s="67">
        <v>57754</v>
      </c>
      <c r="G14" s="67">
        <v>108</v>
      </c>
      <c r="H14" s="92"/>
      <c r="I14" s="92"/>
    </row>
    <row r="15" spans="1:9" x14ac:dyDescent="0.55000000000000004">
      <c r="A15" s="111">
        <v>44377</v>
      </c>
      <c r="B15" s="110" t="s">
        <v>306</v>
      </c>
      <c r="C15" s="67">
        <f t="shared" si="0"/>
        <v>79179</v>
      </c>
      <c r="D15" s="67">
        <v>30313</v>
      </c>
      <c r="E15" s="67">
        <v>1788</v>
      </c>
      <c r="F15" s="67">
        <v>46697</v>
      </c>
      <c r="G15" s="67">
        <v>381</v>
      </c>
      <c r="H15" s="92"/>
      <c r="I15" s="92"/>
    </row>
    <row r="16" spans="1:9" x14ac:dyDescent="0.55000000000000004">
      <c r="A16" s="111">
        <v>44376</v>
      </c>
      <c r="B16" s="110" t="s">
        <v>295</v>
      </c>
      <c r="C16" s="67">
        <f t="shared" si="0"/>
        <v>94481</v>
      </c>
      <c r="D16" s="67">
        <v>36069</v>
      </c>
      <c r="E16" s="67">
        <v>3367</v>
      </c>
      <c r="F16" s="67">
        <v>53790</v>
      </c>
      <c r="G16" s="67">
        <v>1255</v>
      </c>
      <c r="H16" s="92"/>
      <c r="I16" s="92"/>
    </row>
    <row r="17" spans="1:9" x14ac:dyDescent="0.55000000000000004">
      <c r="A17" s="111">
        <v>44375</v>
      </c>
      <c r="B17" s="110" t="s">
        <v>294</v>
      </c>
      <c r="C17" s="67">
        <f t="shared" si="0"/>
        <v>159655</v>
      </c>
      <c r="D17" s="67">
        <v>71303</v>
      </c>
      <c r="E17" s="67">
        <v>7806</v>
      </c>
      <c r="F17" s="67">
        <v>80018</v>
      </c>
      <c r="G17" s="67">
        <v>528</v>
      </c>
      <c r="H17" s="92"/>
      <c r="I17" s="92"/>
    </row>
    <row r="18" spans="1:9" x14ac:dyDescent="0.55000000000000004">
      <c r="A18" s="111">
        <v>44372</v>
      </c>
      <c r="B18" s="110" t="s">
        <v>309</v>
      </c>
      <c r="C18" s="67">
        <f t="shared" si="0"/>
        <v>128355</v>
      </c>
      <c r="D18" s="67">
        <v>47766</v>
      </c>
      <c r="E18" s="67">
        <v>5529</v>
      </c>
      <c r="F18" s="67">
        <v>74926</v>
      </c>
      <c r="G18" s="67">
        <v>134</v>
      </c>
      <c r="H18" s="92"/>
      <c r="I18" s="92"/>
    </row>
    <row r="19" spans="1:9" x14ac:dyDescent="0.55000000000000004">
      <c r="A19" s="111">
        <v>44371</v>
      </c>
      <c r="B19" s="110" t="s">
        <v>320</v>
      </c>
      <c r="C19" s="67">
        <f t="shared" si="0"/>
        <v>109421</v>
      </c>
      <c r="D19" s="67">
        <v>43798</v>
      </c>
      <c r="E19" s="67">
        <v>1584</v>
      </c>
      <c r="F19" s="67">
        <v>63930</v>
      </c>
      <c r="G19" s="67">
        <v>109</v>
      </c>
      <c r="H19" s="92"/>
      <c r="I19" s="92"/>
    </row>
    <row r="20" spans="1:9" x14ac:dyDescent="0.55000000000000004">
      <c r="A20" s="111">
        <v>44370</v>
      </c>
      <c r="B20" s="110" t="s">
        <v>306</v>
      </c>
      <c r="C20" s="67">
        <f t="shared" si="0"/>
        <v>111486</v>
      </c>
      <c r="D20" s="67">
        <v>46971</v>
      </c>
      <c r="E20" s="67">
        <v>4683</v>
      </c>
      <c r="F20" s="67">
        <v>59733</v>
      </c>
      <c r="G20" s="67">
        <v>99</v>
      </c>
      <c r="H20" s="92"/>
      <c r="I20" s="92"/>
    </row>
    <row r="21" spans="1:9" x14ac:dyDescent="0.55000000000000004">
      <c r="A21" s="111">
        <v>44369</v>
      </c>
      <c r="B21" s="110" t="s">
        <v>295</v>
      </c>
      <c r="C21" s="67">
        <f t="shared" si="0"/>
        <v>94135</v>
      </c>
      <c r="D21" s="67">
        <v>44473</v>
      </c>
      <c r="E21" s="67">
        <v>1946</v>
      </c>
      <c r="F21" s="67">
        <v>47609</v>
      </c>
      <c r="G21" s="67">
        <v>107</v>
      </c>
      <c r="H21" s="92"/>
      <c r="I21" s="92"/>
    </row>
    <row r="22" spans="1:9" x14ac:dyDescent="0.55000000000000004">
      <c r="A22" s="111">
        <v>44368</v>
      </c>
      <c r="B22" s="110" t="s">
        <v>294</v>
      </c>
      <c r="C22" s="67">
        <f t="shared" si="0"/>
        <v>198780</v>
      </c>
      <c r="D22" s="67">
        <v>67154</v>
      </c>
      <c r="E22" s="67">
        <v>7843</v>
      </c>
      <c r="F22" s="67">
        <v>123679</v>
      </c>
      <c r="G22" s="67">
        <v>104</v>
      </c>
      <c r="H22" s="92"/>
      <c r="I22" s="92"/>
    </row>
    <row r="23" spans="1:9" x14ac:dyDescent="0.55000000000000004">
      <c r="A23" s="111">
        <v>44365</v>
      </c>
      <c r="B23" s="110" t="s">
        <v>304</v>
      </c>
      <c r="C23" s="67">
        <f t="shared" si="0"/>
        <v>125948</v>
      </c>
      <c r="D23" s="67">
        <v>50112</v>
      </c>
      <c r="E23" s="67">
        <v>2145</v>
      </c>
      <c r="F23" s="67">
        <v>73691</v>
      </c>
      <c r="G23" s="67">
        <v>0</v>
      </c>
      <c r="H23" s="92"/>
      <c r="I23" s="92"/>
    </row>
    <row r="24" spans="1:9" x14ac:dyDescent="0.55000000000000004">
      <c r="A24" s="111">
        <v>44364</v>
      </c>
      <c r="B24" s="110" t="s">
        <v>320</v>
      </c>
      <c r="C24" s="67">
        <f t="shared" si="0"/>
        <v>129330</v>
      </c>
      <c r="D24" s="67">
        <v>46926</v>
      </c>
      <c r="E24" s="67">
        <v>4611</v>
      </c>
      <c r="F24" s="67">
        <v>77793</v>
      </c>
      <c r="G24" s="67">
        <v>0</v>
      </c>
      <c r="H24" s="92"/>
      <c r="I24" s="92"/>
    </row>
    <row r="25" spans="1:9" x14ac:dyDescent="0.55000000000000004">
      <c r="A25" s="111">
        <v>44363</v>
      </c>
      <c r="B25" s="110" t="s">
        <v>306</v>
      </c>
      <c r="C25" s="67">
        <f t="shared" si="0"/>
        <v>118735</v>
      </c>
      <c r="D25" s="67">
        <v>43912</v>
      </c>
      <c r="E25" s="67">
        <v>2782</v>
      </c>
      <c r="F25" s="67">
        <v>72041</v>
      </c>
      <c r="G25" s="67">
        <v>0</v>
      </c>
      <c r="H25" s="92"/>
      <c r="I25" s="92"/>
    </row>
    <row r="26" spans="1:9" x14ac:dyDescent="0.55000000000000004">
      <c r="A26" s="111">
        <v>44362</v>
      </c>
      <c r="B26" s="110" t="s">
        <v>295</v>
      </c>
      <c r="C26" s="67">
        <f t="shared" si="0"/>
        <v>115363</v>
      </c>
      <c r="D26" s="67">
        <v>40459</v>
      </c>
      <c r="E26" s="67">
        <v>2956</v>
      </c>
      <c r="F26" s="67">
        <v>71948</v>
      </c>
      <c r="G26" s="67">
        <v>0</v>
      </c>
      <c r="H26" s="92"/>
      <c r="I26" s="92"/>
    </row>
    <row r="27" spans="1:9" x14ac:dyDescent="0.55000000000000004">
      <c r="A27" s="111">
        <v>44361</v>
      </c>
      <c r="B27" s="110" t="s">
        <v>294</v>
      </c>
      <c r="C27" s="67">
        <f t="shared" si="0"/>
        <v>214965</v>
      </c>
      <c r="D27" s="67">
        <v>85819</v>
      </c>
      <c r="E27" s="67">
        <v>5610</v>
      </c>
      <c r="F27" s="67">
        <v>123536</v>
      </c>
      <c r="G27" s="67">
        <v>0</v>
      </c>
      <c r="H27" s="92"/>
      <c r="I27" s="92"/>
    </row>
    <row r="28" spans="1:9" x14ac:dyDescent="0.55000000000000004">
      <c r="A28" s="111">
        <v>44358</v>
      </c>
      <c r="B28" s="110" t="s">
        <v>304</v>
      </c>
      <c r="C28" s="67">
        <f t="shared" si="0"/>
        <v>147983</v>
      </c>
      <c r="D28" s="67">
        <v>54834</v>
      </c>
      <c r="E28" s="67">
        <v>1669</v>
      </c>
      <c r="F28" s="67">
        <v>91480</v>
      </c>
      <c r="G28" s="67">
        <v>0</v>
      </c>
      <c r="H28" s="92"/>
      <c r="I28" s="92"/>
    </row>
    <row r="29" spans="1:9" x14ac:dyDescent="0.55000000000000004">
      <c r="A29" s="111">
        <v>44357</v>
      </c>
      <c r="B29" s="110" t="s">
        <v>305</v>
      </c>
      <c r="C29" s="67">
        <f t="shared" si="0"/>
        <v>136591</v>
      </c>
      <c r="D29" s="67">
        <v>52250</v>
      </c>
      <c r="E29" s="67">
        <v>1719</v>
      </c>
      <c r="F29" s="67">
        <v>82622</v>
      </c>
      <c r="G29" s="67">
        <v>0</v>
      </c>
      <c r="H29" s="92"/>
      <c r="I29" s="92"/>
    </row>
    <row r="30" spans="1:9" x14ac:dyDescent="0.55000000000000004">
      <c r="A30" s="111">
        <v>44356</v>
      </c>
      <c r="B30" s="110" t="s">
        <v>306</v>
      </c>
      <c r="C30" s="67">
        <f t="shared" si="0"/>
        <v>167384</v>
      </c>
      <c r="D30" s="67">
        <v>67694</v>
      </c>
      <c r="E30" s="67">
        <v>1047</v>
      </c>
      <c r="F30" s="67">
        <v>98643</v>
      </c>
      <c r="G30" s="67">
        <v>0</v>
      </c>
      <c r="H30" s="92"/>
      <c r="I30" s="92"/>
    </row>
    <row r="31" spans="1:9" x14ac:dyDescent="0.55000000000000004">
      <c r="A31" s="111">
        <v>44355</v>
      </c>
      <c r="B31" s="110" t="s">
        <v>295</v>
      </c>
      <c r="C31" s="67">
        <f t="shared" si="0"/>
        <v>161922</v>
      </c>
      <c r="D31" s="67">
        <v>71689</v>
      </c>
      <c r="E31" s="67">
        <v>990</v>
      </c>
      <c r="F31" s="67">
        <v>89243</v>
      </c>
      <c r="G31" s="67">
        <v>0</v>
      </c>
      <c r="H31" s="92"/>
      <c r="I31" s="92"/>
    </row>
    <row r="32" spans="1:9" x14ac:dyDescent="0.55000000000000004">
      <c r="A32" s="111">
        <v>44354</v>
      </c>
      <c r="B32" s="110" t="s">
        <v>294</v>
      </c>
      <c r="C32" s="67">
        <f t="shared" si="0"/>
        <v>239337</v>
      </c>
      <c r="D32" s="67">
        <v>104435</v>
      </c>
      <c r="E32" s="67">
        <v>2146</v>
      </c>
      <c r="F32" s="67">
        <v>132756</v>
      </c>
      <c r="G32" s="67">
        <v>0</v>
      </c>
      <c r="H32" s="92"/>
      <c r="I32" s="92"/>
    </row>
    <row r="33" spans="1:9" x14ac:dyDescent="0.55000000000000004">
      <c r="A33" s="111">
        <v>44351</v>
      </c>
      <c r="B33" s="110" t="s">
        <v>304</v>
      </c>
      <c r="C33" s="67">
        <f t="shared" si="0"/>
        <v>159203</v>
      </c>
      <c r="D33" s="67">
        <v>62634</v>
      </c>
      <c r="E33" s="67">
        <v>929</v>
      </c>
      <c r="F33" s="67">
        <v>95640</v>
      </c>
      <c r="G33" s="67">
        <v>0</v>
      </c>
      <c r="H33" s="92"/>
      <c r="I33" s="92"/>
    </row>
    <row r="34" spans="1:9" x14ac:dyDescent="0.55000000000000004">
      <c r="A34" s="70">
        <v>44350</v>
      </c>
      <c r="B34" s="112" t="s">
        <v>305</v>
      </c>
      <c r="C34" s="67">
        <f t="shared" si="0"/>
        <v>143157</v>
      </c>
      <c r="D34" s="67">
        <v>59654</v>
      </c>
      <c r="E34" s="67">
        <v>112</v>
      </c>
      <c r="F34" s="67">
        <v>83391</v>
      </c>
      <c r="G34" s="67">
        <v>0</v>
      </c>
      <c r="H34" s="92"/>
      <c r="I34" s="92"/>
    </row>
    <row r="35" spans="1:9" x14ac:dyDescent="0.55000000000000004">
      <c r="A35" s="70">
        <v>44349</v>
      </c>
      <c r="B35" s="112" t="s">
        <v>306</v>
      </c>
      <c r="C35" s="67">
        <f t="shared" si="0"/>
        <v>159126</v>
      </c>
      <c r="D35" s="67">
        <v>71140</v>
      </c>
      <c r="E35" s="67">
        <v>316</v>
      </c>
      <c r="F35" s="67">
        <v>87670</v>
      </c>
      <c r="G35" s="67">
        <v>0</v>
      </c>
      <c r="H35" s="92"/>
      <c r="I35" s="92"/>
    </row>
    <row r="36" spans="1:9" x14ac:dyDescent="0.55000000000000004">
      <c r="A36" s="70">
        <v>44348</v>
      </c>
      <c r="B36" s="112" t="s">
        <v>295</v>
      </c>
      <c r="C36" s="67">
        <f t="shared" si="0"/>
        <v>159057</v>
      </c>
      <c r="D36" s="67">
        <v>66264</v>
      </c>
      <c r="E36" s="67">
        <v>123</v>
      </c>
      <c r="F36" s="67">
        <v>92670</v>
      </c>
      <c r="G36" s="67">
        <v>0</v>
      </c>
      <c r="H36" s="92"/>
      <c r="I36" s="92"/>
    </row>
    <row r="37" spans="1:9" x14ac:dyDescent="0.55000000000000004">
      <c r="A37" s="70">
        <v>44347</v>
      </c>
      <c r="B37" s="112" t="s">
        <v>294</v>
      </c>
      <c r="C37" s="67">
        <f t="shared" si="0"/>
        <v>273255</v>
      </c>
      <c r="D37" s="67">
        <v>131423</v>
      </c>
      <c r="E37" s="67">
        <v>582</v>
      </c>
      <c r="F37" s="67">
        <v>141250</v>
      </c>
      <c r="G37" s="67">
        <v>0</v>
      </c>
      <c r="H37" s="92"/>
      <c r="I37" s="92"/>
    </row>
    <row r="38" spans="1:9" x14ac:dyDescent="0.55000000000000004">
      <c r="A38" s="70">
        <v>44344</v>
      </c>
      <c r="B38" s="112" t="s">
        <v>304</v>
      </c>
      <c r="C38" s="67">
        <f t="shared" si="0"/>
        <v>164516</v>
      </c>
      <c r="D38" s="67">
        <v>87584</v>
      </c>
      <c r="E38" s="67">
        <v>157</v>
      </c>
      <c r="F38" s="67">
        <v>76775</v>
      </c>
      <c r="G38" s="67">
        <v>0</v>
      </c>
      <c r="H38" s="92"/>
      <c r="I38" s="92"/>
    </row>
    <row r="39" spans="1:9" x14ac:dyDescent="0.55000000000000004">
      <c r="A39" s="70">
        <v>44343</v>
      </c>
      <c r="B39" s="112" t="s">
        <v>305</v>
      </c>
      <c r="C39" s="67">
        <f t="shared" si="0"/>
        <v>145149</v>
      </c>
      <c r="D39" s="67">
        <v>84217</v>
      </c>
      <c r="E39" s="67">
        <v>40</v>
      </c>
      <c r="F39" s="67">
        <v>60892</v>
      </c>
      <c r="G39" s="67">
        <v>0</v>
      </c>
      <c r="H39" s="92"/>
      <c r="I39" s="92"/>
    </row>
    <row r="40" spans="1:9" x14ac:dyDescent="0.55000000000000004">
      <c r="A40" s="70">
        <v>44342</v>
      </c>
      <c r="B40" s="112" t="s">
        <v>306</v>
      </c>
      <c r="C40" s="67">
        <f t="shared" si="0"/>
        <v>142589</v>
      </c>
      <c r="D40" s="67">
        <v>93243</v>
      </c>
      <c r="E40" s="67">
        <v>172</v>
      </c>
      <c r="F40" s="67">
        <v>49174</v>
      </c>
      <c r="G40" s="67">
        <v>0</v>
      </c>
      <c r="H40" s="92"/>
      <c r="I40" s="92"/>
    </row>
    <row r="41" spans="1:9" x14ac:dyDescent="0.55000000000000004">
      <c r="A41" s="70">
        <v>44341</v>
      </c>
      <c r="B41" s="112" t="s">
        <v>295</v>
      </c>
      <c r="C41" s="67">
        <f t="shared" si="0"/>
        <v>139652</v>
      </c>
      <c r="D41" s="67">
        <v>87114</v>
      </c>
      <c r="E41" s="67">
        <v>476</v>
      </c>
      <c r="F41" s="67">
        <v>52062</v>
      </c>
      <c r="G41" s="67">
        <v>0</v>
      </c>
      <c r="H41" s="92"/>
      <c r="I41" s="92"/>
    </row>
    <row r="42" spans="1:9" x14ac:dyDescent="0.55000000000000004">
      <c r="A42" s="70">
        <v>44340</v>
      </c>
      <c r="B42" s="112" t="s">
        <v>294</v>
      </c>
      <c r="C42" s="67">
        <f t="shared" si="0"/>
        <v>330589</v>
      </c>
      <c r="D42" s="67">
        <v>136491</v>
      </c>
      <c r="E42" s="67">
        <v>269</v>
      </c>
      <c r="F42" s="67">
        <v>193829</v>
      </c>
      <c r="G42" s="67">
        <v>0</v>
      </c>
      <c r="H42" s="92"/>
      <c r="I42" s="92"/>
    </row>
    <row r="43" spans="1:9" x14ac:dyDescent="0.55000000000000004">
      <c r="A43" s="70">
        <v>44337</v>
      </c>
      <c r="B43" s="112" t="s">
        <v>304</v>
      </c>
      <c r="C43" s="67">
        <f t="shared" si="0"/>
        <v>249021</v>
      </c>
      <c r="D43" s="67">
        <v>99918</v>
      </c>
      <c r="E43" s="67"/>
      <c r="F43" s="67">
        <v>149103</v>
      </c>
      <c r="G43" s="67"/>
      <c r="H43" s="92"/>
      <c r="I43" s="92"/>
    </row>
    <row r="44" spans="1:9" x14ac:dyDescent="0.55000000000000004">
      <c r="A44" s="70">
        <v>44336</v>
      </c>
      <c r="B44" s="112" t="s">
        <v>305</v>
      </c>
      <c r="C44" s="67">
        <f t="shared" si="0"/>
        <v>190533</v>
      </c>
      <c r="D44" s="67">
        <v>81422</v>
      </c>
      <c r="E44" s="67"/>
      <c r="F44" s="67">
        <v>109111</v>
      </c>
      <c r="G44" s="67"/>
      <c r="H44" s="92"/>
      <c r="I44" s="92"/>
    </row>
    <row r="45" spans="1:9" x14ac:dyDescent="0.55000000000000004">
      <c r="A45" s="70">
        <v>44335</v>
      </c>
      <c r="B45" s="112" t="s">
        <v>306</v>
      </c>
      <c r="C45" s="67">
        <f t="shared" si="0"/>
        <v>267866</v>
      </c>
      <c r="D45" s="67">
        <v>88163</v>
      </c>
      <c r="E45" s="67"/>
      <c r="F45" s="67">
        <v>179703</v>
      </c>
      <c r="G45" s="67"/>
      <c r="H45" s="92"/>
      <c r="I45" s="92"/>
    </row>
    <row r="46" spans="1:9" x14ac:dyDescent="0.55000000000000004">
      <c r="A46" s="70">
        <v>44334</v>
      </c>
      <c r="B46" s="112" t="s">
        <v>295</v>
      </c>
      <c r="C46" s="67">
        <f t="shared" si="0"/>
        <v>250244</v>
      </c>
      <c r="D46" s="67">
        <v>94577</v>
      </c>
      <c r="E46" s="67"/>
      <c r="F46" s="67">
        <v>155667</v>
      </c>
      <c r="G46" s="67"/>
      <c r="H46" s="92"/>
      <c r="I46" s="92"/>
    </row>
    <row r="47" spans="1:9" x14ac:dyDescent="0.55000000000000004">
      <c r="A47" s="70">
        <v>44333</v>
      </c>
      <c r="B47" s="112" t="s">
        <v>294</v>
      </c>
      <c r="C47" s="67">
        <f t="shared" si="0"/>
        <v>349566</v>
      </c>
      <c r="D47" s="67">
        <v>133843</v>
      </c>
      <c r="E47" s="67"/>
      <c r="F47" s="67">
        <v>215723</v>
      </c>
      <c r="G47" s="67"/>
      <c r="H47" s="92"/>
      <c r="I47" s="92"/>
    </row>
    <row r="48" spans="1:9" x14ac:dyDescent="0.55000000000000004">
      <c r="A48" s="70">
        <v>44330</v>
      </c>
      <c r="B48" s="112" t="s">
        <v>304</v>
      </c>
      <c r="C48" s="67">
        <f t="shared" si="0"/>
        <v>242878</v>
      </c>
      <c r="D48" s="67">
        <v>99493</v>
      </c>
      <c r="E48" s="67"/>
      <c r="F48" s="67">
        <v>143385</v>
      </c>
      <c r="G48" s="67"/>
      <c r="H48" s="92"/>
      <c r="I48" s="92"/>
    </row>
    <row r="49" spans="1:9" x14ac:dyDescent="0.55000000000000004">
      <c r="A49" s="70">
        <v>44329</v>
      </c>
      <c r="B49" s="112" t="s">
        <v>305</v>
      </c>
      <c r="C49" s="67">
        <f t="shared" si="0"/>
        <v>219139</v>
      </c>
      <c r="D49" s="67">
        <v>93429</v>
      </c>
      <c r="E49" s="67"/>
      <c r="F49" s="67">
        <v>125710</v>
      </c>
      <c r="G49" s="67"/>
      <c r="H49" s="92"/>
      <c r="I49" s="92"/>
    </row>
    <row r="50" spans="1:9" x14ac:dyDescent="0.55000000000000004">
      <c r="A50" s="70">
        <v>44328</v>
      </c>
      <c r="B50" s="112" t="s">
        <v>306</v>
      </c>
      <c r="C50" s="67">
        <f t="shared" si="0"/>
        <v>181720</v>
      </c>
      <c r="D50" s="67">
        <v>82959</v>
      </c>
      <c r="E50" s="67"/>
      <c r="F50" s="67">
        <v>98761</v>
      </c>
      <c r="G50" s="67"/>
      <c r="H50" s="92"/>
      <c r="I50" s="92"/>
    </row>
    <row r="51" spans="1:9" x14ac:dyDescent="0.55000000000000004">
      <c r="A51" s="70">
        <v>44327</v>
      </c>
      <c r="B51" s="112" t="s">
        <v>307</v>
      </c>
      <c r="C51" s="67">
        <f t="shared" si="0"/>
        <v>168738</v>
      </c>
      <c r="D51" s="67">
        <v>90287</v>
      </c>
      <c r="E51" s="67"/>
      <c r="F51" s="67">
        <v>78451</v>
      </c>
      <c r="G51" s="67"/>
      <c r="H51" s="92"/>
      <c r="I51" s="92"/>
    </row>
    <row r="52" spans="1:9" x14ac:dyDescent="0.55000000000000004">
      <c r="A52" s="70">
        <v>44326</v>
      </c>
      <c r="B52" s="112" t="s">
        <v>294</v>
      </c>
      <c r="C52" s="67">
        <f t="shared" si="0"/>
        <v>223504</v>
      </c>
      <c r="D52" s="67">
        <v>155255</v>
      </c>
      <c r="E52" s="67"/>
      <c r="F52" s="67">
        <v>68249</v>
      </c>
      <c r="G52" s="67"/>
      <c r="H52" s="92"/>
      <c r="I52" s="92"/>
    </row>
    <row r="53" spans="1:9" x14ac:dyDescent="0.55000000000000004">
      <c r="A53" s="70">
        <v>44323</v>
      </c>
      <c r="B53" s="112" t="s">
        <v>304</v>
      </c>
      <c r="C53" s="67">
        <f t="shared" si="0"/>
        <v>140344</v>
      </c>
      <c r="D53" s="67">
        <v>97165</v>
      </c>
      <c r="E53" s="67"/>
      <c r="F53" s="67">
        <v>43179</v>
      </c>
      <c r="G53" s="67"/>
      <c r="H53" s="92"/>
      <c r="I53" s="92"/>
    </row>
    <row r="54" spans="1:9" x14ac:dyDescent="0.55000000000000004">
      <c r="A54" s="70">
        <v>44322</v>
      </c>
      <c r="B54" s="112" t="s">
        <v>305</v>
      </c>
      <c r="C54" s="67">
        <f t="shared" si="0"/>
        <v>331914</v>
      </c>
      <c r="D54" s="67">
        <v>268978</v>
      </c>
      <c r="E54" s="67"/>
      <c r="F54" s="67">
        <v>62936</v>
      </c>
      <c r="G54" s="67"/>
      <c r="H54" s="92"/>
      <c r="I54" s="92"/>
    </row>
    <row r="55" spans="1:9" x14ac:dyDescent="0.55000000000000004">
      <c r="A55" s="70">
        <v>44316</v>
      </c>
      <c r="B55" s="112" t="s">
        <v>304</v>
      </c>
      <c r="C55" s="67">
        <f t="shared" si="0"/>
        <v>274907</v>
      </c>
      <c r="D55" s="67">
        <v>227667</v>
      </c>
      <c r="E55" s="67"/>
      <c r="F55" s="67">
        <v>47240</v>
      </c>
      <c r="G55" s="67"/>
      <c r="H55" s="92"/>
      <c r="I55" s="92"/>
    </row>
    <row r="56" spans="1:9" x14ac:dyDescent="0.55000000000000004">
      <c r="A56" s="70">
        <v>44314</v>
      </c>
      <c r="B56" s="112" t="s">
        <v>306</v>
      </c>
      <c r="C56" s="67">
        <f t="shared" si="0"/>
        <v>238273</v>
      </c>
      <c r="D56" s="67">
        <v>194005</v>
      </c>
      <c r="E56" s="67"/>
      <c r="F56" s="67">
        <v>44268</v>
      </c>
      <c r="G56" s="67"/>
      <c r="H56" s="92"/>
      <c r="I56" s="92"/>
    </row>
    <row r="57" spans="1:9" x14ac:dyDescent="0.55000000000000004">
      <c r="A57" s="70">
        <v>44313</v>
      </c>
      <c r="B57" s="112" t="s">
        <v>295</v>
      </c>
      <c r="C57" s="67">
        <f t="shared" si="0"/>
        <v>203174</v>
      </c>
      <c r="D57" s="67">
        <v>172069</v>
      </c>
      <c r="E57" s="67"/>
      <c r="F57" s="67">
        <v>31105</v>
      </c>
      <c r="G57" s="67"/>
      <c r="H57" s="92"/>
      <c r="I57" s="92"/>
    </row>
    <row r="58" spans="1:9" x14ac:dyDescent="0.55000000000000004">
      <c r="A58" s="70">
        <v>44312</v>
      </c>
      <c r="B58" s="112" t="s">
        <v>308</v>
      </c>
      <c r="C58" s="67">
        <f t="shared" si="0"/>
        <v>263328</v>
      </c>
      <c r="D58" s="67">
        <v>221677</v>
      </c>
      <c r="E58" s="67"/>
      <c r="F58" s="67">
        <v>41651</v>
      </c>
      <c r="G58" s="67"/>
      <c r="H58" s="92"/>
      <c r="I58" s="92"/>
    </row>
    <row r="59" spans="1:9" x14ac:dyDescent="0.55000000000000004">
      <c r="A59" s="70">
        <v>44309</v>
      </c>
      <c r="B59" s="112" t="s">
        <v>309</v>
      </c>
      <c r="C59" s="67">
        <f t="shared" si="0"/>
        <v>177672</v>
      </c>
      <c r="D59" s="67">
        <v>147989</v>
      </c>
      <c r="E59" s="67"/>
      <c r="F59" s="67">
        <v>29683</v>
      </c>
      <c r="G59" s="67"/>
      <c r="H59" s="92"/>
      <c r="I59" s="92"/>
    </row>
    <row r="60" spans="1:9" x14ac:dyDescent="0.55000000000000004">
      <c r="A60" s="70">
        <v>44308</v>
      </c>
      <c r="B60" s="112" t="s">
        <v>310</v>
      </c>
      <c r="C60" s="67">
        <f t="shared" si="0"/>
        <v>150489</v>
      </c>
      <c r="D60" s="67">
        <v>128634</v>
      </c>
      <c r="E60" s="67"/>
      <c r="F60" s="67">
        <v>21855</v>
      </c>
      <c r="G60" s="67"/>
      <c r="H60" s="92"/>
      <c r="I60" s="92"/>
    </row>
    <row r="61" spans="1:9" x14ac:dyDescent="0.55000000000000004">
      <c r="A61" s="70">
        <v>44307</v>
      </c>
      <c r="B61" s="112" t="s">
        <v>311</v>
      </c>
      <c r="C61" s="67">
        <f t="shared" si="0"/>
        <v>152884</v>
      </c>
      <c r="D61" s="67">
        <v>126188</v>
      </c>
      <c r="E61" s="67"/>
      <c r="F61" s="67">
        <v>26696</v>
      </c>
      <c r="G61" s="67"/>
      <c r="H61" s="92"/>
      <c r="I61" s="92"/>
    </row>
    <row r="62" spans="1:9" x14ac:dyDescent="0.55000000000000004">
      <c r="A62" s="70">
        <v>44306</v>
      </c>
      <c r="B62" s="112" t="s">
        <v>295</v>
      </c>
      <c r="C62" s="67">
        <f t="shared" si="0"/>
        <v>126419</v>
      </c>
      <c r="D62" s="67">
        <v>98622</v>
      </c>
      <c r="E62" s="67"/>
      <c r="F62" s="67">
        <v>27797</v>
      </c>
      <c r="G62" s="67"/>
      <c r="H62" s="92"/>
      <c r="I62" s="92"/>
    </row>
    <row r="63" spans="1:9" x14ac:dyDescent="0.55000000000000004">
      <c r="A63" s="79">
        <v>44305</v>
      </c>
      <c r="B63" s="69" t="str">
        <f t="shared" ref="B63:B68" si="1">"("&amp;TEXT(A63,"aaa")&amp;")"</f>
        <v>(月)</v>
      </c>
      <c r="C63" s="67">
        <f t="shared" si="0"/>
        <v>119032</v>
      </c>
      <c r="D63" s="67">
        <v>64725</v>
      </c>
      <c r="E63" s="67"/>
      <c r="F63" s="67">
        <v>54307</v>
      </c>
      <c r="G63" s="67"/>
      <c r="H63" s="92"/>
      <c r="I63" s="92"/>
    </row>
    <row r="64" spans="1:9" x14ac:dyDescent="0.55000000000000004">
      <c r="A64" s="70">
        <v>44302</v>
      </c>
      <c r="B64" s="69" t="str">
        <f t="shared" si="1"/>
        <v>(金)</v>
      </c>
      <c r="C64" s="67">
        <f t="shared" si="0"/>
        <v>69687</v>
      </c>
      <c r="D64" s="67">
        <v>29696</v>
      </c>
      <c r="E64" s="67"/>
      <c r="F64" s="67">
        <v>39991</v>
      </c>
      <c r="G64" s="67"/>
      <c r="H64" s="92"/>
      <c r="I64" s="92"/>
    </row>
    <row r="65" spans="1:11" x14ac:dyDescent="0.55000000000000004">
      <c r="A65" s="70">
        <v>44301</v>
      </c>
      <c r="B65" s="69" t="str">
        <f t="shared" si="1"/>
        <v>(木)</v>
      </c>
      <c r="C65" s="67">
        <f t="shared" si="0"/>
        <v>52620</v>
      </c>
      <c r="D65" s="67">
        <v>16637</v>
      </c>
      <c r="E65" s="67"/>
      <c r="F65" s="67">
        <v>35983</v>
      </c>
      <c r="G65" s="67"/>
      <c r="H65" s="92"/>
      <c r="I65" s="92"/>
    </row>
    <row r="66" spans="1:11" x14ac:dyDescent="0.55000000000000004">
      <c r="A66" s="70">
        <v>44300</v>
      </c>
      <c r="B66" s="69" t="str">
        <f t="shared" si="1"/>
        <v>(水)</v>
      </c>
      <c r="C66" s="67">
        <f t="shared" si="0"/>
        <v>50996</v>
      </c>
      <c r="D66" s="67">
        <v>9569</v>
      </c>
      <c r="E66" s="67"/>
      <c r="F66" s="67">
        <v>41427</v>
      </c>
      <c r="G66" s="67"/>
      <c r="H66" s="92"/>
      <c r="I66" s="92"/>
    </row>
    <row r="67" spans="1:11" x14ac:dyDescent="0.55000000000000004">
      <c r="A67" s="68">
        <v>44299</v>
      </c>
      <c r="B67" s="69" t="str">
        <f t="shared" si="1"/>
        <v>(火)</v>
      </c>
      <c r="C67" s="67">
        <f t="shared" ref="C67:C68" si="2">SUM(D67:G67)</f>
        <v>53986</v>
      </c>
      <c r="D67" s="67">
        <v>13896</v>
      </c>
      <c r="E67" s="67"/>
      <c r="F67" s="67">
        <v>40090</v>
      </c>
      <c r="G67" s="67"/>
      <c r="H67" s="92"/>
      <c r="I67" s="92"/>
    </row>
    <row r="68" spans="1:11" x14ac:dyDescent="0.55000000000000004">
      <c r="A68" s="68">
        <v>44298</v>
      </c>
      <c r="B68" s="69" t="str">
        <f t="shared" si="1"/>
        <v>(月)</v>
      </c>
      <c r="C68" s="67">
        <f t="shared" si="2"/>
        <v>96936</v>
      </c>
      <c r="D68" s="67">
        <v>26850</v>
      </c>
      <c r="E68" s="67"/>
      <c r="F68" s="67">
        <v>70086</v>
      </c>
      <c r="G68" s="67"/>
      <c r="H68" s="92"/>
      <c r="I68" s="92"/>
    </row>
    <row r="69" spans="1:11" x14ac:dyDescent="0.55000000000000004">
      <c r="A69" s="90"/>
      <c r="B69" s="91"/>
      <c r="C69" s="91"/>
      <c r="D69" s="91"/>
      <c r="E69" s="91"/>
      <c r="F69" s="91"/>
      <c r="G69" s="92"/>
      <c r="H69" s="92"/>
    </row>
    <row r="70" spans="1:11" x14ac:dyDescent="0.55000000000000004">
      <c r="A70" s="93" t="s">
        <v>325</v>
      </c>
      <c r="B70" s="92"/>
      <c r="C70" s="92"/>
      <c r="D70" s="92"/>
      <c r="E70" s="92"/>
      <c r="F70" s="92"/>
      <c r="G70" s="93"/>
      <c r="H70" s="92"/>
    </row>
    <row r="71" spans="1:11" x14ac:dyDescent="0.55000000000000004">
      <c r="A71" s="76" t="s">
        <v>321</v>
      </c>
      <c r="B71" s="93"/>
      <c r="C71" s="93"/>
      <c r="D71" s="93"/>
      <c r="E71" s="93"/>
      <c r="F71" s="93"/>
      <c r="H71" s="92"/>
    </row>
    <row r="72" spans="1:11" x14ac:dyDescent="0.55000000000000004">
      <c r="A72" s="76" t="s">
        <v>322</v>
      </c>
      <c r="H72" s="92"/>
    </row>
    <row r="73" spans="1:11" x14ac:dyDescent="0.55000000000000004">
      <c r="A73" s="76" t="s">
        <v>323</v>
      </c>
      <c r="H73" s="92"/>
    </row>
    <row r="74" spans="1:11" x14ac:dyDescent="0.55000000000000004">
      <c r="A74" s="76" t="s">
        <v>324</v>
      </c>
      <c r="H74" s="92"/>
      <c r="I74" s="94"/>
      <c r="J74" s="94"/>
      <c r="K74" s="94"/>
    </row>
    <row r="75" spans="1:11" x14ac:dyDescent="0.55000000000000004">
      <c r="H75" s="93"/>
    </row>
  </sheetData>
  <mergeCells count="6"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2021-07-14T15:22:12Z</dcterms:modified>
</cp:coreProperties>
</file>