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D7842F44-176B-4DF0-93DC-FF1E3C94F4BC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Sheet1" sheetId="12" r:id="rId8"/>
    <sheet name="V一般接種" sheetId="8" r:id="rId9"/>
    <sheet name="V医療従事者等" sheetId="9" r:id="rId10"/>
    <sheet name="V職域接種" sheetId="10" r:id="rId11"/>
    <sheet name="V重複" sheetId="11" r:id="rId12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0" i="11" l="1"/>
  <c r="B20" i="11"/>
  <c r="D19" i="11"/>
  <c r="B19" i="11"/>
  <c r="D18" i="11"/>
  <c r="B18" i="11"/>
  <c r="D17" i="11"/>
  <c r="B17" i="11"/>
  <c r="D16" i="11"/>
  <c r="B16" i="11"/>
  <c r="D15" i="11"/>
  <c r="B15" i="11"/>
  <c r="G2" i="11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<sst xmlns="http://schemas.openxmlformats.org/spreadsheetml/2006/main" count="35100" uniqueCount="363">
  <si>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</si>
  <si>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</si>
  <si>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</si>
  <si>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</si>
  <si>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</si>
  <si>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</si>
  <si>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</si>
  <si>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</si>
  <si>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</si>
  <si>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</si>
  <si>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</si>
  <si>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</si>
  <si>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</si>
  <si>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</si>
  <si>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</si>
  <si>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</si>
  <si>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</si>
  <si>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</si>
  <si>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</si>
  <si>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</si>
  <si>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</si>
  <si>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</si>
  <si>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</si>
  <si>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</si>
  <si>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</si>
  <si>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</si>
  <si>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</si>
  <si>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</si>
  <si>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</si>
  <si>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</si>
  <si>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</si>
  <si>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</si>
  <si>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</si>
  <si>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</si>
  <si>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</si>
  <si>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</si>
  <si>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</si>
  <si>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</si>
  <si>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</si>
  <si>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</si>
  <si>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</si>
  <si>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</si>
  <si>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</si>
  <si>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</si>
  <si>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</si>
  <si>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</si>
  <si>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</si>
  <si>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</si>
  <si>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</si>
  <si>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</si>
  <si>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</si>
  <si>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</si>
  <si>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</si>
  <si>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</si>
  <si>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</si>
  <si>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</si>
  <si>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</si>
  <si>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</si>
  <si>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</si>
  <si>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</si>
  <si>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</si>
  <si>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</si>
  <si>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</si>
  <si>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</si>
  <si>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</si>
  <si>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</si>
  <si>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</si>
  <si>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</si>
  <si>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</si>
  <si>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</si>
  <si>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</si>
  <si>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</si>
  <si>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</si>
  <si>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</si>
  <si>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</si>
  <si>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</si>
  <si>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</si>
  <si>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</si>
  <si>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</si>
  <si>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</si>
  <si>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</si>
  <si>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</si>
  <si>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</si>
  <si>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</si>
  <si>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</si>
  <si>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</si>
  <si>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</si>
  <si>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</si>
  <si>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</si>
  <si>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</si>
  <si>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</si>
  <si>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</si>
  <si>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</si>
  <si>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</si>
  <si>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</si>
  <si>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</si>
  <si>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</si>
  <si>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</si>
  <si>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</si>
  <si>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</si>
  <si>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</si>
  <si>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</si>
  <si>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</si>
  <si>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</si>
  <si>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</si>
  <si>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</si>
  <si>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</si>
  <si>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</si>
  <si>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</si>
  <si>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</si>
  <si>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</si>
  <si>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</si>
  <si>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</si>
  <si>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</si>
  <si>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</si>
  <si>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</si>
  <si>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</si>
  <si>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</si>
  <si>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</si>
  <si>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</si>
  <si>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</si>
  <si>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</si>
  <si>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</si>
  <si>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</si>
  <si>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</si>
  <si>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</si>
  <si>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</si>
  <si>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</si>
  <si>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</si>
  <si>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</si>
  <si>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</si>
  <si>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</si>
  <si>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</si>
  <si>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</si>
  <si>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</si>
  <si>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</si>
  <si>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</si>
  <si>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</si>
  <si>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</si>
  <si>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</si>
  <si>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</si>
  <si>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</si>
  <si>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</si>
  <si>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</si>
  <si>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</si>
  <si>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</si>
  <si>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</si>
  <si>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</si>
  <si>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</si>
  <si>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</si>
  <si>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</si>
  <si>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</si>
  <si>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</si>
  <si>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</si>
  <si>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</si>
  <si>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</si>
  <si>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</si>
  <si>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</si>
  <si>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</si>
  <si>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</si>
  <si>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</si>
  <si>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</si>
  <si>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</si>
  <si>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</si>
  <si>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</si>
  <si>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</si>
  <si>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</si>
  <si>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</si>
  <si>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</si>
  <si>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</si>
  <si>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</si>
  <si>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</si>
  <si>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</si>
  <si>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</si>
  <si>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</si>
  <si>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</si>
  <si>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</si>
  <si>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</si>
  <si>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</si>
  <si>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</si>
  <si>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</si>
  <si>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</si>
  <si>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</si>
  <si>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</si>
  <si>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</si>
  <si>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</si>
  <si>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</si>
  <si>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</si>
  <si>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</si>
  <si>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</si>
  <si>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</si>
  <si>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</si>
  <si>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</si>
  <si>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</si>
  <si>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</si>
  <si>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</si>
  <si>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</si>
  <si>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</si>
  <si>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</si>
  <si>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</si>
  <si>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</si>
  <si>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</si>
  <si>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</si>
  <si>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</si>
  <si>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</si>
  <si>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</si>
  <si>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</si>
  <si>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</si>
  <si>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</si>
  <si>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</si>
  <si>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</si>
  <si>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</si>
  <si>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</si>
  <si>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</si>
  <si>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</si>
  <si>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</si>
  <si>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</si>
  <si>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</si>
  <si>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</si>
  <si>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</si>
  <si>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</si>
  <si>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</si>
  <si>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</si>
  <si>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</si>
  <si>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</si>
  <si>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</si>
  <si>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</si>
  <si>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</si>
  <si>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</si>
  <si>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</si>
  <si>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</si>
  <si>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</si>
  <si>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</si>
  <si>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</si>
  <si>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</si>
  <si>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</si>
  <si>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</si>
  <si>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</si>
  <si>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</si>
  <si>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</si>
  <si>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</si>
  <si>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</si>
  <si>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</si>
  <si>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</si>
  <si>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</si>
  <si>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</si>
  <si>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</si>
  <si>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</si>
  <si>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</si>
  <si>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</si>
  <si>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</si>
  <si>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</si>
  <si>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</si>
  <si>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</si>
  <si>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</si>
  <si>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</si>
  <si>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</si>
  <si>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</si>
  <si>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</si>
  <si>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</si>
  <si>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</si>
  <si>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</si>
  <si>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</si>
  <si>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</si>
  <si>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</si>
  <si>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</si>
  <si>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</si>
  <si>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</si>
  <si>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</si>
  <si>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</si>
  <si>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</si>
  <si>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</si>
  <si>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</si>
  <si>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</si>
  <si>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</si>
  <si>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</si>
  <si>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</si>
  <si>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</si>
  <si>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</si>
  <si>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</si>
  <si>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</si>
  <si>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</si>
  <si>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</si>
  <si>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</si>
  <si>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</si>
  <si>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</si>
  <si>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</si>
  <si>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</si>
  <si>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</si>
  <si>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</si>
  <si>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</si>
  <si>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</si>
  <si>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</si>
  <si>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</si>
  <si>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</si>
  <si>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</si>
  <si>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</si>
  <si>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</si>
  <si>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</si>
  <si>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</si>
  <si>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</si>
  <si>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</si>
  <si>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</si>
  <si>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</si>
  <si>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</si>
  <si>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</si>
  <si>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</si>
  <si>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</si>
  <si>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</si>
  <si>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</si>
  <si>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</si>
  <si>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</si>
  <si>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</si>
  <si>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</si>
  <si>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</si>
  <si>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</si>
  <si>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</si>
  <si>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</si>
  <si>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</si>
  <si>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</si>
  <si>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</si>
  <si>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</si>
  <si>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</si>
  <si>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</si>
  <si>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</si>
  <si>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</si>
  <si>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</si>
  <si>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</si>
  <si>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</si>
  <si>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</si>
  <si>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</si>
  <si>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</si>
  <si>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</si>
  <si>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</si>
  <si>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</si>
  <si>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</si>
  <si>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</si>
  <si>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</si>
  <si>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</si>
  <si>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</si>
  <si>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</si>
  <si>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</si>
  <si>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</si>
  <si>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</si>
  <si>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</si>
  <si>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</si>
  <si>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</si>
  <si>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</si>
  <si>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</si>
  <si>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</si>
  <si>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</si>
  <si>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</si>
  <si>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</si>
  <si>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</si>
  <si>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</si>
  <si>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</si>
  <si>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</si>
  <si>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</si>
  <si>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</si>
  <si>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</si>
  <si>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</si>
  <si>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https://www.mhlw.go.jp/stf/seisakunitsuite/bunya/0000121431_00300.html</t>
    <phoneticPr fontId="1"/>
  </si>
  <si>
    <t>（９月１日公表時点）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</si>
</sst>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6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300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85"/>
  <sheetViews>
    <sheetView workbookViewId="0">
      <pane ySplit="1" topLeftCell="A1250" activePane="bottomLeft" state="frozen"/>
      <selection activeCell="A24959" sqref="A24959:H25005"/>
      <selection pane="bottomLeft" activeCell="A24959" sqref="A24959:H25005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31678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18046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14851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25721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40685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8236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9337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99903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152327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190208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189752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205239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36916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24817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284756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253893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282504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19910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294626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39793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26110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7548</v>
      </c>
      <c r="P1320" s="27">
        <v>847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8494</v>
      </c>
      <c r="P1323" s="27">
        <v>729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9919</v>
      </c>
      <c r="P1326" s="27">
        <v>917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316525</v>
      </c>
      <c r="P1329" s="27">
        <v>71445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146576</v>
      </c>
      <c r="P1332" s="27">
        <v>53980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61776</v>
      </c>
      <c r="P1335" s="27">
        <v>7742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73912</v>
      </c>
      <c r="P1338" s="27">
        <v>8260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260600</v>
      </c>
      <c r="P1341" s="27">
        <v>97443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220989</v>
      </c>
      <c r="P1344" s="27">
        <v>123206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244007</v>
      </c>
      <c r="P1347" s="27">
        <v>151925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250605</v>
      </c>
      <c r="P1350" s="27">
        <v>177401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234816</v>
      </c>
      <c r="P1353" s="27">
        <v>190971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137149</v>
      </c>
      <c r="P1356" s="27">
        <v>33041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186384</v>
      </c>
      <c r="P1359" s="27">
        <v>21959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343843</v>
      </c>
      <c r="P1362" s="27">
        <v>267647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347603</v>
      </c>
      <c r="P1365" s="27">
        <v>221579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395380</v>
      </c>
      <c r="P1368" s="27">
        <v>249492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401889</v>
      </c>
      <c r="P1371" s="27">
        <v>134883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378480</v>
      </c>
      <c r="P1374" s="27">
        <v>206885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284262</v>
      </c>
      <c r="P1377" s="27">
        <v>41895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325591</v>
      </c>
      <c r="P1380" s="27">
        <v>25700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583200</v>
      </c>
      <c r="P1383" s="27">
        <v>204007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603412</v>
      </c>
      <c r="P1386" s="27">
        <v>62961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665511</v>
      </c>
      <c r="P1389" s="27">
        <v>61466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636632</v>
      </c>
      <c r="P1392" s="27">
        <v>106058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615407</v>
      </c>
      <c r="P1395" s="27">
        <v>122850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472488</v>
      </c>
      <c r="P1398" s="27">
        <v>58813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461839</v>
      </c>
      <c r="P1401" s="27">
        <v>65427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664802</v>
      </c>
      <c r="P1404" s="27">
        <v>235929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707820</v>
      </c>
      <c r="P1407" s="27">
        <v>205668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733279</v>
      </c>
      <c r="P1410" s="27">
        <v>227300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725482</v>
      </c>
      <c r="P1413" s="27">
        <v>221210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711955</v>
      </c>
      <c r="P1416" s="27">
        <v>213265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613460</v>
      </c>
      <c r="P1419" s="27">
        <v>125339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561445</v>
      </c>
      <c r="P1422" s="27">
        <v>178453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765780</v>
      </c>
      <c r="P1425" s="27">
        <v>319773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788112</v>
      </c>
      <c r="P1428" s="27">
        <v>317122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767019</v>
      </c>
      <c r="P1431" s="27">
        <v>380032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738740</v>
      </c>
      <c r="P1434" s="27">
        <v>379568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746099</v>
      </c>
      <c r="P1437" s="27">
        <v>352691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652608</v>
      </c>
      <c r="P1440" s="27">
        <v>271367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594874</v>
      </c>
      <c r="P1443" s="27">
        <v>315203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687311</v>
      </c>
      <c r="P1446" s="27">
        <v>533297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686177</v>
      </c>
      <c r="P1449" s="27">
        <v>546848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669903</v>
      </c>
      <c r="P1452" s="27">
        <v>598334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680428</v>
      </c>
      <c r="P1455" s="27">
        <v>591150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662057</v>
      </c>
      <c r="P1458" s="27">
        <v>563535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649471</v>
      </c>
      <c r="P1461" s="27">
        <v>437604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650807</v>
      </c>
      <c r="P1464" s="27">
        <v>436333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735103</v>
      </c>
      <c r="P1467" s="27">
        <v>619248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732611</v>
      </c>
      <c r="P1470" s="27">
        <v>646432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745298</v>
      </c>
      <c r="P1473" s="27">
        <v>677789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723916</v>
      </c>
      <c r="P1476" s="27">
        <v>684644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715686</v>
      </c>
      <c r="P1479" s="27">
        <v>686924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709206</v>
      </c>
      <c r="P1482" s="27">
        <v>579882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743352</v>
      </c>
      <c r="P1485" s="27">
        <v>533996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734053</v>
      </c>
      <c r="P1488" s="27">
        <v>695990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735414</v>
      </c>
      <c r="P1491" s="27">
        <v>729263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769222</v>
      </c>
      <c r="P1494" s="27">
        <v>717084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578484</v>
      </c>
      <c r="P1497" s="27">
        <v>694097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521080</v>
      </c>
      <c r="P1500" s="27">
        <v>703515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801105</v>
      </c>
      <c r="P1503" s="27">
        <v>601139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780376</v>
      </c>
      <c r="P1506" s="27">
        <v>534878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889328</v>
      </c>
      <c r="P1509" s="27">
        <v>642547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919437</v>
      </c>
      <c r="P1512" s="27">
        <v>655720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938619</v>
      </c>
      <c r="P1515" s="27">
        <v>630876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935618</v>
      </c>
      <c r="P1518" s="27">
        <v>628278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932202</v>
      </c>
      <c r="P1521" s="27">
        <v>624793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932437</v>
      </c>
      <c r="P1524" s="27">
        <v>604847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694615</v>
      </c>
      <c r="P1527" s="27">
        <v>615791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775638</v>
      </c>
      <c r="P1530" s="27">
        <v>668438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801906</v>
      </c>
      <c r="P1533" s="27">
        <v>651987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783952</v>
      </c>
      <c r="P1536" s="27">
        <v>658306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763785</v>
      </c>
      <c r="P1539" s="27">
        <v>632960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792272</v>
      </c>
      <c r="P1542" s="27">
        <v>623601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750736</v>
      </c>
      <c r="P1545" s="27">
        <v>630464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562383</v>
      </c>
      <c r="P1548" s="27">
        <v>649044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461334</v>
      </c>
      <c r="P1551" s="27">
        <v>625212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711647</v>
      </c>
      <c r="P1554" s="27">
        <v>637500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643615</v>
      </c>
      <c r="P1557" s="27">
        <v>682817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273961</v>
      </c>
      <c r="P1560" s="27">
        <v>271309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212432</v>
      </c>
      <c r="P1563" s="27">
        <v>192620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415692</v>
      </c>
      <c r="P1566" s="27">
        <v>724724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378829</v>
      </c>
      <c r="P1569" s="27">
        <v>674347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511622</v>
      </c>
      <c r="P1572" s="27">
        <v>761287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554433</v>
      </c>
      <c r="P1575" s="27">
        <v>759095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545358</v>
      </c>
      <c r="P1578" s="27">
        <v>766082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541949</v>
      </c>
      <c r="P1581" s="27">
        <v>751459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572381</v>
      </c>
      <c r="P1584" s="27">
        <v>757247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594281</v>
      </c>
      <c r="P1587" s="27">
        <v>780590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424722</v>
      </c>
      <c r="P1590" s="27">
        <v>1052879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516442</v>
      </c>
      <c r="P1593" s="27">
        <v>548725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533847</v>
      </c>
      <c r="P1596" s="27">
        <v>581029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527808</v>
      </c>
      <c r="P1599" s="27">
        <v>577333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518447</v>
      </c>
      <c r="P1602" s="27">
        <v>566607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534542</v>
      </c>
      <c r="P1605" s="27">
        <v>594824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667973</v>
      </c>
      <c r="P1608" s="27">
        <v>614143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-3909389</v>
      </c>
      <c r="P1611" s="27">
        <v>-319104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157979</v>
      </c>
      <c r="P1614" s="27">
        <v>98272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455280</v>
      </c>
      <c r="P1617" s="27">
        <v>553972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467450</v>
      </c>
      <c r="P1620" s="27">
        <v>482773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459478</v>
      </c>
      <c r="P1623" s="27">
        <v>220144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320752</v>
      </c>
      <c r="P1626" s="27">
        <v>130855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339162</v>
      </c>
      <c r="P1629" s="27">
        <v>245613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-7110575</v>
      </c>
      <c r="P1632" s="27">
        <v>-2494865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401481</v>
      </c>
      <c r="P1635" s="27">
        <v>344566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503469</v>
      </c>
      <c r="P1638" s="27">
        <v>425135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529497</v>
      </c>
      <c r="P1641" s="27">
        <v>414425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524994</v>
      </c>
      <c r="P1644" s="27">
        <v>402148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548802</v>
      </c>
      <c r="P1647" s="27">
        <v>443162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656932</v>
      </c>
      <c r="P1650" s="27">
        <v>502163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-10596321</v>
      </c>
      <c r="P1653" s="27">
        <v>-5397150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470374</v>
      </c>
      <c r="P1656" s="27">
        <v>400394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7">
        <v>511574</v>
      </c>
      <c r="P1659" s="27">
        <v>406968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7">
        <v>0</v>
      </c>
      <c r="P1660" s="27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7">
        <v>0</v>
      </c>
      <c r="P1661" s="27">
        <v>0</v>
      </c>
    </row>
    <row r="1662" spans="1:16" x14ac:dyDescent="0.55000000000000004">
      <c r="A1662" s="33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7">
        <v>494135</v>
      </c>
      <c r="P1662" s="27">
        <v>399356</v>
      </c>
    </row>
    <row r="1663" spans="1:16" x14ac:dyDescent="0.55000000000000004">
      <c r="A1663" s="33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7">
        <v>0</v>
      </c>
      <c r="P1663" s="27">
        <v>0</v>
      </c>
    </row>
    <row r="1664" spans="1:16" x14ac:dyDescent="0.55000000000000004">
      <c r="A1664" s="33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7">
        <v>0</v>
      </c>
      <c r="P1664" s="27">
        <v>0</v>
      </c>
    </row>
    <row r="1665" spans="1:16" x14ac:dyDescent="0.55000000000000004">
      <c r="A1665" s="33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7">
        <v>467020</v>
      </c>
      <c r="P1665" s="27">
        <v>380842</v>
      </c>
    </row>
    <row r="1666" spans="1:16" x14ac:dyDescent="0.55000000000000004">
      <c r="A1666" s="33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7">
        <v>0</v>
      </c>
      <c r="P1666" s="27">
        <v>0</v>
      </c>
    </row>
    <row r="1667" spans="1:16" x14ac:dyDescent="0.55000000000000004">
      <c r="A1667" s="33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7">
        <v>0</v>
      </c>
      <c r="P1667" s="27">
        <v>0</v>
      </c>
    </row>
    <row r="1668" spans="1:16" x14ac:dyDescent="0.55000000000000004">
      <c r="A1668" s="33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7">
        <v>488488</v>
      </c>
      <c r="P1668" s="27">
        <v>397750</v>
      </c>
    </row>
    <row r="1669" spans="1:16" x14ac:dyDescent="0.55000000000000004">
      <c r="A1669" s="33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7">
        <v>0</v>
      </c>
      <c r="P1669" s="27">
        <v>0</v>
      </c>
    </row>
    <row r="1670" spans="1:16" x14ac:dyDescent="0.55000000000000004">
      <c r="A1670" s="33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7">
        <v>0</v>
      </c>
      <c r="P1670" s="27">
        <v>0</v>
      </c>
    </row>
    <row r="1671" spans="1:16" x14ac:dyDescent="0.55000000000000004">
      <c r="A1671" s="33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7">
        <v>570034</v>
      </c>
      <c r="P1671" s="27">
        <v>492895</v>
      </c>
    </row>
    <row r="1672" spans="1:16" x14ac:dyDescent="0.55000000000000004">
      <c r="A1672" s="33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7">
        <v>0</v>
      </c>
      <c r="P1672" s="27">
        <v>0</v>
      </c>
    </row>
    <row r="1673" spans="1:16" x14ac:dyDescent="0.55000000000000004">
      <c r="A1673" s="33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7">
        <v>0</v>
      </c>
      <c r="P1673" s="27">
        <v>0</v>
      </c>
    </row>
    <row r="1674" spans="1:16" x14ac:dyDescent="0.55000000000000004">
      <c r="A1674" s="33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7">
        <v>3690738</v>
      </c>
      <c r="P1674" s="27">
        <v>3365942</v>
      </c>
    </row>
    <row r="1675" spans="1:16" x14ac:dyDescent="0.55000000000000004">
      <c r="A1675" s="33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7">
        <v>0</v>
      </c>
      <c r="P1675" s="27">
        <v>0</v>
      </c>
    </row>
    <row r="1676" spans="1:16" x14ac:dyDescent="0.55000000000000004">
      <c r="A1676" s="33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7">
        <v>0</v>
      </c>
      <c r="P1676" s="27">
        <v>0</v>
      </c>
    </row>
    <row r="1677" spans="1:16" x14ac:dyDescent="0.55000000000000004">
      <c r="A1677" s="33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7">
        <v>244865</v>
      </c>
      <c r="P1677" s="27">
        <v>106770</v>
      </c>
    </row>
    <row r="1678" spans="1:16" x14ac:dyDescent="0.55000000000000004">
      <c r="A1678" s="33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7">
        <v>0</v>
      </c>
      <c r="P1678" s="27">
        <v>0</v>
      </c>
    </row>
    <row r="1679" spans="1:16" x14ac:dyDescent="0.55000000000000004">
      <c r="A1679" s="33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7">
        <v>0</v>
      </c>
      <c r="P1679" s="27">
        <v>0</v>
      </c>
    </row>
    <row r="1680" spans="1:16" x14ac:dyDescent="0.55000000000000004">
      <c r="A1680" s="33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7">
        <v>340595</v>
      </c>
      <c r="P1680" s="27">
        <v>223477</v>
      </c>
    </row>
    <row r="1681" spans="1:16" x14ac:dyDescent="0.55000000000000004">
      <c r="A1681" s="33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7">
        <v>0</v>
      </c>
      <c r="P1681" s="27">
        <v>0</v>
      </c>
    </row>
    <row r="1682" spans="1:16" x14ac:dyDescent="0.55000000000000004">
      <c r="A1682" s="33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7">
        <v>0</v>
      </c>
      <c r="P1682" s="27">
        <v>0</v>
      </c>
    </row>
    <row r="1683" spans="1:16" x14ac:dyDescent="0.55000000000000004">
      <c r="A1683" s="33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>
        <v>0</v>
      </c>
      <c r="P1683">
        <v>0</v>
      </c>
    </row>
    <row r="1684" spans="1:16" x14ac:dyDescent="0.55000000000000004">
      <c r="A1684" s="33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>
        <v>0</v>
      </c>
      <c r="P1684">
        <v>0</v>
      </c>
    </row>
    <row r="1685" spans="1:16" x14ac:dyDescent="0.55000000000000004">
      <c r="A1685" s="33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>
        <v>0</v>
      </c>
      <c r="P1685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5005"/>
  <sheetViews>
    <sheetView workbookViewId="0">
      <pane xSplit="1" ySplit="1" topLeftCell="B24994" activePane="bottomRight" state="frozen"/>
      <selection activeCell="A24959" sqref="A24959:H25005"/>
      <selection pane="topRight" activeCell="A24959" sqref="A24959:H25005"/>
      <selection pane="bottomLeft" activeCell="A24959" sqref="A24959:H25005"/>
      <selection pane="bottomRight" activeCell="A24959" sqref="A24959:H25005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  <row r="24630" spans="1:8" x14ac:dyDescent="0.55000000000000004">
      <c r="A24630" s="33">
        <v>44432</v>
      </c>
      <c r="B24630" s="1" t="s">
        <v>7</v>
      </c>
      <c r="C24630">
        <v>53966</v>
      </c>
      <c r="D24630">
        <v>954184</v>
      </c>
      <c r="E24630" s="32">
        <v>47591</v>
      </c>
      <c r="F24630">
        <v>1437</v>
      </c>
      <c r="G24630" s="32">
        <v>4961</v>
      </c>
      <c r="H24630" s="32">
        <v>16</v>
      </c>
    </row>
    <row r="24631" spans="1:8" x14ac:dyDescent="0.55000000000000004">
      <c r="A24631" s="33">
        <v>44432</v>
      </c>
      <c r="B24631" s="1" t="s">
        <v>11</v>
      </c>
      <c r="C24631">
        <v>3708</v>
      </c>
      <c r="D24631">
        <v>65555</v>
      </c>
      <c r="E24631" s="32">
        <v>3046</v>
      </c>
      <c r="F24631">
        <v>33</v>
      </c>
      <c r="G24631" s="32">
        <v>629</v>
      </c>
      <c r="H24631" s="32">
        <v>1</v>
      </c>
    </row>
    <row r="24632" spans="1:8" x14ac:dyDescent="0.55000000000000004">
      <c r="A24632" s="33">
        <v>44432</v>
      </c>
      <c r="B24632" s="1" t="s">
        <v>12</v>
      </c>
      <c r="C24632">
        <v>2740</v>
      </c>
      <c r="D24632">
        <v>103442</v>
      </c>
      <c r="E24632" s="32">
        <v>2346</v>
      </c>
      <c r="F24632">
        <v>48</v>
      </c>
      <c r="G24632" s="32">
        <v>346</v>
      </c>
      <c r="H24632" s="32">
        <v>2</v>
      </c>
    </row>
    <row r="24633" spans="1:8" x14ac:dyDescent="0.55000000000000004">
      <c r="A24633" s="33">
        <v>44432</v>
      </c>
      <c r="B24633" s="1" t="s">
        <v>13</v>
      </c>
      <c r="C24633">
        <v>13460</v>
      </c>
      <c r="D24633">
        <v>196615</v>
      </c>
      <c r="E24633" s="32">
        <v>11151</v>
      </c>
      <c r="F24633">
        <v>96</v>
      </c>
      <c r="G24633" s="32">
        <v>2114</v>
      </c>
      <c r="H24633" s="32">
        <v>25</v>
      </c>
    </row>
    <row r="24634" spans="1:8" x14ac:dyDescent="0.55000000000000004">
      <c r="A24634" s="33">
        <v>44432</v>
      </c>
      <c r="B24634" s="1" t="s">
        <v>14</v>
      </c>
      <c r="C24634">
        <v>1463</v>
      </c>
      <c r="D24634">
        <v>20188</v>
      </c>
      <c r="E24634" s="32">
        <v>1173</v>
      </c>
      <c r="F24634">
        <v>21</v>
      </c>
      <c r="G24634" s="32">
        <v>269</v>
      </c>
      <c r="H24634" s="32">
        <v>2</v>
      </c>
    </row>
    <row r="24635" spans="1:8" x14ac:dyDescent="0.55000000000000004">
      <c r="A24635" s="33">
        <v>44432</v>
      </c>
      <c r="B24635" s="1" t="s">
        <v>15</v>
      </c>
      <c r="C24635">
        <v>2942</v>
      </c>
      <c r="D24635">
        <v>81502</v>
      </c>
      <c r="E24635" s="32">
        <v>2457</v>
      </c>
      <c r="F24635">
        <v>48</v>
      </c>
      <c r="G24635" s="32">
        <v>437</v>
      </c>
      <c r="H24635" s="32">
        <v>5</v>
      </c>
    </row>
    <row r="24636" spans="1:8" x14ac:dyDescent="0.55000000000000004">
      <c r="A24636" s="33">
        <v>44432</v>
      </c>
      <c r="B24636" s="1" t="s">
        <v>16</v>
      </c>
      <c r="C24636">
        <v>8148</v>
      </c>
      <c r="D24636">
        <v>352984</v>
      </c>
      <c r="E24636" s="32">
        <v>6926</v>
      </c>
      <c r="F24636">
        <v>165</v>
      </c>
      <c r="G24636" s="32">
        <v>1057</v>
      </c>
      <c r="H24636" s="32">
        <v>18</v>
      </c>
    </row>
    <row r="24637" spans="1:8" x14ac:dyDescent="0.55000000000000004">
      <c r="A24637" s="33">
        <v>44432</v>
      </c>
      <c r="B24637" s="1" t="s">
        <v>17</v>
      </c>
      <c r="C24637">
        <v>18867</v>
      </c>
      <c r="D24637">
        <v>37322</v>
      </c>
      <c r="E24637" s="32">
        <v>16221</v>
      </c>
      <c r="F24637">
        <v>180</v>
      </c>
      <c r="G24637" s="32">
        <v>2466</v>
      </c>
      <c r="H24637" s="32">
        <v>23</v>
      </c>
    </row>
    <row r="24638" spans="1:8" x14ac:dyDescent="0.55000000000000004">
      <c r="A24638" s="33">
        <v>44432</v>
      </c>
      <c r="B24638" s="1" t="s">
        <v>18</v>
      </c>
      <c r="C24638">
        <v>12079</v>
      </c>
      <c r="D24638">
        <v>381205</v>
      </c>
      <c r="E24638" s="32">
        <v>9922</v>
      </c>
      <c r="F24638">
        <v>100</v>
      </c>
      <c r="G24638" s="32">
        <v>2057</v>
      </c>
      <c r="H24638" s="32">
        <v>17</v>
      </c>
    </row>
    <row r="24639" spans="1:8" x14ac:dyDescent="0.55000000000000004">
      <c r="A24639" s="33">
        <v>44432</v>
      </c>
      <c r="B24639" s="1" t="s">
        <v>19</v>
      </c>
      <c r="C24639">
        <v>13310</v>
      </c>
      <c r="D24639">
        <v>247150</v>
      </c>
      <c r="E24639" s="32">
        <v>10624</v>
      </c>
      <c r="F24639">
        <v>158</v>
      </c>
      <c r="G24639" s="32">
        <v>2528</v>
      </c>
      <c r="H24639" s="32">
        <v>22</v>
      </c>
    </row>
    <row r="24640" spans="1:8" x14ac:dyDescent="0.55000000000000004">
      <c r="A24640" s="33">
        <v>44432</v>
      </c>
      <c r="B24640" s="1" t="s">
        <v>20</v>
      </c>
      <c r="C24640">
        <v>91038</v>
      </c>
      <c r="D24640">
        <v>1251098</v>
      </c>
      <c r="E24640" s="32">
        <v>63080</v>
      </c>
      <c r="F24640">
        <v>872</v>
      </c>
      <c r="G24640" s="32">
        <v>25701</v>
      </c>
      <c r="H24640" s="32">
        <v>164</v>
      </c>
    </row>
    <row r="24641" spans="1:8" x14ac:dyDescent="0.55000000000000004">
      <c r="A24641" s="33">
        <v>44432</v>
      </c>
      <c r="B24641" s="1" t="s">
        <v>21</v>
      </c>
      <c r="C24641">
        <v>76248</v>
      </c>
      <c r="D24641">
        <v>901106</v>
      </c>
      <c r="E24641" s="32">
        <v>61677</v>
      </c>
      <c r="F24641">
        <v>795</v>
      </c>
      <c r="G24641" s="32">
        <v>13776</v>
      </c>
      <c r="H24641" s="32">
        <v>102</v>
      </c>
    </row>
    <row r="24642" spans="1:8" x14ac:dyDescent="0.55000000000000004">
      <c r="A24642" s="33">
        <v>44432</v>
      </c>
      <c r="B24642" s="1" t="s">
        <v>22</v>
      </c>
      <c r="C24642">
        <v>318929</v>
      </c>
      <c r="D24642">
        <v>3164327</v>
      </c>
      <c r="E24642" s="32">
        <v>274882</v>
      </c>
      <c r="F24642">
        <v>2393</v>
      </c>
      <c r="G24642" s="32">
        <v>41654</v>
      </c>
      <c r="H24642" s="32">
        <v>268</v>
      </c>
    </row>
    <row r="24643" spans="1:8" x14ac:dyDescent="0.55000000000000004">
      <c r="A24643" s="33">
        <v>44432</v>
      </c>
      <c r="B24643" s="1" t="s">
        <v>23</v>
      </c>
      <c r="C24643">
        <v>132172</v>
      </c>
      <c r="D24643">
        <v>1355494</v>
      </c>
      <c r="E24643" s="32">
        <v>113553</v>
      </c>
      <c r="F24643">
        <v>1066</v>
      </c>
      <c r="G24643" s="32">
        <v>17553</v>
      </c>
      <c r="H24643" s="32">
        <v>245</v>
      </c>
    </row>
    <row r="24644" spans="1:8" x14ac:dyDescent="0.55000000000000004">
      <c r="A24644" s="33">
        <v>44432</v>
      </c>
      <c r="B24644" s="1" t="s">
        <v>24</v>
      </c>
      <c r="C24644">
        <v>6032</v>
      </c>
      <c r="D24644">
        <v>228695</v>
      </c>
      <c r="E24644" s="32">
        <v>5047</v>
      </c>
      <c r="F24644">
        <v>54</v>
      </c>
      <c r="G24644" s="32">
        <v>931</v>
      </c>
      <c r="H24644" s="32">
        <v>3</v>
      </c>
    </row>
    <row r="24645" spans="1:8" x14ac:dyDescent="0.55000000000000004">
      <c r="A24645" s="33">
        <v>44432</v>
      </c>
      <c r="B24645" s="1" t="s">
        <v>25</v>
      </c>
      <c r="C24645">
        <v>3874</v>
      </c>
      <c r="D24645">
        <v>95627</v>
      </c>
      <c r="E24645" s="32">
        <v>2765</v>
      </c>
      <c r="F24645">
        <v>39</v>
      </c>
      <c r="G24645" s="32">
        <v>1070</v>
      </c>
      <c r="H24645" s="32">
        <v>9</v>
      </c>
    </row>
    <row r="24646" spans="1:8" x14ac:dyDescent="0.55000000000000004">
      <c r="A24646" s="33">
        <v>44432</v>
      </c>
      <c r="B24646" s="1" t="s">
        <v>26</v>
      </c>
      <c r="C24646">
        <v>6882</v>
      </c>
      <c r="D24646">
        <v>158764</v>
      </c>
      <c r="E24646" s="32">
        <v>5999</v>
      </c>
      <c r="F24646">
        <v>121</v>
      </c>
      <c r="G24646" s="32">
        <v>747</v>
      </c>
      <c r="H24646" s="32">
        <v>9</v>
      </c>
    </row>
    <row r="24647" spans="1:8" x14ac:dyDescent="0.55000000000000004">
      <c r="A24647" s="33">
        <v>44432</v>
      </c>
      <c r="B24647" s="1" t="s">
        <v>27</v>
      </c>
      <c r="C24647">
        <v>2292</v>
      </c>
      <c r="D24647">
        <v>93122</v>
      </c>
      <c r="E24647" s="32">
        <v>1990</v>
      </c>
      <c r="F24647">
        <v>36</v>
      </c>
      <c r="G24647" s="32">
        <v>266</v>
      </c>
      <c r="H24647" s="32">
        <v>1</v>
      </c>
    </row>
    <row r="24648" spans="1:8" x14ac:dyDescent="0.55000000000000004">
      <c r="A24648" s="33">
        <v>44432</v>
      </c>
      <c r="B24648" s="1" t="s">
        <v>28</v>
      </c>
      <c r="C24648">
        <v>3932</v>
      </c>
      <c r="D24648">
        <v>86511</v>
      </c>
      <c r="E24648" s="32">
        <v>3219</v>
      </c>
      <c r="F24648">
        <v>23</v>
      </c>
      <c r="G24648" s="32">
        <v>692</v>
      </c>
      <c r="H24648" s="32">
        <v>3</v>
      </c>
    </row>
    <row r="24649" spans="1:8" x14ac:dyDescent="0.55000000000000004">
      <c r="A24649" s="33">
        <v>44432</v>
      </c>
      <c r="B24649" s="1" t="s">
        <v>29</v>
      </c>
      <c r="C24649">
        <v>7268</v>
      </c>
      <c r="D24649">
        <v>259386</v>
      </c>
      <c r="E24649" s="32">
        <v>6207</v>
      </c>
      <c r="F24649">
        <v>94</v>
      </c>
      <c r="G24649" s="32">
        <v>828</v>
      </c>
      <c r="H24649" s="32">
        <v>6</v>
      </c>
    </row>
    <row r="24650" spans="1:8" x14ac:dyDescent="0.55000000000000004">
      <c r="A24650" s="33">
        <v>44432</v>
      </c>
      <c r="B24650" s="1" t="s">
        <v>30</v>
      </c>
      <c r="C24650">
        <v>13540</v>
      </c>
      <c r="D24650">
        <v>332258</v>
      </c>
      <c r="E24650" s="32">
        <v>10880</v>
      </c>
      <c r="F24650">
        <v>195</v>
      </c>
      <c r="G24650" s="32">
        <v>2271</v>
      </c>
      <c r="H24650" s="32">
        <v>4</v>
      </c>
    </row>
    <row r="24651" spans="1:8" x14ac:dyDescent="0.55000000000000004">
      <c r="A24651" s="33">
        <v>44432</v>
      </c>
      <c r="B24651" s="1" t="s">
        <v>31</v>
      </c>
      <c r="C24651">
        <v>18027</v>
      </c>
      <c r="D24651">
        <v>510880</v>
      </c>
      <c r="E24651" s="32">
        <v>12698</v>
      </c>
      <c r="F24651">
        <v>163</v>
      </c>
      <c r="G24651" s="32">
        <v>5166</v>
      </c>
      <c r="H24651" s="32">
        <v>28</v>
      </c>
    </row>
    <row r="24652" spans="1:8" x14ac:dyDescent="0.55000000000000004">
      <c r="A24652" s="33">
        <v>44432</v>
      </c>
      <c r="B24652" s="1" t="s">
        <v>32</v>
      </c>
      <c r="C24652">
        <v>69271</v>
      </c>
      <c r="D24652">
        <v>1014154</v>
      </c>
      <c r="E24652" s="32">
        <v>57160</v>
      </c>
      <c r="F24652">
        <v>1030</v>
      </c>
      <c r="G24652" s="32">
        <v>11081</v>
      </c>
      <c r="H24652" s="32">
        <v>40</v>
      </c>
    </row>
    <row r="24653" spans="1:8" x14ac:dyDescent="0.55000000000000004">
      <c r="A24653" s="33">
        <v>44432</v>
      </c>
      <c r="B24653" s="1" t="s">
        <v>33</v>
      </c>
      <c r="C24653">
        <v>9838</v>
      </c>
      <c r="D24653">
        <v>170434</v>
      </c>
      <c r="E24653" s="32">
        <v>6761</v>
      </c>
      <c r="F24653">
        <v>121</v>
      </c>
      <c r="G24653" s="32">
        <v>3158</v>
      </c>
      <c r="H24653" s="32">
        <v>13</v>
      </c>
    </row>
    <row r="24654" spans="1:8" x14ac:dyDescent="0.55000000000000004">
      <c r="A24654" s="33">
        <v>44432</v>
      </c>
      <c r="B24654" s="1" t="s">
        <v>34</v>
      </c>
      <c r="C24654">
        <v>9346</v>
      </c>
      <c r="D24654">
        <v>193559</v>
      </c>
      <c r="E24654" s="32">
        <v>7018</v>
      </c>
      <c r="F24654">
        <v>95</v>
      </c>
      <c r="G24654" s="32">
        <v>2233</v>
      </c>
      <c r="H24654" s="32">
        <v>8</v>
      </c>
    </row>
    <row r="24655" spans="1:8" x14ac:dyDescent="0.55000000000000004">
      <c r="A24655" s="33">
        <v>44432</v>
      </c>
      <c r="B24655" s="1" t="s">
        <v>35</v>
      </c>
      <c r="C24655">
        <v>26743</v>
      </c>
      <c r="D24655">
        <v>350632</v>
      </c>
      <c r="E24655" s="32">
        <v>20119</v>
      </c>
      <c r="F24655">
        <v>250</v>
      </c>
      <c r="G24655" s="32">
        <v>5787</v>
      </c>
      <c r="H24655" s="32">
        <v>107</v>
      </c>
    </row>
    <row r="24656" spans="1:8" x14ac:dyDescent="0.55000000000000004">
      <c r="A24656" s="33">
        <v>44432</v>
      </c>
      <c r="B24656" s="1" t="s">
        <v>36</v>
      </c>
      <c r="C24656">
        <v>151295</v>
      </c>
      <c r="D24656">
        <v>2799201</v>
      </c>
      <c r="E24656" s="32">
        <v>125077</v>
      </c>
      <c r="F24656">
        <v>2771</v>
      </c>
      <c r="G24656" s="32">
        <v>21675</v>
      </c>
      <c r="H24656" s="32">
        <v>516</v>
      </c>
    </row>
    <row r="24657" spans="1:8" x14ac:dyDescent="0.55000000000000004">
      <c r="A24657" s="33">
        <v>44432</v>
      </c>
      <c r="B24657" s="1" t="s">
        <v>37</v>
      </c>
      <c r="C24657">
        <v>57796</v>
      </c>
      <c r="D24657">
        <v>622091</v>
      </c>
      <c r="E24657" s="32">
        <v>49584</v>
      </c>
      <c r="F24657">
        <v>1331</v>
      </c>
      <c r="G24657" s="32">
        <v>6882</v>
      </c>
      <c r="H24657" s="32">
        <v>65</v>
      </c>
    </row>
    <row r="24658" spans="1:8" x14ac:dyDescent="0.55000000000000004">
      <c r="A24658" s="33">
        <v>44432</v>
      </c>
      <c r="B24658" s="1" t="s">
        <v>38</v>
      </c>
      <c r="C24658">
        <v>12004</v>
      </c>
      <c r="D24658">
        <v>209773</v>
      </c>
      <c r="E24658" s="32">
        <v>10306</v>
      </c>
      <c r="F24658">
        <v>135</v>
      </c>
      <c r="G24658" s="32">
        <v>1548</v>
      </c>
      <c r="H24658" s="32">
        <v>14</v>
      </c>
    </row>
    <row r="24659" spans="1:8" x14ac:dyDescent="0.55000000000000004">
      <c r="A24659" s="33">
        <v>44432</v>
      </c>
      <c r="B24659" s="1" t="s">
        <v>39</v>
      </c>
      <c r="C24659">
        <v>4133</v>
      </c>
      <c r="D24659">
        <v>53060</v>
      </c>
      <c r="E24659" s="32">
        <v>3466</v>
      </c>
      <c r="F24659">
        <v>51</v>
      </c>
      <c r="G24659" s="32">
        <v>525</v>
      </c>
      <c r="H24659" s="32">
        <v>21</v>
      </c>
    </row>
    <row r="24660" spans="1:8" x14ac:dyDescent="0.55000000000000004">
      <c r="A24660" s="33">
        <v>44432</v>
      </c>
      <c r="B24660" s="1" t="s">
        <v>40</v>
      </c>
      <c r="C24660">
        <v>1270</v>
      </c>
      <c r="D24660">
        <v>115596</v>
      </c>
      <c r="E24660" s="32">
        <v>1007</v>
      </c>
      <c r="F24660">
        <v>3</v>
      </c>
      <c r="G24660" s="32">
        <v>244</v>
      </c>
      <c r="H24660" s="32">
        <v>2</v>
      </c>
    </row>
    <row r="24661" spans="1:8" x14ac:dyDescent="0.55000000000000004">
      <c r="A24661" s="33">
        <v>44432</v>
      </c>
      <c r="B24661" s="1" t="s">
        <v>41</v>
      </c>
      <c r="C24661">
        <v>1127</v>
      </c>
      <c r="D24661">
        <v>40685</v>
      </c>
      <c r="E24661" s="32">
        <v>947</v>
      </c>
      <c r="F24661">
        <v>2</v>
      </c>
      <c r="G24661" s="32">
        <v>178</v>
      </c>
      <c r="H24661" s="32">
        <v>1</v>
      </c>
    </row>
    <row r="24662" spans="1:8" x14ac:dyDescent="0.55000000000000004">
      <c r="A24662" s="33">
        <v>44432</v>
      </c>
      <c r="B24662" s="1" t="s">
        <v>42</v>
      </c>
      <c r="C24662">
        <v>11939</v>
      </c>
      <c r="D24662">
        <v>208397</v>
      </c>
      <c r="E24662" s="32">
        <v>8975</v>
      </c>
      <c r="F24662">
        <v>127</v>
      </c>
      <c r="G24662" s="32">
        <v>1485</v>
      </c>
      <c r="H24662" s="32">
        <v>7</v>
      </c>
    </row>
    <row r="24663" spans="1:8" x14ac:dyDescent="0.55000000000000004">
      <c r="A24663" s="33">
        <v>44432</v>
      </c>
      <c r="B24663" s="1" t="s">
        <v>43</v>
      </c>
      <c r="C24663">
        <v>16193</v>
      </c>
      <c r="D24663">
        <v>694007</v>
      </c>
      <c r="E24663" s="32">
        <v>13473</v>
      </c>
      <c r="F24663">
        <v>180</v>
      </c>
      <c r="G24663" s="32">
        <v>1659</v>
      </c>
      <c r="H24663" s="32">
        <v>11</v>
      </c>
    </row>
    <row r="24664" spans="1:8" x14ac:dyDescent="0.55000000000000004">
      <c r="A24664" s="33">
        <v>44432</v>
      </c>
      <c r="B24664" s="1" t="s">
        <v>44</v>
      </c>
      <c r="C24664">
        <v>4494</v>
      </c>
      <c r="D24664">
        <v>140551</v>
      </c>
      <c r="E24664" s="32">
        <v>3634</v>
      </c>
      <c r="F24664">
        <v>83</v>
      </c>
      <c r="G24664" s="32">
        <v>777</v>
      </c>
      <c r="H24664" s="32">
        <v>3</v>
      </c>
    </row>
    <row r="24665" spans="1:8" x14ac:dyDescent="0.55000000000000004">
      <c r="A24665" s="33">
        <v>44432</v>
      </c>
      <c r="B24665" s="1" t="s">
        <v>45</v>
      </c>
      <c r="C24665">
        <v>2319</v>
      </c>
      <c r="D24665">
        <v>82442</v>
      </c>
      <c r="E24665" s="32">
        <v>1875</v>
      </c>
      <c r="F24665">
        <v>63</v>
      </c>
      <c r="G24665" s="32">
        <v>357</v>
      </c>
      <c r="H24665" s="32">
        <v>1</v>
      </c>
    </row>
    <row r="24666" spans="1:8" x14ac:dyDescent="0.55000000000000004">
      <c r="A24666" s="33">
        <v>44432</v>
      </c>
      <c r="B24666" s="1" t="s">
        <v>46</v>
      </c>
      <c r="C24666">
        <v>3740</v>
      </c>
      <c r="D24666">
        <v>107783</v>
      </c>
      <c r="E24666" s="32">
        <v>2887</v>
      </c>
      <c r="F24666">
        <v>34</v>
      </c>
      <c r="G24666" s="32">
        <v>820</v>
      </c>
      <c r="H24666" s="32">
        <v>8</v>
      </c>
    </row>
    <row r="24667" spans="1:8" x14ac:dyDescent="0.55000000000000004">
      <c r="A24667" s="33">
        <v>44432</v>
      </c>
      <c r="B24667" s="1" t="s">
        <v>47</v>
      </c>
      <c r="C24667">
        <v>4273</v>
      </c>
      <c r="D24667">
        <v>121159</v>
      </c>
      <c r="E24667" s="32">
        <v>3455</v>
      </c>
      <c r="F24667">
        <v>78</v>
      </c>
      <c r="G24667" s="32">
        <v>740</v>
      </c>
      <c r="H24667" s="32">
        <v>4</v>
      </c>
    </row>
    <row r="24668" spans="1:8" x14ac:dyDescent="0.55000000000000004">
      <c r="A24668" s="33">
        <v>44432</v>
      </c>
      <c r="B24668" s="1" t="s">
        <v>48</v>
      </c>
      <c r="C24668">
        <v>2895</v>
      </c>
      <c r="D24668">
        <v>74310</v>
      </c>
      <c r="E24668" s="32">
        <v>2310</v>
      </c>
      <c r="F24668">
        <v>31</v>
      </c>
      <c r="G24668" s="32">
        <v>554</v>
      </c>
      <c r="H24668" s="32">
        <v>2</v>
      </c>
    </row>
    <row r="24669" spans="1:8" x14ac:dyDescent="0.55000000000000004">
      <c r="A24669" s="33">
        <v>44432</v>
      </c>
      <c r="B24669" s="1" t="s">
        <v>49</v>
      </c>
      <c r="C24669">
        <v>58766</v>
      </c>
      <c r="D24669">
        <v>1053126</v>
      </c>
      <c r="E24669" s="32">
        <v>46619</v>
      </c>
      <c r="F24669">
        <v>558</v>
      </c>
      <c r="G24669" s="32">
        <v>10712</v>
      </c>
      <c r="H24669" s="32">
        <v>35</v>
      </c>
    </row>
    <row r="24670" spans="1:8" x14ac:dyDescent="0.55000000000000004">
      <c r="A24670" s="33">
        <v>44432</v>
      </c>
      <c r="B24670" s="1" t="s">
        <v>50</v>
      </c>
      <c r="C24670">
        <v>4557</v>
      </c>
      <c r="D24670">
        <v>79706</v>
      </c>
      <c r="E24670" s="32">
        <v>3261</v>
      </c>
      <c r="F24670">
        <v>27</v>
      </c>
      <c r="G24670" s="32">
        <v>957</v>
      </c>
      <c r="H24670" s="32">
        <v>2</v>
      </c>
    </row>
    <row r="24671" spans="1:8" x14ac:dyDescent="0.55000000000000004">
      <c r="A24671" s="33">
        <v>44432</v>
      </c>
      <c r="B24671" s="1" t="s">
        <v>51</v>
      </c>
      <c r="C24671">
        <v>4857</v>
      </c>
      <c r="D24671">
        <v>152800</v>
      </c>
      <c r="E24671" s="32">
        <v>3992</v>
      </c>
      <c r="F24671">
        <v>69</v>
      </c>
      <c r="G24671" s="32">
        <v>800</v>
      </c>
      <c r="H24671" s="32">
        <v>0</v>
      </c>
    </row>
    <row r="24672" spans="1:8" x14ac:dyDescent="0.55000000000000004">
      <c r="A24672" s="33">
        <v>44432</v>
      </c>
      <c r="B24672" s="1" t="s">
        <v>52</v>
      </c>
      <c r="C24672">
        <v>11020</v>
      </c>
      <c r="D24672">
        <v>100962</v>
      </c>
      <c r="E24672" s="32">
        <v>8862</v>
      </c>
      <c r="F24672">
        <v>123</v>
      </c>
      <c r="G24672" s="32">
        <v>2035</v>
      </c>
      <c r="H24672" s="32">
        <v>14</v>
      </c>
    </row>
    <row r="24673" spans="1:8" x14ac:dyDescent="0.55000000000000004">
      <c r="A24673" s="33">
        <v>44432</v>
      </c>
      <c r="B24673" s="1" t="s">
        <v>53</v>
      </c>
      <c r="C24673">
        <v>5966</v>
      </c>
      <c r="D24673">
        <v>214423</v>
      </c>
      <c r="E24673" s="32">
        <v>4421</v>
      </c>
      <c r="F24673">
        <v>65</v>
      </c>
      <c r="G24673" s="32">
        <v>1480</v>
      </c>
      <c r="H24673" s="32">
        <v>2</v>
      </c>
    </row>
    <row r="24674" spans="1:8" x14ac:dyDescent="0.55000000000000004">
      <c r="A24674" s="33">
        <v>44432</v>
      </c>
      <c r="B24674" s="1" t="s">
        <v>54</v>
      </c>
      <c r="C24674">
        <v>4772</v>
      </c>
      <c r="D24674">
        <v>56729</v>
      </c>
      <c r="E24674" s="32">
        <v>3693</v>
      </c>
      <c r="F24674">
        <v>29</v>
      </c>
      <c r="G24674" s="32">
        <v>1036</v>
      </c>
      <c r="H24674" s="32">
        <v>3</v>
      </c>
    </row>
    <row r="24675" spans="1:8" x14ac:dyDescent="0.55000000000000004">
      <c r="A24675" s="33">
        <v>44432</v>
      </c>
      <c r="B24675" s="1" t="s">
        <v>55</v>
      </c>
      <c r="C24675">
        <v>7113</v>
      </c>
      <c r="D24675">
        <v>141025</v>
      </c>
      <c r="E24675" s="32">
        <v>4960</v>
      </c>
      <c r="F24675">
        <v>44</v>
      </c>
      <c r="G24675" s="32">
        <v>1962</v>
      </c>
      <c r="H24675" s="32">
        <v>3</v>
      </c>
    </row>
    <row r="24676" spans="1:8" x14ac:dyDescent="0.55000000000000004">
      <c r="A24676" s="33">
        <v>44432</v>
      </c>
      <c r="B24676" s="1" t="s">
        <v>56</v>
      </c>
      <c r="C24676">
        <v>38498</v>
      </c>
      <c r="D24676">
        <v>327368</v>
      </c>
      <c r="E24676" s="32">
        <v>31771</v>
      </c>
      <c r="F24676">
        <v>249</v>
      </c>
      <c r="G24676" s="32">
        <v>6363</v>
      </c>
      <c r="H24676" s="32">
        <v>109</v>
      </c>
    </row>
    <row r="24677" spans="1:8" x14ac:dyDescent="0.55000000000000004">
      <c r="A24677" s="33">
        <v>44433</v>
      </c>
      <c r="B24677" s="1" t="s">
        <v>7</v>
      </c>
      <c r="C24677">
        <v>54534</v>
      </c>
      <c r="D24677">
        <v>961855</v>
      </c>
      <c r="E24677" s="32">
        <v>48046</v>
      </c>
      <c r="F24677">
        <v>1437</v>
      </c>
      <c r="G24677" s="32">
        <v>4938</v>
      </c>
      <c r="H24677" s="32">
        <v>18</v>
      </c>
    </row>
    <row r="24678" spans="1:8" x14ac:dyDescent="0.55000000000000004">
      <c r="A24678" s="33">
        <v>44433</v>
      </c>
      <c r="B24678" s="1" t="s">
        <v>11</v>
      </c>
      <c r="C24678">
        <v>3812</v>
      </c>
      <c r="D24678">
        <v>66412</v>
      </c>
      <c r="E24678" s="32">
        <v>3128</v>
      </c>
      <c r="F24678">
        <v>33</v>
      </c>
      <c r="G24678" s="32">
        <v>651</v>
      </c>
      <c r="H24678" s="32">
        <v>1</v>
      </c>
    </row>
    <row r="24679" spans="1:8" x14ac:dyDescent="0.55000000000000004">
      <c r="A24679" s="33">
        <v>44433</v>
      </c>
      <c r="B24679" s="1" t="s">
        <v>12</v>
      </c>
      <c r="C24679">
        <v>2780</v>
      </c>
      <c r="D24679">
        <v>104106</v>
      </c>
      <c r="E24679" s="32">
        <v>2387</v>
      </c>
      <c r="F24679">
        <v>48</v>
      </c>
      <c r="G24679" s="32">
        <v>345</v>
      </c>
      <c r="H24679" s="32">
        <v>2</v>
      </c>
    </row>
    <row r="24680" spans="1:8" x14ac:dyDescent="0.55000000000000004">
      <c r="A24680" s="33">
        <v>44433</v>
      </c>
      <c r="B24680" s="1" t="s">
        <v>13</v>
      </c>
      <c r="C24680">
        <v>13761</v>
      </c>
      <c r="D24680">
        <v>198343</v>
      </c>
      <c r="E24680" s="32">
        <v>11341</v>
      </c>
      <c r="F24680">
        <v>97</v>
      </c>
      <c r="G24680" s="32">
        <v>2126</v>
      </c>
      <c r="H24680" s="32">
        <v>23</v>
      </c>
    </row>
    <row r="24681" spans="1:8" x14ac:dyDescent="0.55000000000000004">
      <c r="A24681" s="33">
        <v>44433</v>
      </c>
      <c r="B24681" s="1" t="s">
        <v>14</v>
      </c>
      <c r="C24681">
        <v>1500</v>
      </c>
      <c r="D24681">
        <v>20341</v>
      </c>
      <c r="E24681" s="32">
        <v>1194</v>
      </c>
      <c r="F24681">
        <v>21</v>
      </c>
      <c r="G24681" s="32">
        <v>285</v>
      </c>
      <c r="H24681" s="32">
        <v>2</v>
      </c>
    </row>
    <row r="24682" spans="1:8" x14ac:dyDescent="0.55000000000000004">
      <c r="A24682" s="33">
        <v>44433</v>
      </c>
      <c r="B24682" s="1" t="s">
        <v>15</v>
      </c>
      <c r="C24682">
        <v>2977</v>
      </c>
      <c r="D24682">
        <v>82246</v>
      </c>
      <c r="E24682" s="32">
        <v>2500</v>
      </c>
      <c r="F24682">
        <v>48</v>
      </c>
      <c r="G24682" s="32">
        <v>429</v>
      </c>
      <c r="H24682" s="32">
        <v>3</v>
      </c>
    </row>
    <row r="24683" spans="1:8" x14ac:dyDescent="0.55000000000000004">
      <c r="A24683" s="33">
        <v>44433</v>
      </c>
      <c r="B24683" s="1" t="s">
        <v>16</v>
      </c>
      <c r="C24683">
        <v>8243</v>
      </c>
      <c r="D24683">
        <v>355310</v>
      </c>
      <c r="E24683" s="32">
        <v>7031</v>
      </c>
      <c r="F24683">
        <v>165</v>
      </c>
      <c r="G24683" s="32">
        <v>1047</v>
      </c>
      <c r="H24683" s="32">
        <v>18</v>
      </c>
    </row>
    <row r="24684" spans="1:8" x14ac:dyDescent="0.55000000000000004">
      <c r="A24684" s="33">
        <v>44433</v>
      </c>
      <c r="B24684" s="1" t="s">
        <v>17</v>
      </c>
      <c r="C24684">
        <v>19142</v>
      </c>
      <c r="D24684">
        <v>37322</v>
      </c>
      <c r="E24684" s="32">
        <v>16438</v>
      </c>
      <c r="F24684">
        <v>182</v>
      </c>
      <c r="G24684" s="32">
        <v>2522</v>
      </c>
      <c r="H24684" s="32">
        <v>22</v>
      </c>
    </row>
    <row r="24685" spans="1:8" x14ac:dyDescent="0.55000000000000004">
      <c r="A24685" s="33">
        <v>44433</v>
      </c>
      <c r="B24685" s="1" t="s">
        <v>18</v>
      </c>
      <c r="C24685">
        <v>12299</v>
      </c>
      <c r="D24685">
        <v>382887</v>
      </c>
      <c r="E24685" s="32">
        <v>10045</v>
      </c>
      <c r="F24685">
        <v>100</v>
      </c>
      <c r="G24685" s="32">
        <v>2154</v>
      </c>
      <c r="H24685" s="32">
        <v>18</v>
      </c>
    </row>
    <row r="24686" spans="1:8" x14ac:dyDescent="0.55000000000000004">
      <c r="A24686" s="33">
        <v>44433</v>
      </c>
      <c r="B24686" s="1" t="s">
        <v>19</v>
      </c>
      <c r="C24686">
        <v>13563</v>
      </c>
      <c r="D24686">
        <v>248866</v>
      </c>
      <c r="E24686" s="32">
        <v>10864</v>
      </c>
      <c r="F24686">
        <v>158</v>
      </c>
      <c r="G24686" s="32">
        <v>2085</v>
      </c>
      <c r="H24686" s="32">
        <v>24</v>
      </c>
    </row>
    <row r="24687" spans="1:8" x14ac:dyDescent="0.55000000000000004">
      <c r="A24687" s="33">
        <v>44433</v>
      </c>
      <c r="B24687" s="1" t="s">
        <v>20</v>
      </c>
      <c r="C24687">
        <v>92652</v>
      </c>
      <c r="D24687">
        <v>1258480</v>
      </c>
      <c r="E24687" s="32">
        <v>63080</v>
      </c>
      <c r="F24687">
        <v>876</v>
      </c>
      <c r="G24687" s="32">
        <v>26019</v>
      </c>
      <c r="H24687" s="32">
        <v>164</v>
      </c>
    </row>
    <row r="24688" spans="1:8" x14ac:dyDescent="0.55000000000000004">
      <c r="A24688" s="33">
        <v>44433</v>
      </c>
      <c r="B24688" s="1" t="s">
        <v>21</v>
      </c>
      <c r="C24688">
        <v>77382</v>
      </c>
      <c r="D24688">
        <v>906023</v>
      </c>
      <c r="E24688" s="32">
        <v>62738</v>
      </c>
      <c r="F24688">
        <v>800</v>
      </c>
      <c r="G24688" s="32">
        <v>13844</v>
      </c>
      <c r="H24688" s="32">
        <v>101</v>
      </c>
    </row>
    <row r="24689" spans="1:8" x14ac:dyDescent="0.55000000000000004">
      <c r="A24689" s="33">
        <v>44433</v>
      </c>
      <c r="B24689" s="1" t="s">
        <v>22</v>
      </c>
      <c r="C24689">
        <v>323157</v>
      </c>
      <c r="D24689">
        <v>3185437</v>
      </c>
      <c r="E24689" s="32">
        <v>279385</v>
      </c>
      <c r="F24689">
        <v>2404</v>
      </c>
      <c r="G24689" s="32">
        <v>41368</v>
      </c>
      <c r="H24689" s="32">
        <v>277</v>
      </c>
    </row>
    <row r="24690" spans="1:8" x14ac:dyDescent="0.55000000000000004">
      <c r="A24690" s="33">
        <v>44433</v>
      </c>
      <c r="B24690" s="1" t="s">
        <v>23</v>
      </c>
      <c r="C24690">
        <v>134475</v>
      </c>
      <c r="D24690">
        <v>1364873</v>
      </c>
      <c r="E24690" s="32">
        <v>115798</v>
      </c>
      <c r="F24690">
        <v>1075</v>
      </c>
      <c r="G24690" s="32">
        <v>17602</v>
      </c>
      <c r="H24690" s="32">
        <v>242</v>
      </c>
    </row>
    <row r="24691" spans="1:8" x14ac:dyDescent="0.55000000000000004">
      <c r="A24691" s="33">
        <v>44433</v>
      </c>
      <c r="B24691" s="1" t="s">
        <v>24</v>
      </c>
      <c r="C24691">
        <v>6191</v>
      </c>
      <c r="D24691">
        <v>230824</v>
      </c>
      <c r="E24691" s="32">
        <v>5139</v>
      </c>
      <c r="F24691">
        <v>54</v>
      </c>
      <c r="G24691" s="32">
        <v>998</v>
      </c>
      <c r="H24691" s="32">
        <v>5</v>
      </c>
    </row>
    <row r="24692" spans="1:8" x14ac:dyDescent="0.55000000000000004">
      <c r="A24692" s="33">
        <v>44433</v>
      </c>
      <c r="B24692" s="1" t="s">
        <v>25</v>
      </c>
      <c r="C24692">
        <v>3994</v>
      </c>
      <c r="D24692">
        <v>96711</v>
      </c>
      <c r="E24692" s="32">
        <v>2806</v>
      </c>
      <c r="F24692">
        <v>39</v>
      </c>
      <c r="G24692" s="32">
        <v>1149</v>
      </c>
      <c r="H24692" s="32">
        <v>10</v>
      </c>
    </row>
    <row r="24693" spans="1:8" x14ac:dyDescent="0.55000000000000004">
      <c r="A24693" s="33">
        <v>44433</v>
      </c>
      <c r="B24693" s="1" t="s">
        <v>26</v>
      </c>
      <c r="C24693">
        <v>6949</v>
      </c>
      <c r="D24693">
        <v>159466</v>
      </c>
      <c r="E24693" s="32">
        <v>6071</v>
      </c>
      <c r="F24693">
        <v>123</v>
      </c>
      <c r="G24693" s="32">
        <v>740</v>
      </c>
      <c r="H24693" s="32">
        <v>8</v>
      </c>
    </row>
    <row r="24694" spans="1:8" x14ac:dyDescent="0.55000000000000004">
      <c r="A24694" s="33">
        <v>44433</v>
      </c>
      <c r="B24694" s="1" t="s">
        <v>27</v>
      </c>
      <c r="C24694">
        <v>2348</v>
      </c>
      <c r="D24694">
        <v>93919</v>
      </c>
      <c r="E24694" s="32">
        <v>2027</v>
      </c>
      <c r="F24694">
        <v>36</v>
      </c>
      <c r="G24694" s="32">
        <v>285</v>
      </c>
      <c r="H24694" s="32">
        <v>1</v>
      </c>
    </row>
    <row r="24695" spans="1:8" x14ac:dyDescent="0.55000000000000004">
      <c r="A24695" s="33">
        <v>44433</v>
      </c>
      <c r="B24695" s="1" t="s">
        <v>28</v>
      </c>
      <c r="C24695">
        <v>4018</v>
      </c>
      <c r="D24695">
        <v>86511</v>
      </c>
      <c r="E24695" s="32">
        <v>3281</v>
      </c>
      <c r="F24695">
        <v>23</v>
      </c>
      <c r="G24695" s="32">
        <v>716</v>
      </c>
      <c r="H24695" s="32">
        <v>3</v>
      </c>
    </row>
    <row r="24696" spans="1:8" x14ac:dyDescent="0.55000000000000004">
      <c r="A24696" s="33">
        <v>44433</v>
      </c>
      <c r="B24696" s="1" t="s">
        <v>29</v>
      </c>
      <c r="C24696">
        <v>7393</v>
      </c>
      <c r="D24696">
        <v>260937</v>
      </c>
      <c r="E24696" s="32">
        <v>6295</v>
      </c>
      <c r="F24696">
        <v>94</v>
      </c>
      <c r="G24696" s="32">
        <v>852</v>
      </c>
      <c r="H24696" s="32">
        <v>4</v>
      </c>
    </row>
    <row r="24697" spans="1:8" x14ac:dyDescent="0.55000000000000004">
      <c r="A24697" s="33">
        <v>44433</v>
      </c>
      <c r="B24697" s="1" t="s">
        <v>30</v>
      </c>
      <c r="C24697">
        <v>13926</v>
      </c>
      <c r="D24697">
        <v>335413</v>
      </c>
      <c r="E24697" s="32">
        <v>11030</v>
      </c>
      <c r="F24697">
        <v>195</v>
      </c>
      <c r="G24697" s="32">
        <v>2510</v>
      </c>
      <c r="H24697" s="32">
        <v>6</v>
      </c>
    </row>
    <row r="24698" spans="1:8" x14ac:dyDescent="0.55000000000000004">
      <c r="A24698" s="33">
        <v>44433</v>
      </c>
      <c r="B24698" s="1" t="s">
        <v>31</v>
      </c>
      <c r="C24698">
        <v>18635</v>
      </c>
      <c r="D24698">
        <v>515867</v>
      </c>
      <c r="E24698" s="32">
        <v>12894</v>
      </c>
      <c r="F24698">
        <v>163</v>
      </c>
      <c r="G24698" s="32">
        <v>5578</v>
      </c>
      <c r="H24698" s="32">
        <v>31</v>
      </c>
    </row>
    <row r="24699" spans="1:8" x14ac:dyDescent="0.55000000000000004">
      <c r="A24699" s="33">
        <v>44433</v>
      </c>
      <c r="B24699" s="1" t="s">
        <v>32</v>
      </c>
      <c r="C24699">
        <v>70885</v>
      </c>
      <c r="D24699">
        <v>1023832</v>
      </c>
      <c r="E24699" s="32">
        <v>57765</v>
      </c>
      <c r="F24699">
        <v>1031</v>
      </c>
      <c r="G24699" s="32">
        <v>12089</v>
      </c>
      <c r="H24699" s="32">
        <v>40</v>
      </c>
    </row>
    <row r="24700" spans="1:8" x14ac:dyDescent="0.55000000000000004">
      <c r="A24700" s="33">
        <v>44433</v>
      </c>
      <c r="B24700" s="1" t="s">
        <v>33</v>
      </c>
      <c r="C24700">
        <v>10269</v>
      </c>
      <c r="D24700">
        <v>170434</v>
      </c>
      <c r="E24700" s="32">
        <v>6851</v>
      </c>
      <c r="F24700">
        <v>121</v>
      </c>
      <c r="G24700" s="32">
        <v>3502</v>
      </c>
      <c r="H24700" s="32">
        <v>16</v>
      </c>
    </row>
    <row r="24701" spans="1:8" x14ac:dyDescent="0.55000000000000004">
      <c r="A24701" s="33">
        <v>44433</v>
      </c>
      <c r="B24701" s="1" t="s">
        <v>34</v>
      </c>
      <c r="C24701">
        <v>9566</v>
      </c>
      <c r="D24701">
        <v>195566</v>
      </c>
      <c r="E24701" s="32">
        <v>7105</v>
      </c>
      <c r="F24701">
        <v>95</v>
      </c>
      <c r="G24701" s="32">
        <v>2366</v>
      </c>
      <c r="H24701" s="32">
        <v>9</v>
      </c>
    </row>
    <row r="24702" spans="1:8" x14ac:dyDescent="0.55000000000000004">
      <c r="A24702" s="33">
        <v>44433</v>
      </c>
      <c r="B24702" s="1" t="s">
        <v>35</v>
      </c>
      <c r="C24702">
        <v>27272</v>
      </c>
      <c r="D24702">
        <v>354054</v>
      </c>
      <c r="E24702" s="32">
        <v>20328</v>
      </c>
      <c r="F24702">
        <v>251</v>
      </c>
      <c r="G24702" s="32">
        <v>6162</v>
      </c>
      <c r="H24702" s="32">
        <v>104</v>
      </c>
    </row>
    <row r="24703" spans="1:8" x14ac:dyDescent="0.55000000000000004">
      <c r="A24703" s="33">
        <v>44433</v>
      </c>
      <c r="B24703" s="1" t="s">
        <v>36</v>
      </c>
      <c r="C24703">
        <v>154101</v>
      </c>
      <c r="D24703">
        <v>2818909</v>
      </c>
      <c r="E24703" s="32">
        <v>126335</v>
      </c>
      <c r="F24703">
        <v>2772</v>
      </c>
      <c r="G24703" s="32">
        <v>23229</v>
      </c>
      <c r="H24703" s="32">
        <v>516</v>
      </c>
    </row>
    <row r="24704" spans="1:8" x14ac:dyDescent="0.55000000000000004">
      <c r="A24704" s="33">
        <v>44433</v>
      </c>
      <c r="B24704" s="1" t="s">
        <v>37</v>
      </c>
      <c r="C24704">
        <v>58874</v>
      </c>
      <c r="D24704">
        <v>626140</v>
      </c>
      <c r="E24704" s="32">
        <v>50109</v>
      </c>
      <c r="F24704">
        <v>1333</v>
      </c>
      <c r="G24704" s="32">
        <v>7434</v>
      </c>
      <c r="H24704" s="32">
        <v>65</v>
      </c>
    </row>
    <row r="24705" spans="1:8" x14ac:dyDescent="0.55000000000000004">
      <c r="A24705" s="33">
        <v>44433</v>
      </c>
      <c r="B24705" s="1" t="s">
        <v>38</v>
      </c>
      <c r="C24705">
        <v>12192</v>
      </c>
      <c r="D24705">
        <v>211514</v>
      </c>
      <c r="E24705" s="32">
        <v>10488</v>
      </c>
      <c r="F24705">
        <v>135</v>
      </c>
      <c r="G24705" s="32">
        <v>1569</v>
      </c>
      <c r="H24705" s="32">
        <v>16</v>
      </c>
    </row>
    <row r="24706" spans="1:8" x14ac:dyDescent="0.55000000000000004">
      <c r="A24706" s="33">
        <v>44433</v>
      </c>
      <c r="B24706" s="1" t="s">
        <v>39</v>
      </c>
      <c r="C24706">
        <v>4218</v>
      </c>
      <c r="D24706">
        <v>53643</v>
      </c>
      <c r="E24706" s="32">
        <v>3515</v>
      </c>
      <c r="F24706">
        <v>52</v>
      </c>
      <c r="G24706" s="32">
        <v>558</v>
      </c>
      <c r="H24706" s="32">
        <v>21</v>
      </c>
    </row>
    <row r="24707" spans="1:8" x14ac:dyDescent="0.55000000000000004">
      <c r="A24707" s="33">
        <v>44433</v>
      </c>
      <c r="B24707" s="1" t="s">
        <v>40</v>
      </c>
      <c r="C24707">
        <v>1300</v>
      </c>
      <c r="D24707">
        <v>117016</v>
      </c>
      <c r="E24707" s="32">
        <v>1033</v>
      </c>
      <c r="F24707">
        <v>3</v>
      </c>
      <c r="G24707" s="32">
        <v>247</v>
      </c>
      <c r="H24707" s="32">
        <v>1</v>
      </c>
    </row>
    <row r="24708" spans="1:8" x14ac:dyDescent="0.55000000000000004">
      <c r="A24708" s="33">
        <v>44433</v>
      </c>
      <c r="B24708" s="1" t="s">
        <v>41</v>
      </c>
      <c r="C24708">
        <v>1172</v>
      </c>
      <c r="D24708">
        <v>40685</v>
      </c>
      <c r="E24708" s="32">
        <v>988</v>
      </c>
      <c r="F24708">
        <v>2</v>
      </c>
      <c r="G24708" s="32">
        <v>182</v>
      </c>
      <c r="H24708" s="32">
        <v>1</v>
      </c>
    </row>
    <row r="24709" spans="1:8" x14ac:dyDescent="0.55000000000000004">
      <c r="A24709" s="33">
        <v>44433</v>
      </c>
      <c r="B24709" s="1" t="s">
        <v>42</v>
      </c>
      <c r="C24709">
        <v>12241</v>
      </c>
      <c r="D24709">
        <v>208397</v>
      </c>
      <c r="E24709" s="32">
        <v>8975</v>
      </c>
      <c r="F24709">
        <v>127</v>
      </c>
      <c r="G24709" s="32">
        <v>1485</v>
      </c>
      <c r="H24709" s="32">
        <v>7</v>
      </c>
    </row>
    <row r="24710" spans="1:8" x14ac:dyDescent="0.55000000000000004">
      <c r="A24710" s="33">
        <v>44433</v>
      </c>
      <c r="B24710" s="1" t="s">
        <v>43</v>
      </c>
      <c r="C24710">
        <v>16481</v>
      </c>
      <c r="D24710">
        <v>694007</v>
      </c>
      <c r="E24710" s="32">
        <v>13701</v>
      </c>
      <c r="F24710">
        <v>180</v>
      </c>
      <c r="G24710" s="32">
        <v>1596</v>
      </c>
      <c r="H24710" s="32">
        <v>14</v>
      </c>
    </row>
    <row r="24711" spans="1:8" x14ac:dyDescent="0.55000000000000004">
      <c r="A24711" s="33">
        <v>44433</v>
      </c>
      <c r="B24711" s="1" t="s">
        <v>44</v>
      </c>
      <c r="C24711">
        <v>4555</v>
      </c>
      <c r="D24711">
        <v>147535</v>
      </c>
      <c r="E24711" s="32">
        <v>3696</v>
      </c>
      <c r="F24711">
        <v>85</v>
      </c>
      <c r="G24711" s="32">
        <v>774</v>
      </c>
      <c r="H24711" s="32">
        <v>2</v>
      </c>
    </row>
    <row r="24712" spans="1:8" x14ac:dyDescent="0.55000000000000004">
      <c r="A24712" s="33">
        <v>44433</v>
      </c>
      <c r="B24712" s="1" t="s">
        <v>45</v>
      </c>
      <c r="C24712">
        <v>2375</v>
      </c>
      <c r="D24712">
        <v>83186</v>
      </c>
      <c r="E24712" s="32">
        <v>1906</v>
      </c>
      <c r="F24712">
        <v>63</v>
      </c>
      <c r="G24712" s="32">
        <v>357</v>
      </c>
      <c r="H24712" s="32">
        <v>1</v>
      </c>
    </row>
    <row r="24713" spans="1:8" x14ac:dyDescent="0.55000000000000004">
      <c r="A24713" s="33">
        <v>44433</v>
      </c>
      <c r="B24713" s="1" t="s">
        <v>46</v>
      </c>
      <c r="C24713">
        <v>3830</v>
      </c>
      <c r="D24713">
        <v>109035</v>
      </c>
      <c r="E24713" s="32">
        <v>2959</v>
      </c>
      <c r="F24713">
        <v>34</v>
      </c>
      <c r="G24713" s="32">
        <v>838</v>
      </c>
      <c r="H24713" s="32">
        <v>8</v>
      </c>
    </row>
    <row r="24714" spans="1:8" x14ac:dyDescent="0.55000000000000004">
      <c r="A24714" s="33">
        <v>44433</v>
      </c>
      <c r="B24714" s="1" t="s">
        <v>47</v>
      </c>
      <c r="C24714">
        <v>4349</v>
      </c>
      <c r="D24714">
        <v>121480</v>
      </c>
      <c r="E24714" s="32">
        <v>3533</v>
      </c>
      <c r="F24714">
        <v>78</v>
      </c>
      <c r="G24714" s="32">
        <v>738</v>
      </c>
      <c r="H24714" s="32">
        <v>4</v>
      </c>
    </row>
    <row r="24715" spans="1:8" x14ac:dyDescent="0.55000000000000004">
      <c r="A24715" s="33">
        <v>44433</v>
      </c>
      <c r="B24715" s="1" t="s">
        <v>48</v>
      </c>
      <c r="C24715">
        <v>3006</v>
      </c>
      <c r="D24715">
        <v>74554</v>
      </c>
      <c r="E24715" s="32">
        <v>2351</v>
      </c>
      <c r="F24715">
        <v>31</v>
      </c>
      <c r="G24715" s="32">
        <v>624</v>
      </c>
      <c r="H24715" s="32">
        <v>3</v>
      </c>
    </row>
    <row r="24716" spans="1:8" x14ac:dyDescent="0.55000000000000004">
      <c r="A24716" s="33">
        <v>44433</v>
      </c>
      <c r="B24716" s="1" t="s">
        <v>49</v>
      </c>
      <c r="C24716">
        <v>59860</v>
      </c>
      <c r="D24716">
        <v>1061639</v>
      </c>
      <c r="E24716" s="32">
        <v>47322</v>
      </c>
      <c r="F24716">
        <v>558</v>
      </c>
      <c r="G24716" s="32">
        <v>10886</v>
      </c>
      <c r="H24716" s="32">
        <v>34</v>
      </c>
    </row>
    <row r="24717" spans="1:8" x14ac:dyDescent="0.55000000000000004">
      <c r="A24717" s="33">
        <v>44433</v>
      </c>
      <c r="B24717" s="1" t="s">
        <v>50</v>
      </c>
      <c r="C24717">
        <v>4681</v>
      </c>
      <c r="D24717">
        <v>80888</v>
      </c>
      <c r="E24717" s="32">
        <v>3307</v>
      </c>
      <c r="F24717">
        <v>27</v>
      </c>
      <c r="G24717" s="32">
        <v>1023</v>
      </c>
      <c r="H24717" s="32">
        <v>3</v>
      </c>
    </row>
    <row r="24718" spans="1:8" x14ac:dyDescent="0.55000000000000004">
      <c r="A24718" s="33">
        <v>44433</v>
      </c>
      <c r="B24718" s="1" t="s">
        <v>51</v>
      </c>
      <c r="C24718">
        <v>4930</v>
      </c>
      <c r="D24718">
        <v>154054</v>
      </c>
      <c r="E24718" s="32">
        <v>4064</v>
      </c>
      <c r="F24718">
        <v>69</v>
      </c>
      <c r="G24718" s="32">
        <v>801</v>
      </c>
      <c r="H24718" s="32">
        <v>1</v>
      </c>
    </row>
    <row r="24719" spans="1:8" x14ac:dyDescent="0.55000000000000004">
      <c r="A24719" s="33">
        <v>44433</v>
      </c>
      <c r="B24719" s="1" t="s">
        <v>52</v>
      </c>
      <c r="C24719">
        <v>11245</v>
      </c>
      <c r="D24719">
        <v>101742</v>
      </c>
      <c r="E24719" s="32">
        <v>9002</v>
      </c>
      <c r="F24719">
        <v>123</v>
      </c>
      <c r="G24719" s="32">
        <v>2120</v>
      </c>
      <c r="H24719" s="32">
        <v>14</v>
      </c>
    </row>
    <row r="24720" spans="1:8" x14ac:dyDescent="0.55000000000000004">
      <c r="A24720" s="33">
        <v>44433</v>
      </c>
      <c r="B24720" s="1" t="s">
        <v>53</v>
      </c>
      <c r="C24720">
        <v>6152</v>
      </c>
      <c r="D24720">
        <v>216759</v>
      </c>
      <c r="E24720" s="32">
        <v>4523</v>
      </c>
      <c r="F24720">
        <v>66</v>
      </c>
      <c r="G24720" s="32">
        <v>1563</v>
      </c>
      <c r="H24720" s="32">
        <v>2</v>
      </c>
    </row>
    <row r="24721" spans="1:8" x14ac:dyDescent="0.55000000000000004">
      <c r="A24721" s="33">
        <v>44433</v>
      </c>
      <c r="B24721" s="1" t="s">
        <v>54</v>
      </c>
      <c r="C24721">
        <v>4886</v>
      </c>
      <c r="D24721">
        <v>57542</v>
      </c>
      <c r="E24721" s="32">
        <v>3756</v>
      </c>
      <c r="F24721">
        <v>30</v>
      </c>
      <c r="G24721" s="32">
        <v>1086</v>
      </c>
      <c r="H24721" s="32">
        <v>3</v>
      </c>
    </row>
    <row r="24722" spans="1:8" x14ac:dyDescent="0.55000000000000004">
      <c r="A24722" s="33">
        <v>44433</v>
      </c>
      <c r="B24722" s="1" t="s">
        <v>55</v>
      </c>
      <c r="C24722">
        <v>7353</v>
      </c>
      <c r="D24722">
        <v>141025</v>
      </c>
      <c r="E24722" s="32">
        <v>5220</v>
      </c>
      <c r="F24722">
        <v>44</v>
      </c>
      <c r="G24722" s="32">
        <v>1893</v>
      </c>
      <c r="H24722" s="32">
        <v>4</v>
      </c>
    </row>
    <row r="24723" spans="1:8" x14ac:dyDescent="0.55000000000000004">
      <c r="A24723" s="33">
        <v>44433</v>
      </c>
      <c r="B24723" s="1" t="s">
        <v>56</v>
      </c>
      <c r="C24723">
        <v>39307</v>
      </c>
      <c r="D24723">
        <v>330449</v>
      </c>
      <c r="E24723" s="32">
        <v>32320</v>
      </c>
      <c r="F24723">
        <v>249</v>
      </c>
      <c r="G24723" s="32">
        <v>6606</v>
      </c>
      <c r="H24723" s="32">
        <v>102</v>
      </c>
    </row>
    <row r="24724" spans="1:8" x14ac:dyDescent="0.55000000000000004">
      <c r="A24724" s="33">
        <v>44434</v>
      </c>
      <c r="B24724" s="1" t="s">
        <v>7</v>
      </c>
      <c r="C24724">
        <v>55038</v>
      </c>
      <c r="D24724">
        <v>969420</v>
      </c>
      <c r="E24724" s="32">
        <v>48471</v>
      </c>
      <c r="F24724">
        <v>1437</v>
      </c>
      <c r="G24724" s="32">
        <v>5051</v>
      </c>
      <c r="H24724" s="32">
        <v>16</v>
      </c>
    </row>
    <row r="24725" spans="1:8" x14ac:dyDescent="0.55000000000000004">
      <c r="A24725" s="33">
        <v>44434</v>
      </c>
      <c r="B24725" s="1" t="s">
        <v>11</v>
      </c>
      <c r="C24725">
        <v>3951</v>
      </c>
      <c r="D24725">
        <v>66925</v>
      </c>
      <c r="E24725" s="32">
        <v>3166</v>
      </c>
      <c r="F24725">
        <v>33</v>
      </c>
      <c r="G24725" s="32">
        <v>752</v>
      </c>
      <c r="H24725" s="32">
        <v>1</v>
      </c>
    </row>
    <row r="24726" spans="1:8" x14ac:dyDescent="0.55000000000000004">
      <c r="A24726" s="33">
        <v>44434</v>
      </c>
      <c r="B24726" s="1" t="s">
        <v>12</v>
      </c>
      <c r="C24726">
        <v>2810</v>
      </c>
      <c r="D24726">
        <v>104853</v>
      </c>
      <c r="E24726" s="32">
        <v>2422</v>
      </c>
      <c r="F24726">
        <v>48</v>
      </c>
      <c r="G24726" s="32">
        <v>340</v>
      </c>
      <c r="H24726" s="32">
        <v>2</v>
      </c>
    </row>
    <row r="24727" spans="1:8" x14ac:dyDescent="0.55000000000000004">
      <c r="A24727" s="33">
        <v>44434</v>
      </c>
      <c r="B24727" s="1" t="s">
        <v>13</v>
      </c>
      <c r="C24727">
        <v>13988</v>
      </c>
      <c r="D24727">
        <v>199916</v>
      </c>
      <c r="E24727" s="32">
        <v>11524</v>
      </c>
      <c r="F24727">
        <v>97</v>
      </c>
      <c r="G24727" s="32">
        <v>2238</v>
      </c>
      <c r="H24727" s="32">
        <v>24</v>
      </c>
    </row>
    <row r="24728" spans="1:8" x14ac:dyDescent="0.55000000000000004">
      <c r="A24728" s="33">
        <v>44434</v>
      </c>
      <c r="B24728" s="1" t="s">
        <v>14</v>
      </c>
      <c r="C24728">
        <v>1538</v>
      </c>
      <c r="D24728">
        <v>20501</v>
      </c>
      <c r="E24728" s="32">
        <v>1220</v>
      </c>
      <c r="F24728">
        <v>22</v>
      </c>
      <c r="G24728" s="32">
        <v>296</v>
      </c>
      <c r="H24728" s="32">
        <v>2</v>
      </c>
    </row>
    <row r="24729" spans="1:8" x14ac:dyDescent="0.55000000000000004">
      <c r="A24729" s="33">
        <v>44434</v>
      </c>
      <c r="B24729" s="1" t="s">
        <v>15</v>
      </c>
      <c r="C24729">
        <v>3015</v>
      </c>
      <c r="D24729">
        <v>82631</v>
      </c>
      <c r="E24729" s="32">
        <v>2535</v>
      </c>
      <c r="F24729">
        <v>48</v>
      </c>
      <c r="G24729" s="32">
        <v>432</v>
      </c>
      <c r="H24729" s="32">
        <v>3</v>
      </c>
    </row>
    <row r="24730" spans="1:8" x14ac:dyDescent="0.55000000000000004">
      <c r="A24730" s="33">
        <v>44434</v>
      </c>
      <c r="B24730" s="1" t="s">
        <v>16</v>
      </c>
      <c r="C24730">
        <v>8331</v>
      </c>
      <c r="D24730">
        <v>357175</v>
      </c>
      <c r="E24730" s="32">
        <v>7134</v>
      </c>
      <c r="F24730">
        <v>165</v>
      </c>
      <c r="G24730" s="32">
        <v>1032</v>
      </c>
      <c r="H24730" s="32">
        <v>17</v>
      </c>
    </row>
    <row r="24731" spans="1:8" x14ac:dyDescent="0.55000000000000004">
      <c r="A24731" s="33">
        <v>44434</v>
      </c>
      <c r="B24731" s="1" t="s">
        <v>17</v>
      </c>
      <c r="C24731">
        <v>19413</v>
      </c>
      <c r="D24731">
        <v>37322</v>
      </c>
      <c r="E24731" s="32">
        <v>16729</v>
      </c>
      <c r="F24731">
        <v>183</v>
      </c>
      <c r="G24731" s="32">
        <v>2501</v>
      </c>
      <c r="H24731" s="32">
        <v>25</v>
      </c>
    </row>
    <row r="24732" spans="1:8" x14ac:dyDescent="0.55000000000000004">
      <c r="A24732" s="33">
        <v>44434</v>
      </c>
      <c r="B24732" s="1" t="s">
        <v>18</v>
      </c>
      <c r="C24732">
        <v>12524</v>
      </c>
      <c r="D24732">
        <v>385925</v>
      </c>
      <c r="E24732" s="32">
        <v>10250</v>
      </c>
      <c r="F24732">
        <v>100</v>
      </c>
      <c r="G24732" s="32">
        <v>2174</v>
      </c>
      <c r="H24732" s="32">
        <v>16</v>
      </c>
    </row>
    <row r="24733" spans="1:8" x14ac:dyDescent="0.55000000000000004">
      <c r="A24733" s="33">
        <v>44434</v>
      </c>
      <c r="B24733" s="1" t="s">
        <v>19</v>
      </c>
      <c r="C24733">
        <v>13900</v>
      </c>
      <c r="D24733">
        <v>250677</v>
      </c>
      <c r="E24733" s="32">
        <v>11151</v>
      </c>
      <c r="F24733">
        <v>158</v>
      </c>
      <c r="G24733" s="32">
        <v>2591</v>
      </c>
      <c r="H24733" s="32">
        <v>22</v>
      </c>
    </row>
    <row r="24734" spans="1:8" x14ac:dyDescent="0.55000000000000004">
      <c r="A24734" s="33">
        <v>44434</v>
      </c>
      <c r="B24734" s="1" t="s">
        <v>20</v>
      </c>
      <c r="C24734">
        <v>94361</v>
      </c>
      <c r="D24734">
        <v>1264599</v>
      </c>
      <c r="E24734" s="32">
        <v>63080</v>
      </c>
      <c r="F24734">
        <v>877</v>
      </c>
      <c r="G24734" s="32">
        <v>26116</v>
      </c>
      <c r="H24734" s="32">
        <v>161</v>
      </c>
    </row>
    <row r="24735" spans="1:8" x14ac:dyDescent="0.55000000000000004">
      <c r="A24735" s="33">
        <v>44434</v>
      </c>
      <c r="B24735" s="1" t="s">
        <v>21</v>
      </c>
      <c r="C24735">
        <v>80230</v>
      </c>
      <c r="D24735">
        <v>915770</v>
      </c>
      <c r="E24735" s="32">
        <v>65410</v>
      </c>
      <c r="F24735">
        <v>818</v>
      </c>
      <c r="G24735" s="32">
        <v>14002</v>
      </c>
      <c r="H24735" s="32">
        <v>111</v>
      </c>
    </row>
    <row r="24736" spans="1:8" x14ac:dyDescent="0.55000000000000004">
      <c r="A24736" s="33">
        <v>44434</v>
      </c>
      <c r="B24736" s="1" t="s">
        <v>22</v>
      </c>
      <c r="C24736">
        <v>327861</v>
      </c>
      <c r="D24736">
        <v>3203905</v>
      </c>
      <c r="E24736" s="32">
        <v>282986</v>
      </c>
      <c r="F24736">
        <v>2415</v>
      </c>
      <c r="G24736" s="32">
        <v>42460</v>
      </c>
      <c r="H24736" s="32">
        <v>276</v>
      </c>
    </row>
    <row r="24737" spans="1:8" x14ac:dyDescent="0.55000000000000004">
      <c r="A24737" s="33">
        <v>44434</v>
      </c>
      <c r="B24737" s="1" t="s">
        <v>23</v>
      </c>
      <c r="C24737">
        <v>137105</v>
      </c>
      <c r="D24737">
        <v>1372591</v>
      </c>
      <c r="E24737" s="32">
        <v>117883</v>
      </c>
      <c r="F24737">
        <v>1084</v>
      </c>
      <c r="G24737" s="32">
        <v>18138</v>
      </c>
      <c r="H24737" s="32">
        <v>249</v>
      </c>
    </row>
    <row r="24738" spans="1:8" x14ac:dyDescent="0.55000000000000004">
      <c r="A24738" s="33">
        <v>44434</v>
      </c>
      <c r="B24738" s="1" t="s">
        <v>24</v>
      </c>
      <c r="C24738">
        <v>6316</v>
      </c>
      <c r="D24738">
        <v>233038</v>
      </c>
      <c r="E24738" s="32">
        <v>5201</v>
      </c>
      <c r="F24738">
        <v>54</v>
      </c>
      <c r="G24738" s="32">
        <v>1061</v>
      </c>
      <c r="H24738" s="32">
        <v>8</v>
      </c>
    </row>
    <row r="24739" spans="1:8" x14ac:dyDescent="0.55000000000000004">
      <c r="A24739" s="33">
        <v>44434</v>
      </c>
      <c r="B24739" s="1" t="s">
        <v>25</v>
      </c>
      <c r="C24739">
        <v>4085</v>
      </c>
      <c r="D24739">
        <v>97604</v>
      </c>
      <c r="E24739" s="32">
        <v>2890</v>
      </c>
      <c r="F24739">
        <v>39</v>
      </c>
      <c r="G24739" s="32">
        <v>1156</v>
      </c>
      <c r="H24739" s="32">
        <v>9</v>
      </c>
    </row>
    <row r="24740" spans="1:8" x14ac:dyDescent="0.55000000000000004">
      <c r="A24740" s="33">
        <v>44434</v>
      </c>
      <c r="B24740" s="1" t="s">
        <v>26</v>
      </c>
      <c r="C24740">
        <v>7005</v>
      </c>
      <c r="D24740">
        <v>160308</v>
      </c>
      <c r="E24740" s="32">
        <v>6131</v>
      </c>
      <c r="F24740">
        <v>123</v>
      </c>
      <c r="G24740" s="32">
        <v>736</v>
      </c>
      <c r="H24740" s="32">
        <v>6</v>
      </c>
    </row>
    <row r="24741" spans="1:8" x14ac:dyDescent="0.55000000000000004">
      <c r="A24741" s="33">
        <v>44434</v>
      </c>
      <c r="B24741" s="1" t="s">
        <v>27</v>
      </c>
      <c r="C24741">
        <v>2396</v>
      </c>
      <c r="D24741">
        <v>94448</v>
      </c>
      <c r="E24741" s="32">
        <v>2066</v>
      </c>
      <c r="F24741">
        <v>36</v>
      </c>
      <c r="G24741" s="32">
        <v>294</v>
      </c>
      <c r="H24741" s="32">
        <v>1</v>
      </c>
    </row>
    <row r="24742" spans="1:8" x14ac:dyDescent="0.55000000000000004">
      <c r="A24742" s="33">
        <v>44434</v>
      </c>
      <c r="B24742" s="1" t="s">
        <v>28</v>
      </c>
      <c r="C24742">
        <v>4103</v>
      </c>
      <c r="D24742">
        <v>86511</v>
      </c>
      <c r="E24742" s="32">
        <v>3371</v>
      </c>
      <c r="F24742">
        <v>23</v>
      </c>
      <c r="G24742" s="32">
        <v>712</v>
      </c>
      <c r="H24742" s="32">
        <v>3</v>
      </c>
    </row>
    <row r="24743" spans="1:8" x14ac:dyDescent="0.55000000000000004">
      <c r="A24743" s="33">
        <v>44434</v>
      </c>
      <c r="B24743" s="1" t="s">
        <v>29</v>
      </c>
      <c r="C24743">
        <v>7500</v>
      </c>
      <c r="D24743">
        <v>262751</v>
      </c>
      <c r="E24743" s="32">
        <v>6378</v>
      </c>
      <c r="F24743">
        <v>94</v>
      </c>
      <c r="G24743" s="32">
        <v>867</v>
      </c>
      <c r="H24743" s="32">
        <v>4</v>
      </c>
    </row>
    <row r="24744" spans="1:8" x14ac:dyDescent="0.55000000000000004">
      <c r="A24744" s="33">
        <v>44434</v>
      </c>
      <c r="B24744" s="1" t="s">
        <v>30</v>
      </c>
      <c r="C24744">
        <v>14320</v>
      </c>
      <c r="D24744">
        <v>338372</v>
      </c>
      <c r="E24744" s="32">
        <v>11285</v>
      </c>
      <c r="F24744">
        <v>196</v>
      </c>
      <c r="G24744" s="32">
        <v>2651</v>
      </c>
      <c r="H24744" s="32">
        <v>7</v>
      </c>
    </row>
    <row r="24745" spans="1:8" x14ac:dyDescent="0.55000000000000004">
      <c r="A24745" s="33">
        <v>44434</v>
      </c>
      <c r="B24745" s="1" t="s">
        <v>31</v>
      </c>
      <c r="C24745">
        <v>19165</v>
      </c>
      <c r="D24745">
        <v>521125</v>
      </c>
      <c r="E24745" s="32">
        <v>13198</v>
      </c>
      <c r="F24745">
        <v>165</v>
      </c>
      <c r="G24745" s="32">
        <v>5802</v>
      </c>
      <c r="H24745" s="32">
        <v>34</v>
      </c>
    </row>
    <row r="24746" spans="1:8" x14ac:dyDescent="0.55000000000000004">
      <c r="A24746" s="33">
        <v>44434</v>
      </c>
      <c r="B24746" s="1" t="s">
        <v>32</v>
      </c>
      <c r="C24746">
        <v>72696</v>
      </c>
      <c r="D24746">
        <v>1033304</v>
      </c>
      <c r="E24746" s="32">
        <v>58308</v>
      </c>
      <c r="F24746">
        <v>1032</v>
      </c>
      <c r="G24746" s="32">
        <v>13356</v>
      </c>
      <c r="H24746" s="32">
        <v>42</v>
      </c>
    </row>
    <row r="24747" spans="1:8" x14ac:dyDescent="0.55000000000000004">
      <c r="A24747" s="33">
        <v>44434</v>
      </c>
      <c r="B24747" s="1" t="s">
        <v>33</v>
      </c>
      <c r="C24747">
        <v>10784</v>
      </c>
      <c r="D24747">
        <v>170434</v>
      </c>
      <c r="E24747" s="32">
        <v>7000</v>
      </c>
      <c r="F24747">
        <v>123</v>
      </c>
      <c r="G24747" s="32">
        <v>3869</v>
      </c>
      <c r="H24747" s="32">
        <v>17</v>
      </c>
    </row>
    <row r="24748" spans="1:8" x14ac:dyDescent="0.55000000000000004">
      <c r="A24748" s="33">
        <v>44434</v>
      </c>
      <c r="B24748" s="1" t="s">
        <v>34</v>
      </c>
      <c r="C24748">
        <v>9779</v>
      </c>
      <c r="D24748">
        <v>196841</v>
      </c>
      <c r="E24748" s="32">
        <v>7220</v>
      </c>
      <c r="F24748">
        <v>95</v>
      </c>
      <c r="G24748" s="32">
        <v>2464</v>
      </c>
      <c r="H24748" s="32">
        <v>9</v>
      </c>
    </row>
    <row r="24749" spans="1:8" x14ac:dyDescent="0.55000000000000004">
      <c r="A24749" s="33">
        <v>44434</v>
      </c>
      <c r="B24749" s="1" t="s">
        <v>35</v>
      </c>
      <c r="C24749">
        <v>27880</v>
      </c>
      <c r="D24749">
        <v>356333</v>
      </c>
      <c r="E24749" s="32">
        <v>20587</v>
      </c>
      <c r="F24749">
        <v>251</v>
      </c>
      <c r="G24749" s="32">
        <v>6434</v>
      </c>
      <c r="H24749" s="32">
        <v>96</v>
      </c>
    </row>
    <row r="24750" spans="1:8" x14ac:dyDescent="0.55000000000000004">
      <c r="A24750" s="33">
        <v>44434</v>
      </c>
      <c r="B24750" s="1" t="s">
        <v>36</v>
      </c>
      <c r="C24750">
        <v>156931</v>
      </c>
      <c r="D24750">
        <v>2840008</v>
      </c>
      <c r="E24750" s="32">
        <v>128328</v>
      </c>
      <c r="F24750">
        <v>2778</v>
      </c>
      <c r="G24750" s="32">
        <v>24040</v>
      </c>
      <c r="H24750" s="32">
        <v>510</v>
      </c>
    </row>
    <row r="24751" spans="1:8" x14ac:dyDescent="0.55000000000000004">
      <c r="A24751" s="33">
        <v>44434</v>
      </c>
      <c r="B24751" s="1" t="s">
        <v>37</v>
      </c>
      <c r="C24751">
        <v>59962</v>
      </c>
      <c r="D24751">
        <v>630555</v>
      </c>
      <c r="E24751" s="32">
        <v>50842</v>
      </c>
      <c r="F24751">
        <v>1334</v>
      </c>
      <c r="G24751" s="32">
        <v>7787</v>
      </c>
      <c r="H24751" s="32">
        <v>65</v>
      </c>
    </row>
    <row r="24752" spans="1:8" x14ac:dyDescent="0.55000000000000004">
      <c r="A24752" s="33">
        <v>44434</v>
      </c>
      <c r="B24752" s="1" t="s">
        <v>38</v>
      </c>
      <c r="C24752">
        <v>12399</v>
      </c>
      <c r="D24752">
        <v>212479</v>
      </c>
      <c r="E24752" s="32">
        <v>10630</v>
      </c>
      <c r="F24752">
        <v>136</v>
      </c>
      <c r="G24752" s="32">
        <v>1633</v>
      </c>
      <c r="H24752" s="32">
        <v>16</v>
      </c>
    </row>
    <row r="24753" spans="1:8" x14ac:dyDescent="0.55000000000000004">
      <c r="A24753" s="33">
        <v>44434</v>
      </c>
      <c r="B24753" s="1" t="s">
        <v>39</v>
      </c>
      <c r="C24753">
        <v>4293</v>
      </c>
      <c r="D24753">
        <v>54198</v>
      </c>
      <c r="E24753" s="32">
        <v>3584</v>
      </c>
      <c r="F24753">
        <v>52</v>
      </c>
      <c r="G24753" s="32">
        <v>562</v>
      </c>
      <c r="H24753" s="32">
        <v>29</v>
      </c>
    </row>
    <row r="24754" spans="1:8" x14ac:dyDescent="0.55000000000000004">
      <c r="A24754" s="33">
        <v>44434</v>
      </c>
      <c r="B24754" s="1" t="s">
        <v>40</v>
      </c>
      <c r="C24754">
        <v>1336</v>
      </c>
      <c r="D24754">
        <v>121247</v>
      </c>
      <c r="E24754" s="32">
        <v>1057</v>
      </c>
      <c r="F24754">
        <v>3</v>
      </c>
      <c r="G24754" s="32">
        <v>259</v>
      </c>
      <c r="H24754" s="32">
        <v>1</v>
      </c>
    </row>
    <row r="24755" spans="1:8" x14ac:dyDescent="0.55000000000000004">
      <c r="A24755" s="33">
        <v>44434</v>
      </c>
      <c r="B24755" s="1" t="s">
        <v>41</v>
      </c>
      <c r="C24755">
        <v>1211</v>
      </c>
      <c r="D24755">
        <v>42979</v>
      </c>
      <c r="E24755" s="32">
        <v>1031</v>
      </c>
      <c r="F24755">
        <v>2</v>
      </c>
      <c r="G24755" s="32">
        <v>178</v>
      </c>
      <c r="H24755" s="32">
        <v>1</v>
      </c>
    </row>
    <row r="24756" spans="1:8" x14ac:dyDescent="0.55000000000000004">
      <c r="A24756" s="33">
        <v>44434</v>
      </c>
      <c r="B24756" s="1" t="s">
        <v>42</v>
      </c>
      <c r="C24756">
        <v>12447</v>
      </c>
      <c r="D24756">
        <v>208397</v>
      </c>
      <c r="E24756" s="32">
        <v>8975</v>
      </c>
      <c r="F24756">
        <v>127</v>
      </c>
      <c r="G24756" s="32">
        <v>1485</v>
      </c>
      <c r="H24756" s="32">
        <v>7</v>
      </c>
    </row>
    <row r="24757" spans="1:8" x14ac:dyDescent="0.55000000000000004">
      <c r="A24757" s="33">
        <v>44434</v>
      </c>
      <c r="B24757" s="1" t="s">
        <v>43</v>
      </c>
      <c r="C24757">
        <v>16837</v>
      </c>
      <c r="D24757">
        <v>694007</v>
      </c>
      <c r="E24757" s="32">
        <v>13952</v>
      </c>
      <c r="F24757">
        <v>180</v>
      </c>
      <c r="G24757" s="32">
        <v>1587</v>
      </c>
      <c r="H24757" s="32">
        <v>15</v>
      </c>
    </row>
    <row r="24758" spans="1:8" x14ac:dyDescent="0.55000000000000004">
      <c r="A24758" s="33">
        <v>44434</v>
      </c>
      <c r="B24758" s="1" t="s">
        <v>44</v>
      </c>
      <c r="C24758">
        <v>4631</v>
      </c>
      <c r="D24758">
        <v>147535</v>
      </c>
      <c r="E24758" s="32">
        <v>3742</v>
      </c>
      <c r="F24758">
        <v>85</v>
      </c>
      <c r="G24758" s="32">
        <v>804</v>
      </c>
      <c r="H24758" s="32">
        <v>3</v>
      </c>
    </row>
    <row r="24759" spans="1:8" x14ac:dyDescent="0.55000000000000004">
      <c r="A24759" s="33">
        <v>44434</v>
      </c>
      <c r="B24759" s="1" t="s">
        <v>45</v>
      </c>
      <c r="C24759">
        <v>2439</v>
      </c>
      <c r="D24759">
        <v>83966</v>
      </c>
      <c r="E24759" s="32">
        <v>1940</v>
      </c>
      <c r="F24759">
        <v>63</v>
      </c>
      <c r="G24759" s="32">
        <v>436</v>
      </c>
      <c r="H24759" s="32">
        <v>1</v>
      </c>
    </row>
    <row r="24760" spans="1:8" x14ac:dyDescent="0.55000000000000004">
      <c r="A24760" s="33">
        <v>44434</v>
      </c>
      <c r="B24760" s="1" t="s">
        <v>46</v>
      </c>
      <c r="C24760">
        <v>3926</v>
      </c>
      <c r="D24760">
        <v>110285</v>
      </c>
      <c r="E24760" s="32">
        <v>3026</v>
      </c>
      <c r="F24760">
        <v>34</v>
      </c>
      <c r="G24760" s="32">
        <v>867</v>
      </c>
      <c r="H24760" s="32">
        <v>8</v>
      </c>
    </row>
    <row r="24761" spans="1:8" x14ac:dyDescent="0.55000000000000004">
      <c r="A24761" s="33">
        <v>44434</v>
      </c>
      <c r="B24761" s="1" t="s">
        <v>47</v>
      </c>
      <c r="C24761">
        <v>4403</v>
      </c>
      <c r="D24761">
        <v>122003</v>
      </c>
      <c r="E24761" s="32">
        <v>3604</v>
      </c>
      <c r="F24761">
        <v>79</v>
      </c>
      <c r="G24761" s="32">
        <v>720</v>
      </c>
      <c r="H24761" s="32">
        <v>3</v>
      </c>
    </row>
    <row r="24762" spans="1:8" x14ac:dyDescent="0.55000000000000004">
      <c r="A24762" s="33">
        <v>44434</v>
      </c>
      <c r="B24762" s="1" t="s">
        <v>48</v>
      </c>
      <c r="C24762">
        <v>3113</v>
      </c>
      <c r="D24762">
        <v>74829</v>
      </c>
      <c r="E24762" s="32">
        <v>2395</v>
      </c>
      <c r="F24762">
        <v>31</v>
      </c>
      <c r="G24762" s="32">
        <v>687</v>
      </c>
      <c r="H24762" s="32">
        <v>3</v>
      </c>
    </row>
    <row r="24763" spans="1:8" x14ac:dyDescent="0.55000000000000004">
      <c r="A24763" s="33">
        <v>44434</v>
      </c>
      <c r="B24763" s="1" t="s">
        <v>49</v>
      </c>
      <c r="C24763">
        <v>60850</v>
      </c>
      <c r="D24763">
        <v>1069066</v>
      </c>
      <c r="E24763" s="32">
        <v>48121</v>
      </c>
      <c r="F24763">
        <v>559</v>
      </c>
      <c r="G24763" s="32">
        <v>11181</v>
      </c>
      <c r="H24763" s="32">
        <v>34</v>
      </c>
    </row>
    <row r="24764" spans="1:8" x14ac:dyDescent="0.55000000000000004">
      <c r="A24764" s="33">
        <v>44434</v>
      </c>
      <c r="B24764" s="1" t="s">
        <v>50</v>
      </c>
      <c r="C24764">
        <v>4784</v>
      </c>
      <c r="D24764">
        <v>82040</v>
      </c>
      <c r="E24764" s="32">
        <v>3371</v>
      </c>
      <c r="F24764">
        <v>27</v>
      </c>
      <c r="G24764" s="32">
        <v>1087</v>
      </c>
      <c r="H24764" s="32">
        <v>3</v>
      </c>
    </row>
    <row r="24765" spans="1:8" x14ac:dyDescent="0.55000000000000004">
      <c r="A24765" s="33">
        <v>44434</v>
      </c>
      <c r="B24765" s="1" t="s">
        <v>51</v>
      </c>
      <c r="C24765">
        <v>4980</v>
      </c>
      <c r="D24765">
        <v>155099</v>
      </c>
      <c r="E24765" s="32">
        <v>4123</v>
      </c>
      <c r="F24765">
        <v>69</v>
      </c>
      <c r="G24765" s="32">
        <v>792</v>
      </c>
      <c r="H24765" s="32">
        <v>1</v>
      </c>
    </row>
    <row r="24766" spans="1:8" x14ac:dyDescent="0.55000000000000004">
      <c r="A24766" s="33">
        <v>44434</v>
      </c>
      <c r="B24766" s="1" t="s">
        <v>52</v>
      </c>
      <c r="C24766">
        <v>11504</v>
      </c>
      <c r="D24766">
        <v>102764</v>
      </c>
      <c r="E24766" s="32">
        <v>9170</v>
      </c>
      <c r="F24766">
        <v>123</v>
      </c>
      <c r="G24766" s="32">
        <v>2211</v>
      </c>
      <c r="H24766" s="32">
        <v>16</v>
      </c>
    </row>
    <row r="24767" spans="1:8" x14ac:dyDescent="0.55000000000000004">
      <c r="A24767" s="33">
        <v>44434</v>
      </c>
      <c r="B24767" s="1" t="s">
        <v>53</v>
      </c>
      <c r="C24767">
        <v>6315</v>
      </c>
      <c r="D24767">
        <v>218824</v>
      </c>
      <c r="E24767" s="32">
        <v>4623</v>
      </c>
      <c r="F24767">
        <v>66</v>
      </c>
      <c r="G24767" s="32">
        <v>1626</v>
      </c>
      <c r="H24767" s="32">
        <v>2</v>
      </c>
    </row>
    <row r="24768" spans="1:8" x14ac:dyDescent="0.55000000000000004">
      <c r="A24768" s="33">
        <v>44434</v>
      </c>
      <c r="B24768" s="1" t="s">
        <v>54</v>
      </c>
      <c r="C24768">
        <v>4886</v>
      </c>
      <c r="D24768">
        <v>58291</v>
      </c>
      <c r="E24768" s="32">
        <v>3756</v>
      </c>
      <c r="F24768">
        <v>30</v>
      </c>
      <c r="G24768" s="32">
        <v>1218</v>
      </c>
      <c r="H24768" s="32">
        <v>4</v>
      </c>
    </row>
    <row r="24769" spans="1:8" x14ac:dyDescent="0.55000000000000004">
      <c r="A24769" s="33">
        <v>44434</v>
      </c>
      <c r="B24769" s="1" t="s">
        <v>55</v>
      </c>
      <c r="C24769">
        <v>7545</v>
      </c>
      <c r="D24769">
        <v>144385</v>
      </c>
      <c r="E24769" s="32">
        <v>5333</v>
      </c>
      <c r="F24769">
        <v>44</v>
      </c>
      <c r="G24769" s="32">
        <v>2020</v>
      </c>
      <c r="H24769" s="32">
        <v>4</v>
      </c>
    </row>
    <row r="24770" spans="1:8" x14ac:dyDescent="0.55000000000000004">
      <c r="A24770" s="33">
        <v>44434</v>
      </c>
      <c r="B24770" s="1" t="s">
        <v>56</v>
      </c>
      <c r="C24770">
        <v>39987</v>
      </c>
      <c r="D24770">
        <v>335402</v>
      </c>
      <c r="E24770" s="32">
        <v>32874</v>
      </c>
      <c r="F24770">
        <v>252</v>
      </c>
      <c r="G24770" s="32">
        <v>6698</v>
      </c>
      <c r="H24770" s="32">
        <v>113</v>
      </c>
    </row>
    <row r="24771" spans="1:8" x14ac:dyDescent="0.55000000000000004">
      <c r="A24771" s="33">
        <v>44435</v>
      </c>
      <c r="B24771" s="1" t="s">
        <v>7</v>
      </c>
      <c r="C24771">
        <v>55420</v>
      </c>
      <c r="D24771">
        <v>975810</v>
      </c>
      <c r="E24771" s="32">
        <v>48838</v>
      </c>
      <c r="F24771">
        <v>1438</v>
      </c>
      <c r="G24771" s="32">
        <v>5130</v>
      </c>
      <c r="H24771" s="32">
        <v>17</v>
      </c>
    </row>
    <row r="24772" spans="1:8" x14ac:dyDescent="0.55000000000000004">
      <c r="A24772" s="33">
        <v>44435</v>
      </c>
      <c r="B24772" s="1" t="s">
        <v>11</v>
      </c>
      <c r="C24772">
        <v>4054</v>
      </c>
      <c r="D24772">
        <v>67274</v>
      </c>
      <c r="E24772" s="32">
        <v>3192</v>
      </c>
      <c r="F24772">
        <v>33</v>
      </c>
      <c r="G24772" s="32">
        <v>829</v>
      </c>
      <c r="H24772" s="32">
        <v>1</v>
      </c>
    </row>
    <row r="24773" spans="1:8" x14ac:dyDescent="0.55000000000000004">
      <c r="A24773" s="33">
        <v>44435</v>
      </c>
      <c r="B24773" s="1" t="s">
        <v>12</v>
      </c>
      <c r="C24773">
        <v>2851</v>
      </c>
      <c r="D24773">
        <v>105548</v>
      </c>
      <c r="E24773" s="32">
        <v>2486</v>
      </c>
      <c r="F24773">
        <v>48</v>
      </c>
      <c r="G24773" s="32">
        <v>317</v>
      </c>
      <c r="H24773" s="32">
        <v>2</v>
      </c>
    </row>
    <row r="24774" spans="1:8" x14ac:dyDescent="0.55000000000000004">
      <c r="A24774" s="33">
        <v>44435</v>
      </c>
      <c r="B24774" s="1" t="s">
        <v>13</v>
      </c>
      <c r="C24774">
        <v>14192</v>
      </c>
      <c r="D24774">
        <v>202019</v>
      </c>
      <c r="E24774" s="32">
        <v>11638</v>
      </c>
      <c r="F24774">
        <v>99</v>
      </c>
      <c r="G24774" s="32">
        <v>2351</v>
      </c>
      <c r="H24774" s="32">
        <v>29</v>
      </c>
    </row>
    <row r="24775" spans="1:8" x14ac:dyDescent="0.55000000000000004">
      <c r="A24775" s="33">
        <v>44435</v>
      </c>
      <c r="B24775" s="1" t="s">
        <v>14</v>
      </c>
      <c r="C24775">
        <v>1557</v>
      </c>
      <c r="D24775">
        <v>20728</v>
      </c>
      <c r="E24775" s="32">
        <v>1237</v>
      </c>
      <c r="F24775">
        <v>22</v>
      </c>
      <c r="G24775" s="32">
        <v>298</v>
      </c>
      <c r="H24775" s="32">
        <v>2</v>
      </c>
    </row>
    <row r="24776" spans="1:8" x14ac:dyDescent="0.55000000000000004">
      <c r="A24776" s="33">
        <v>44435</v>
      </c>
      <c r="B24776" s="1" t="s">
        <v>15</v>
      </c>
      <c r="C24776">
        <v>3041</v>
      </c>
      <c r="D24776">
        <v>83069</v>
      </c>
      <c r="E24776" s="32">
        <v>2581</v>
      </c>
      <c r="F24776">
        <v>48</v>
      </c>
      <c r="G24776" s="32">
        <v>412</v>
      </c>
      <c r="H24776" s="32">
        <v>4</v>
      </c>
    </row>
    <row r="24777" spans="1:8" x14ac:dyDescent="0.55000000000000004">
      <c r="A24777" s="33">
        <v>44435</v>
      </c>
      <c r="B24777" s="1" t="s">
        <v>16</v>
      </c>
      <c r="C24777">
        <v>8441</v>
      </c>
      <c r="D24777">
        <v>359037</v>
      </c>
      <c r="E24777" s="32">
        <v>7219</v>
      </c>
      <c r="F24777">
        <v>165</v>
      </c>
      <c r="G24777" s="32">
        <v>1057</v>
      </c>
      <c r="H24777" s="32">
        <v>14</v>
      </c>
    </row>
    <row r="24778" spans="1:8" x14ac:dyDescent="0.55000000000000004">
      <c r="A24778" s="33">
        <v>44435</v>
      </c>
      <c r="B24778" s="1" t="s">
        <v>17</v>
      </c>
      <c r="C24778">
        <v>19741</v>
      </c>
      <c r="D24778">
        <v>37322</v>
      </c>
      <c r="E24778" s="32">
        <v>17041</v>
      </c>
      <c r="F24778">
        <v>184</v>
      </c>
      <c r="G24778" s="32">
        <v>2516</v>
      </c>
      <c r="H24778" s="32">
        <v>26</v>
      </c>
    </row>
    <row r="24779" spans="1:8" x14ac:dyDescent="0.55000000000000004">
      <c r="A24779" s="33">
        <v>44435</v>
      </c>
      <c r="B24779" s="1" t="s">
        <v>18</v>
      </c>
      <c r="C24779">
        <v>12691</v>
      </c>
      <c r="D24779">
        <v>387447</v>
      </c>
      <c r="E24779" s="32">
        <v>10512</v>
      </c>
      <c r="F24779">
        <v>102</v>
      </c>
      <c r="G24779" s="32">
        <v>2077</v>
      </c>
      <c r="H24779" s="32">
        <v>16</v>
      </c>
    </row>
    <row r="24780" spans="1:8" x14ac:dyDescent="0.55000000000000004">
      <c r="A24780" s="33">
        <v>44435</v>
      </c>
      <c r="B24780" s="1" t="s">
        <v>19</v>
      </c>
      <c r="C24780">
        <v>14138</v>
      </c>
      <c r="D24780">
        <v>252033</v>
      </c>
      <c r="E24780" s="32">
        <v>11310</v>
      </c>
      <c r="F24780">
        <v>158</v>
      </c>
      <c r="G24780" s="32">
        <v>2670</v>
      </c>
      <c r="H24780" s="32">
        <v>19</v>
      </c>
    </row>
    <row r="24781" spans="1:8" x14ac:dyDescent="0.55000000000000004">
      <c r="A24781" s="33">
        <v>44435</v>
      </c>
      <c r="B24781" s="1" t="s">
        <v>20</v>
      </c>
      <c r="C24781">
        <v>95883</v>
      </c>
      <c r="D24781">
        <v>1273586</v>
      </c>
      <c r="E24781" s="32">
        <v>63080</v>
      </c>
      <c r="F24781">
        <v>885</v>
      </c>
      <c r="G24781" s="32">
        <v>25955</v>
      </c>
      <c r="H24781" s="32">
        <v>163</v>
      </c>
    </row>
    <row r="24782" spans="1:8" x14ac:dyDescent="0.55000000000000004">
      <c r="A24782" s="33">
        <v>44435</v>
      </c>
      <c r="B24782" s="1" t="s">
        <v>21</v>
      </c>
      <c r="C24782">
        <v>80230</v>
      </c>
      <c r="D24782">
        <v>915770</v>
      </c>
      <c r="E24782" s="32">
        <v>65410</v>
      </c>
      <c r="F24782">
        <v>818</v>
      </c>
      <c r="G24782" s="32">
        <v>14002</v>
      </c>
      <c r="H24782" s="32">
        <v>111</v>
      </c>
    </row>
    <row r="24783" spans="1:8" x14ac:dyDescent="0.55000000000000004">
      <c r="A24783" s="33">
        <v>44435</v>
      </c>
      <c r="B24783" s="1" t="s">
        <v>22</v>
      </c>
      <c r="C24783">
        <v>332088</v>
      </c>
      <c r="D24783">
        <v>3222090</v>
      </c>
      <c r="E24783" s="32">
        <v>287769</v>
      </c>
      <c r="F24783">
        <v>2433</v>
      </c>
      <c r="G24783" s="32">
        <v>41886</v>
      </c>
      <c r="H24783" s="32">
        <v>294</v>
      </c>
    </row>
    <row r="24784" spans="1:8" x14ac:dyDescent="0.55000000000000004">
      <c r="A24784" s="33">
        <v>44435</v>
      </c>
      <c r="B24784" s="1" t="s">
        <v>23</v>
      </c>
      <c r="C24784">
        <v>139767</v>
      </c>
      <c r="D24784">
        <v>1380361</v>
      </c>
      <c r="E24784" s="32">
        <v>120415</v>
      </c>
      <c r="F24784">
        <v>1091</v>
      </c>
      <c r="G24784" s="32">
        <v>18261</v>
      </c>
      <c r="H24784" s="32">
        <v>253</v>
      </c>
    </row>
    <row r="24785" spans="1:8" x14ac:dyDescent="0.55000000000000004">
      <c r="A24785" s="33">
        <v>44435</v>
      </c>
      <c r="B24785" s="1" t="s">
        <v>24</v>
      </c>
      <c r="C24785">
        <v>6452</v>
      </c>
      <c r="D24785">
        <v>234700</v>
      </c>
      <c r="E24785" s="32">
        <v>5322</v>
      </c>
      <c r="F24785">
        <v>54</v>
      </c>
      <c r="G24785" s="32">
        <v>1076</v>
      </c>
      <c r="H24785" s="32">
        <v>7</v>
      </c>
    </row>
    <row r="24786" spans="1:8" x14ac:dyDescent="0.55000000000000004">
      <c r="A24786" s="33">
        <v>44435</v>
      </c>
      <c r="B24786" s="1" t="s">
        <v>25</v>
      </c>
      <c r="C24786">
        <v>4171</v>
      </c>
      <c r="D24786">
        <v>98298</v>
      </c>
      <c r="E24786" s="32">
        <v>2935</v>
      </c>
      <c r="F24786">
        <v>40</v>
      </c>
      <c r="G24786" s="32">
        <v>1196</v>
      </c>
      <c r="H24786" s="32">
        <v>12</v>
      </c>
    </row>
    <row r="24787" spans="1:8" x14ac:dyDescent="0.55000000000000004">
      <c r="A24787" s="33">
        <v>44435</v>
      </c>
      <c r="B24787" s="1" t="s">
        <v>26</v>
      </c>
      <c r="C24787">
        <v>7069</v>
      </c>
      <c r="D24787">
        <v>161733</v>
      </c>
      <c r="E24787" s="32">
        <v>6227</v>
      </c>
      <c r="F24787">
        <v>123</v>
      </c>
      <c r="G24787" s="32">
        <v>704</v>
      </c>
      <c r="H24787" s="32">
        <v>8</v>
      </c>
    </row>
    <row r="24788" spans="1:8" x14ac:dyDescent="0.55000000000000004">
      <c r="A24788" s="33">
        <v>44435</v>
      </c>
      <c r="B24788" s="1" t="s">
        <v>27</v>
      </c>
      <c r="C24788">
        <v>2443</v>
      </c>
      <c r="D24788">
        <v>94991</v>
      </c>
      <c r="E24788" s="32">
        <v>2096</v>
      </c>
      <c r="F24788">
        <v>36</v>
      </c>
      <c r="G24788" s="32">
        <v>311</v>
      </c>
      <c r="H24788" s="32">
        <v>1</v>
      </c>
    </row>
    <row r="24789" spans="1:8" x14ac:dyDescent="0.55000000000000004">
      <c r="A24789" s="33">
        <v>44435</v>
      </c>
      <c r="B24789" s="1" t="s">
        <v>28</v>
      </c>
      <c r="C24789">
        <v>4175</v>
      </c>
      <c r="D24789">
        <v>92433</v>
      </c>
      <c r="E24789" s="32">
        <v>3458</v>
      </c>
      <c r="F24789">
        <v>23</v>
      </c>
      <c r="G24789" s="32">
        <v>697</v>
      </c>
      <c r="H24789" s="32">
        <v>3</v>
      </c>
    </row>
    <row r="24790" spans="1:8" x14ac:dyDescent="0.55000000000000004">
      <c r="A24790" s="33">
        <v>44435</v>
      </c>
      <c r="B24790" s="1" t="s">
        <v>29</v>
      </c>
      <c r="C24790">
        <v>7617</v>
      </c>
      <c r="D24790">
        <v>264256</v>
      </c>
      <c r="E24790" s="32">
        <v>6487</v>
      </c>
      <c r="F24790">
        <v>94</v>
      </c>
      <c r="G24790" s="32">
        <v>862</v>
      </c>
      <c r="H24790" s="32">
        <v>3</v>
      </c>
    </row>
    <row r="24791" spans="1:8" x14ac:dyDescent="0.55000000000000004">
      <c r="A24791" s="33">
        <v>44435</v>
      </c>
      <c r="B24791" s="1" t="s">
        <v>30</v>
      </c>
      <c r="C24791">
        <v>14630</v>
      </c>
      <c r="D24791">
        <v>340740</v>
      </c>
      <c r="E24791" s="32">
        <v>11603</v>
      </c>
      <c r="F24791">
        <v>196</v>
      </c>
      <c r="G24791" s="32">
        <v>2727</v>
      </c>
      <c r="H24791" s="32">
        <v>7</v>
      </c>
    </row>
    <row r="24792" spans="1:8" x14ac:dyDescent="0.55000000000000004">
      <c r="A24792" s="33">
        <v>44435</v>
      </c>
      <c r="B24792" s="1" t="s">
        <v>31</v>
      </c>
      <c r="C24792">
        <v>19832</v>
      </c>
      <c r="D24792">
        <v>524758</v>
      </c>
      <c r="E24792" s="32">
        <v>13558</v>
      </c>
      <c r="F24792">
        <v>166</v>
      </c>
      <c r="G24792" s="32">
        <v>6108</v>
      </c>
      <c r="H24792" s="32">
        <v>34</v>
      </c>
    </row>
    <row r="24793" spans="1:8" x14ac:dyDescent="0.55000000000000004">
      <c r="A24793" s="33">
        <v>44435</v>
      </c>
      <c r="B24793" s="1" t="s">
        <v>32</v>
      </c>
      <c r="C24793">
        <v>74834</v>
      </c>
      <c r="D24793">
        <v>1041478</v>
      </c>
      <c r="E24793" s="32">
        <v>58836</v>
      </c>
      <c r="F24793">
        <v>1033</v>
      </c>
      <c r="G24793" s="32">
        <v>14965</v>
      </c>
      <c r="H24793" s="32">
        <v>42</v>
      </c>
    </row>
    <row r="24794" spans="1:8" x14ac:dyDescent="0.55000000000000004">
      <c r="A24794" s="33">
        <v>44435</v>
      </c>
      <c r="B24794" s="1" t="s">
        <v>33</v>
      </c>
      <c r="C24794">
        <v>11207</v>
      </c>
      <c r="D24794">
        <v>181186</v>
      </c>
      <c r="E24794" s="32">
        <v>7048</v>
      </c>
      <c r="F24794">
        <v>124</v>
      </c>
      <c r="G24794" s="32">
        <v>4251</v>
      </c>
      <c r="H24794" s="32">
        <v>20</v>
      </c>
    </row>
    <row r="24795" spans="1:8" x14ac:dyDescent="0.55000000000000004">
      <c r="A24795" s="33">
        <v>44435</v>
      </c>
      <c r="B24795" s="1" t="s">
        <v>34</v>
      </c>
      <c r="C24795">
        <v>9993</v>
      </c>
      <c r="D24795">
        <v>200851</v>
      </c>
      <c r="E24795" s="32">
        <v>7231</v>
      </c>
      <c r="F24795">
        <v>95</v>
      </c>
      <c r="G24795" s="32">
        <v>2667</v>
      </c>
      <c r="H24795" s="32">
        <v>10</v>
      </c>
    </row>
    <row r="24796" spans="1:8" x14ac:dyDescent="0.55000000000000004">
      <c r="A24796" s="33">
        <v>44435</v>
      </c>
      <c r="B24796" s="1" t="s">
        <v>35</v>
      </c>
      <c r="C24796">
        <v>28399</v>
      </c>
      <c r="D24796">
        <v>358540</v>
      </c>
      <c r="E24796" s="32">
        <v>20935</v>
      </c>
      <c r="F24796">
        <v>251</v>
      </c>
      <c r="G24796" s="32">
        <v>6689</v>
      </c>
      <c r="H24796" s="32">
        <v>100</v>
      </c>
    </row>
    <row r="24797" spans="1:8" x14ac:dyDescent="0.55000000000000004">
      <c r="A24797" s="33">
        <v>44435</v>
      </c>
      <c r="B24797" s="1" t="s">
        <v>36</v>
      </c>
      <c r="C24797">
        <v>159745</v>
      </c>
      <c r="D24797">
        <v>2863886</v>
      </c>
      <c r="E24797" s="32">
        <v>129891</v>
      </c>
      <c r="F24797">
        <v>2780</v>
      </c>
      <c r="G24797" s="32">
        <v>25248</v>
      </c>
      <c r="H24797" s="32">
        <v>510</v>
      </c>
    </row>
    <row r="24798" spans="1:8" x14ac:dyDescent="0.55000000000000004">
      <c r="A24798" s="33">
        <v>44435</v>
      </c>
      <c r="B24798" s="1" t="s">
        <v>37</v>
      </c>
      <c r="C24798">
        <v>60969</v>
      </c>
      <c r="D24798">
        <v>634780</v>
      </c>
      <c r="E24798" s="32">
        <v>51777</v>
      </c>
      <c r="F24798">
        <v>1335</v>
      </c>
      <c r="G24798" s="32">
        <v>7858</v>
      </c>
      <c r="H24798" s="32">
        <v>68</v>
      </c>
    </row>
    <row r="24799" spans="1:8" x14ac:dyDescent="0.55000000000000004">
      <c r="A24799" s="33">
        <v>44435</v>
      </c>
      <c r="B24799" s="1" t="s">
        <v>38</v>
      </c>
      <c r="C24799">
        <v>12593</v>
      </c>
      <c r="D24799">
        <v>213833</v>
      </c>
      <c r="E24799" s="32">
        <v>10801</v>
      </c>
      <c r="F24799">
        <v>136</v>
      </c>
      <c r="G24799" s="32">
        <v>1656</v>
      </c>
      <c r="H24799" s="32">
        <v>19</v>
      </c>
    </row>
    <row r="24800" spans="1:8" x14ac:dyDescent="0.55000000000000004">
      <c r="A24800" s="33">
        <v>44435</v>
      </c>
      <c r="B24800" s="1" t="s">
        <v>39</v>
      </c>
      <c r="C24800">
        <v>4348</v>
      </c>
      <c r="D24800">
        <v>54714</v>
      </c>
      <c r="E24800" s="32">
        <v>3655</v>
      </c>
      <c r="F24800">
        <v>52</v>
      </c>
      <c r="G24800" s="32">
        <v>544</v>
      </c>
      <c r="H24800" s="32">
        <v>29</v>
      </c>
    </row>
    <row r="24801" spans="1:8" x14ac:dyDescent="0.55000000000000004">
      <c r="A24801" s="33">
        <v>44435</v>
      </c>
      <c r="B24801" s="1" t="s">
        <v>40</v>
      </c>
      <c r="C24801">
        <v>1356</v>
      </c>
      <c r="D24801">
        <v>121926</v>
      </c>
      <c r="E24801" s="32">
        <v>1080</v>
      </c>
      <c r="F24801">
        <v>3</v>
      </c>
      <c r="G24801" s="32">
        <v>256</v>
      </c>
      <c r="H24801" s="32">
        <v>1</v>
      </c>
    </row>
    <row r="24802" spans="1:8" x14ac:dyDescent="0.55000000000000004">
      <c r="A24802" s="33">
        <v>44435</v>
      </c>
      <c r="B24802" s="1" t="s">
        <v>41</v>
      </c>
      <c r="C24802">
        <v>1229</v>
      </c>
      <c r="D24802">
        <v>42979</v>
      </c>
      <c r="E24802" s="32">
        <v>1052</v>
      </c>
      <c r="F24802">
        <v>2</v>
      </c>
      <c r="G24802" s="32">
        <v>175</v>
      </c>
      <c r="H24802" s="32">
        <v>1</v>
      </c>
    </row>
    <row r="24803" spans="1:8" x14ac:dyDescent="0.55000000000000004">
      <c r="A24803" s="33">
        <v>44435</v>
      </c>
      <c r="B24803" s="1" t="s">
        <v>42</v>
      </c>
      <c r="C24803">
        <v>12695</v>
      </c>
      <c r="D24803">
        <v>216620</v>
      </c>
      <c r="E24803" s="32">
        <v>10253</v>
      </c>
      <c r="F24803">
        <v>127</v>
      </c>
      <c r="G24803" s="32">
        <v>1861</v>
      </c>
      <c r="H24803" s="32">
        <v>13</v>
      </c>
    </row>
    <row r="24804" spans="1:8" x14ac:dyDescent="0.55000000000000004">
      <c r="A24804" s="33">
        <v>44435</v>
      </c>
      <c r="B24804" s="1" t="s">
        <v>43</v>
      </c>
      <c r="C24804">
        <v>17194</v>
      </c>
      <c r="D24804">
        <v>715556</v>
      </c>
      <c r="E24804" s="32">
        <v>14230</v>
      </c>
      <c r="F24804">
        <v>180</v>
      </c>
      <c r="G24804" s="32">
        <v>1557</v>
      </c>
      <c r="H24804" s="32">
        <v>17</v>
      </c>
    </row>
    <row r="24805" spans="1:8" x14ac:dyDescent="0.55000000000000004">
      <c r="A24805" s="33">
        <v>44435</v>
      </c>
      <c r="B24805" s="1" t="s">
        <v>44</v>
      </c>
      <c r="C24805">
        <v>4705</v>
      </c>
      <c r="D24805">
        <v>147535</v>
      </c>
      <c r="E24805" s="32">
        <v>3823</v>
      </c>
      <c r="F24805">
        <v>85</v>
      </c>
      <c r="G24805" s="32">
        <v>797</v>
      </c>
      <c r="H24805" s="32">
        <v>2</v>
      </c>
    </row>
    <row r="24806" spans="1:8" x14ac:dyDescent="0.55000000000000004">
      <c r="A24806" s="33">
        <v>44435</v>
      </c>
      <c r="B24806" s="1" t="s">
        <v>45</v>
      </c>
      <c r="C24806">
        <v>2499</v>
      </c>
      <c r="D24806">
        <v>84479</v>
      </c>
      <c r="E24806" s="32">
        <v>1969</v>
      </c>
      <c r="F24806">
        <v>63</v>
      </c>
      <c r="G24806" s="32">
        <v>467</v>
      </c>
      <c r="H24806" s="32">
        <v>2</v>
      </c>
    </row>
    <row r="24807" spans="1:8" x14ac:dyDescent="0.55000000000000004">
      <c r="A24807" s="33">
        <v>44435</v>
      </c>
      <c r="B24807" s="1" t="s">
        <v>46</v>
      </c>
      <c r="C24807">
        <v>4010</v>
      </c>
      <c r="D24807">
        <v>111153</v>
      </c>
      <c r="E24807" s="32">
        <v>3126</v>
      </c>
      <c r="F24807">
        <v>34</v>
      </c>
      <c r="G24807" s="32">
        <v>850</v>
      </c>
      <c r="H24807" s="32">
        <v>6</v>
      </c>
    </row>
    <row r="24808" spans="1:8" x14ac:dyDescent="0.55000000000000004">
      <c r="A24808" s="33">
        <v>44435</v>
      </c>
      <c r="B24808" s="1" t="s">
        <v>47</v>
      </c>
      <c r="C24808">
        <v>4457</v>
      </c>
      <c r="D24808">
        <v>126419</v>
      </c>
      <c r="E24808" s="32">
        <v>3674</v>
      </c>
      <c r="F24808">
        <v>79</v>
      </c>
      <c r="G24808" s="32">
        <v>704</v>
      </c>
      <c r="H24808" s="32">
        <v>3</v>
      </c>
    </row>
    <row r="24809" spans="1:8" x14ac:dyDescent="0.55000000000000004">
      <c r="A24809" s="33">
        <v>44435</v>
      </c>
      <c r="B24809" s="1" t="s">
        <v>48</v>
      </c>
      <c r="C24809">
        <v>3206</v>
      </c>
      <c r="D24809">
        <v>75123</v>
      </c>
      <c r="E24809" s="32">
        <v>2456</v>
      </c>
      <c r="F24809">
        <v>31</v>
      </c>
      <c r="G24809" s="32">
        <v>719</v>
      </c>
      <c r="H24809" s="32">
        <v>4</v>
      </c>
    </row>
    <row r="24810" spans="1:8" x14ac:dyDescent="0.55000000000000004">
      <c r="A24810" s="33">
        <v>44435</v>
      </c>
      <c r="B24810" s="1" t="s">
        <v>49</v>
      </c>
      <c r="C24810">
        <v>61846</v>
      </c>
      <c r="D24810">
        <v>1075596</v>
      </c>
      <c r="E24810" s="32">
        <v>49079</v>
      </c>
      <c r="F24810">
        <v>561</v>
      </c>
      <c r="G24810" s="32">
        <v>11212</v>
      </c>
      <c r="H24810" s="32">
        <v>34</v>
      </c>
    </row>
    <row r="24811" spans="1:8" x14ac:dyDescent="0.55000000000000004">
      <c r="A24811" s="33">
        <v>44435</v>
      </c>
      <c r="B24811" s="1" t="s">
        <v>50</v>
      </c>
      <c r="C24811">
        <v>4879</v>
      </c>
      <c r="D24811">
        <v>83134</v>
      </c>
      <c r="E24811" s="32">
        <v>3420</v>
      </c>
      <c r="F24811">
        <v>27</v>
      </c>
      <c r="G24811" s="32">
        <v>1062</v>
      </c>
      <c r="H24811" s="32">
        <v>3</v>
      </c>
    </row>
    <row r="24812" spans="1:8" x14ac:dyDescent="0.55000000000000004">
      <c r="A24812" s="33">
        <v>44435</v>
      </c>
      <c r="B24812" s="1" t="s">
        <v>51</v>
      </c>
      <c r="C24812">
        <v>5045</v>
      </c>
      <c r="D24812">
        <v>156155</v>
      </c>
      <c r="E24812" s="32">
        <v>4249</v>
      </c>
      <c r="F24812">
        <v>69</v>
      </c>
      <c r="G24812" s="32">
        <v>728</v>
      </c>
      <c r="H24812" s="32">
        <v>1</v>
      </c>
    </row>
    <row r="24813" spans="1:8" x14ac:dyDescent="0.55000000000000004">
      <c r="A24813" s="33">
        <v>44435</v>
      </c>
      <c r="B24813" s="1" t="s">
        <v>52</v>
      </c>
      <c r="C24813">
        <v>11754</v>
      </c>
      <c r="D24813">
        <v>103575</v>
      </c>
      <c r="E24813" s="32">
        <v>9400</v>
      </c>
      <c r="F24813">
        <v>125</v>
      </c>
      <c r="G24813" s="32">
        <v>2229</v>
      </c>
      <c r="H24813" s="32">
        <v>15</v>
      </c>
    </row>
    <row r="24814" spans="1:8" x14ac:dyDescent="0.55000000000000004">
      <c r="A24814" s="33">
        <v>44435</v>
      </c>
      <c r="B24814" s="1" t="s">
        <v>53</v>
      </c>
      <c r="C24814">
        <v>6493</v>
      </c>
      <c r="D24814">
        <v>220766</v>
      </c>
      <c r="E24814" s="32">
        <v>4795</v>
      </c>
      <c r="F24814">
        <v>67</v>
      </c>
      <c r="G24814" s="32">
        <v>1631</v>
      </c>
      <c r="H24814" s="32">
        <v>2</v>
      </c>
    </row>
    <row r="24815" spans="1:8" x14ac:dyDescent="0.55000000000000004">
      <c r="A24815" s="33">
        <v>44435</v>
      </c>
      <c r="B24815" s="1" t="s">
        <v>54</v>
      </c>
      <c r="C24815">
        <v>5129</v>
      </c>
      <c r="D24815">
        <v>59059</v>
      </c>
      <c r="E24815" s="32">
        <v>3866</v>
      </c>
      <c r="F24815">
        <v>30</v>
      </c>
      <c r="G24815" s="32">
        <v>1218</v>
      </c>
      <c r="H24815" s="32">
        <v>6</v>
      </c>
    </row>
    <row r="24816" spans="1:8" x14ac:dyDescent="0.55000000000000004">
      <c r="A24816" s="33">
        <v>44435</v>
      </c>
      <c r="B24816" s="1" t="s">
        <v>55</v>
      </c>
      <c r="C24816">
        <v>7693</v>
      </c>
      <c r="D24816">
        <v>145876</v>
      </c>
      <c r="E24816" s="32">
        <v>5426</v>
      </c>
      <c r="F24816">
        <v>44</v>
      </c>
      <c r="G24816" s="32">
        <v>2119</v>
      </c>
      <c r="H24816" s="32">
        <v>5</v>
      </c>
    </row>
    <row r="24817" spans="1:8" x14ac:dyDescent="0.55000000000000004">
      <c r="A24817" s="33">
        <v>44435</v>
      </c>
      <c r="B24817" s="1" t="s">
        <v>56</v>
      </c>
      <c r="C24817">
        <v>40679</v>
      </c>
      <c r="D24817">
        <v>336420</v>
      </c>
      <c r="E24817" s="32">
        <v>33520</v>
      </c>
      <c r="F24817">
        <v>255</v>
      </c>
      <c r="G24817" s="32">
        <v>6719</v>
      </c>
      <c r="H24817" s="32">
        <v>121</v>
      </c>
    </row>
    <row r="24818" spans="1:8" x14ac:dyDescent="0.55000000000000004">
      <c r="A24818" s="33">
        <v>44436</v>
      </c>
      <c r="B24818" s="1" t="s">
        <v>7</v>
      </c>
      <c r="C24818">
        <v>55877</v>
      </c>
      <c r="D24818">
        <v>981764</v>
      </c>
      <c r="E24818" s="32">
        <v>49302</v>
      </c>
      <c r="F24818">
        <v>1440</v>
      </c>
      <c r="G24818" s="32">
        <v>5144</v>
      </c>
      <c r="H24818" s="32">
        <v>16</v>
      </c>
    </row>
    <row r="24819" spans="1:8" x14ac:dyDescent="0.55000000000000004">
      <c r="A24819" s="33">
        <v>44436</v>
      </c>
      <c r="B24819" s="1" t="s">
        <v>11</v>
      </c>
      <c r="C24819">
        <v>4154</v>
      </c>
      <c r="D24819">
        <v>67921</v>
      </c>
      <c r="E24819" s="32">
        <v>3242</v>
      </c>
      <c r="F24819">
        <v>33</v>
      </c>
      <c r="G24819" s="32">
        <v>879</v>
      </c>
      <c r="H24819" s="32">
        <v>1</v>
      </c>
    </row>
    <row r="24820" spans="1:8" x14ac:dyDescent="0.55000000000000004">
      <c r="A24820" s="33">
        <v>44436</v>
      </c>
      <c r="B24820" s="1" t="s">
        <v>12</v>
      </c>
      <c r="C24820">
        <v>2893</v>
      </c>
      <c r="D24820">
        <v>106143</v>
      </c>
      <c r="E24820" s="32">
        <v>2535</v>
      </c>
      <c r="F24820">
        <v>48</v>
      </c>
      <c r="G24820" s="32">
        <v>310</v>
      </c>
      <c r="H24820" s="32">
        <v>1</v>
      </c>
    </row>
    <row r="24821" spans="1:8" x14ac:dyDescent="0.55000000000000004">
      <c r="A24821" s="33">
        <v>44436</v>
      </c>
      <c r="B24821" s="1" t="s">
        <v>13</v>
      </c>
      <c r="C24821">
        <v>14377</v>
      </c>
      <c r="D24821">
        <v>203378</v>
      </c>
      <c r="E24821" s="32">
        <v>11789</v>
      </c>
      <c r="F24821">
        <v>100</v>
      </c>
      <c r="G24821" s="32">
        <v>2379</v>
      </c>
      <c r="H24821" s="32">
        <v>33</v>
      </c>
    </row>
    <row r="24822" spans="1:8" x14ac:dyDescent="0.55000000000000004">
      <c r="A24822" s="33">
        <v>44436</v>
      </c>
      <c r="B24822" s="1" t="s">
        <v>14</v>
      </c>
      <c r="C24822">
        <v>1583</v>
      </c>
      <c r="D24822">
        <v>20728</v>
      </c>
      <c r="E24822" s="32">
        <v>1257</v>
      </c>
      <c r="F24822">
        <v>22</v>
      </c>
      <c r="G24822" s="32">
        <v>304</v>
      </c>
      <c r="H24822" s="32">
        <v>2</v>
      </c>
    </row>
    <row r="24823" spans="1:8" x14ac:dyDescent="0.55000000000000004">
      <c r="A24823" s="33">
        <v>44436</v>
      </c>
      <c r="B24823" s="1" t="s">
        <v>15</v>
      </c>
      <c r="C24823">
        <v>3094</v>
      </c>
      <c r="D24823">
        <v>83111</v>
      </c>
      <c r="E24823" s="32">
        <v>2627</v>
      </c>
      <c r="F24823">
        <v>48</v>
      </c>
      <c r="G24823" s="32">
        <v>419</v>
      </c>
      <c r="H24823" s="32">
        <v>5</v>
      </c>
    </row>
    <row r="24824" spans="1:8" x14ac:dyDescent="0.55000000000000004">
      <c r="A24824" s="33">
        <v>44436</v>
      </c>
      <c r="B24824" s="1" t="s">
        <v>16</v>
      </c>
      <c r="C24824">
        <v>8534</v>
      </c>
      <c r="D24824">
        <v>360850</v>
      </c>
      <c r="E24824" s="32">
        <v>7325</v>
      </c>
      <c r="F24824">
        <v>165</v>
      </c>
      <c r="G24824" s="32">
        <v>1044</v>
      </c>
      <c r="H24824" s="32">
        <v>14</v>
      </c>
    </row>
    <row r="24825" spans="1:8" x14ac:dyDescent="0.55000000000000004">
      <c r="A24825" s="33">
        <v>44436</v>
      </c>
      <c r="B24825" s="1" t="s">
        <v>17</v>
      </c>
      <c r="C24825">
        <v>20022</v>
      </c>
      <c r="D24825">
        <v>37322</v>
      </c>
      <c r="E24825" s="32">
        <v>17380</v>
      </c>
      <c r="F24825">
        <v>184</v>
      </c>
      <c r="G24825" s="32">
        <v>2458</v>
      </c>
      <c r="H24825" s="32">
        <v>26</v>
      </c>
    </row>
    <row r="24826" spans="1:8" x14ac:dyDescent="0.55000000000000004">
      <c r="A24826" s="33">
        <v>44436</v>
      </c>
      <c r="B24826" s="1" t="s">
        <v>18</v>
      </c>
      <c r="C24826">
        <v>12897</v>
      </c>
      <c r="D24826">
        <v>388869</v>
      </c>
      <c r="E24826" s="32">
        <v>10736</v>
      </c>
      <c r="F24826">
        <v>102</v>
      </c>
      <c r="G24826" s="32">
        <v>2059</v>
      </c>
      <c r="H24826" s="32">
        <v>16</v>
      </c>
    </row>
    <row r="24827" spans="1:8" x14ac:dyDescent="0.55000000000000004">
      <c r="A24827" s="33">
        <v>44436</v>
      </c>
      <c r="B24827" s="1" t="s">
        <v>19</v>
      </c>
      <c r="C24827">
        <v>14505</v>
      </c>
      <c r="D24827">
        <v>252033</v>
      </c>
      <c r="E24827" s="32">
        <v>11536</v>
      </c>
      <c r="F24827">
        <v>159</v>
      </c>
      <c r="G24827" s="32">
        <v>2810</v>
      </c>
      <c r="H24827" s="32">
        <v>21</v>
      </c>
    </row>
    <row r="24828" spans="1:8" x14ac:dyDescent="0.55000000000000004">
      <c r="A24828" s="33">
        <v>44436</v>
      </c>
      <c r="B24828" s="1" t="s">
        <v>20</v>
      </c>
      <c r="C24828">
        <v>97491</v>
      </c>
      <c r="D24828">
        <v>1279730</v>
      </c>
      <c r="E24828" s="32">
        <v>63080</v>
      </c>
      <c r="F24828">
        <v>887</v>
      </c>
      <c r="G24828" s="32">
        <v>26033</v>
      </c>
      <c r="H24828" s="32">
        <v>165</v>
      </c>
    </row>
    <row r="24829" spans="1:8" x14ac:dyDescent="0.55000000000000004">
      <c r="A24829" s="33">
        <v>44436</v>
      </c>
      <c r="B24829" s="1" t="s">
        <v>21</v>
      </c>
      <c r="C24829">
        <v>81717</v>
      </c>
      <c r="D24829">
        <v>921242</v>
      </c>
      <c r="E24829" s="32">
        <v>67703</v>
      </c>
      <c r="F24829">
        <v>827</v>
      </c>
      <c r="G24829" s="32">
        <v>13187</v>
      </c>
      <c r="H24829" s="32">
        <v>111</v>
      </c>
    </row>
    <row r="24830" spans="1:8" x14ac:dyDescent="0.55000000000000004">
      <c r="A24830" s="33">
        <v>44436</v>
      </c>
      <c r="B24830" s="1" t="s">
        <v>22</v>
      </c>
      <c r="C24830">
        <v>335669</v>
      </c>
      <c r="D24830">
        <v>3237557</v>
      </c>
      <c r="E24830" s="32">
        <v>292519</v>
      </c>
      <c r="F24830">
        <v>2452</v>
      </c>
      <c r="G24830" s="32">
        <v>40698</v>
      </c>
      <c r="H24830" s="32">
        <v>297</v>
      </c>
    </row>
    <row r="24831" spans="1:8" x14ac:dyDescent="0.55000000000000004">
      <c r="A24831" s="33">
        <v>44436</v>
      </c>
      <c r="B24831" s="1" t="s">
        <v>23</v>
      </c>
      <c r="C24831">
        <v>142145</v>
      </c>
      <c r="D24831">
        <v>1380361</v>
      </c>
      <c r="E24831" s="32">
        <v>122622</v>
      </c>
      <c r="F24831">
        <v>1093</v>
      </c>
      <c r="G24831" s="32">
        <v>18430</v>
      </c>
      <c r="H24831" s="32">
        <v>243</v>
      </c>
    </row>
    <row r="24832" spans="1:8" x14ac:dyDescent="0.55000000000000004">
      <c r="A24832" s="33">
        <v>44436</v>
      </c>
      <c r="B24832" s="1" t="s">
        <v>24</v>
      </c>
      <c r="C24832">
        <v>6567</v>
      </c>
      <c r="D24832">
        <v>236146</v>
      </c>
      <c r="E24832" s="32">
        <v>5322</v>
      </c>
      <c r="F24832">
        <v>54</v>
      </c>
      <c r="G24832" s="32">
        <v>1191</v>
      </c>
      <c r="H24832" s="32">
        <v>7</v>
      </c>
    </row>
    <row r="24833" spans="1:8" x14ac:dyDescent="0.55000000000000004">
      <c r="A24833" s="33">
        <v>44436</v>
      </c>
      <c r="B24833" s="1" t="s">
        <v>25</v>
      </c>
      <c r="C24833">
        <v>4247</v>
      </c>
      <c r="D24833">
        <v>98298</v>
      </c>
      <c r="E24833" s="32">
        <v>2974</v>
      </c>
      <c r="F24833">
        <v>40</v>
      </c>
      <c r="G24833" s="32">
        <v>1233</v>
      </c>
      <c r="H24833" s="32">
        <v>13</v>
      </c>
    </row>
    <row r="24834" spans="1:8" x14ac:dyDescent="0.55000000000000004">
      <c r="A24834" s="33">
        <v>44436</v>
      </c>
      <c r="B24834" s="1" t="s">
        <v>26</v>
      </c>
      <c r="C24834">
        <v>7128</v>
      </c>
      <c r="D24834">
        <v>163697</v>
      </c>
      <c r="E24834" s="32">
        <v>6326</v>
      </c>
      <c r="F24834">
        <v>123</v>
      </c>
      <c r="G24834" s="32">
        <v>662</v>
      </c>
      <c r="H24834" s="32">
        <v>8</v>
      </c>
    </row>
    <row r="24835" spans="1:8" x14ac:dyDescent="0.55000000000000004">
      <c r="A24835" s="33">
        <v>44436</v>
      </c>
      <c r="B24835" s="1" t="s">
        <v>27</v>
      </c>
      <c r="C24835">
        <v>2484</v>
      </c>
      <c r="D24835">
        <v>95463</v>
      </c>
      <c r="E24835" s="32">
        <v>2125</v>
      </c>
      <c r="F24835">
        <v>36</v>
      </c>
      <c r="G24835" s="32">
        <v>323</v>
      </c>
      <c r="H24835" s="32">
        <v>1</v>
      </c>
    </row>
    <row r="24836" spans="1:8" x14ac:dyDescent="0.55000000000000004">
      <c r="A24836" s="33">
        <v>44436</v>
      </c>
      <c r="B24836" s="1" t="s">
        <v>28</v>
      </c>
      <c r="C24836">
        <v>4175</v>
      </c>
      <c r="D24836">
        <v>92433</v>
      </c>
      <c r="E24836" s="32">
        <v>3458</v>
      </c>
      <c r="F24836">
        <v>23</v>
      </c>
      <c r="G24836" s="32">
        <v>697</v>
      </c>
      <c r="H24836" s="32">
        <v>3</v>
      </c>
    </row>
    <row r="24837" spans="1:8" x14ac:dyDescent="0.55000000000000004">
      <c r="A24837" s="33">
        <v>44436</v>
      </c>
      <c r="B24837" s="1" t="s">
        <v>29</v>
      </c>
      <c r="C24837">
        <v>7718</v>
      </c>
      <c r="D24837">
        <v>264256</v>
      </c>
      <c r="E24837" s="32">
        <v>6637</v>
      </c>
      <c r="F24837">
        <v>94</v>
      </c>
      <c r="G24837" s="32">
        <v>920</v>
      </c>
      <c r="H24837" s="32">
        <v>5</v>
      </c>
    </row>
    <row r="24838" spans="1:8" x14ac:dyDescent="0.55000000000000004">
      <c r="A24838" s="33">
        <v>44436</v>
      </c>
      <c r="B24838" s="1" t="s">
        <v>30</v>
      </c>
      <c r="C24838">
        <v>14975</v>
      </c>
      <c r="D24838">
        <v>343597</v>
      </c>
      <c r="E24838" s="32">
        <v>11867</v>
      </c>
      <c r="F24838">
        <v>198</v>
      </c>
      <c r="G24838" s="32">
        <v>2763</v>
      </c>
      <c r="H24838" s="32">
        <v>7</v>
      </c>
    </row>
    <row r="24839" spans="1:8" x14ac:dyDescent="0.55000000000000004">
      <c r="A24839" s="33">
        <v>44436</v>
      </c>
      <c r="B24839" s="1" t="s">
        <v>31</v>
      </c>
      <c r="C24839">
        <v>20435</v>
      </c>
      <c r="D24839">
        <v>524758</v>
      </c>
      <c r="E24839" s="32">
        <v>14213</v>
      </c>
      <c r="F24839">
        <v>166</v>
      </c>
      <c r="G24839" s="32">
        <v>6056</v>
      </c>
      <c r="H24839" s="32">
        <v>32</v>
      </c>
    </row>
    <row r="24840" spans="1:8" x14ac:dyDescent="0.55000000000000004">
      <c r="A24840" s="33">
        <v>44436</v>
      </c>
      <c r="B24840" s="1" t="s">
        <v>32</v>
      </c>
      <c r="C24840">
        <v>77174</v>
      </c>
      <c r="D24840">
        <v>1041478</v>
      </c>
      <c r="E24840" s="32">
        <v>59475</v>
      </c>
      <c r="F24840">
        <v>1034</v>
      </c>
      <c r="G24840" s="32">
        <v>16665</v>
      </c>
      <c r="H24840" s="32">
        <v>48</v>
      </c>
    </row>
    <row r="24841" spans="1:8" x14ac:dyDescent="0.55000000000000004">
      <c r="A24841" s="33">
        <v>44436</v>
      </c>
      <c r="B24841" s="1" t="s">
        <v>33</v>
      </c>
      <c r="C24841">
        <v>11622</v>
      </c>
      <c r="D24841">
        <v>181186</v>
      </c>
      <c r="E24841" s="32">
        <v>7293</v>
      </c>
      <c r="F24841">
        <v>124</v>
      </c>
      <c r="G24841" s="32">
        <v>4430</v>
      </c>
      <c r="H24841" s="32">
        <v>20</v>
      </c>
    </row>
    <row r="24842" spans="1:8" x14ac:dyDescent="0.55000000000000004">
      <c r="A24842" s="33">
        <v>44436</v>
      </c>
      <c r="B24842" s="1" t="s">
        <v>34</v>
      </c>
      <c r="C24842">
        <v>10171</v>
      </c>
      <c r="D24842">
        <v>202369</v>
      </c>
      <c r="E24842" s="32">
        <v>7422</v>
      </c>
      <c r="F24842">
        <v>95</v>
      </c>
      <c r="G24842" s="32">
        <v>2654</v>
      </c>
      <c r="H24842" s="32">
        <v>12</v>
      </c>
    </row>
    <row r="24843" spans="1:8" x14ac:dyDescent="0.55000000000000004">
      <c r="A24843" s="33">
        <v>44436</v>
      </c>
      <c r="B24843" s="1" t="s">
        <v>35</v>
      </c>
      <c r="C24843">
        <v>28939</v>
      </c>
      <c r="D24843">
        <v>360937</v>
      </c>
      <c r="E24843" s="32">
        <v>21288</v>
      </c>
      <c r="F24843">
        <v>252</v>
      </c>
      <c r="G24843" s="32">
        <v>6959</v>
      </c>
      <c r="H24843" s="32">
        <v>98</v>
      </c>
    </row>
    <row r="24844" spans="1:8" x14ac:dyDescent="0.55000000000000004">
      <c r="A24844" s="33">
        <v>44436</v>
      </c>
      <c r="B24844" s="1" t="s">
        <v>36</v>
      </c>
      <c r="C24844">
        <v>162384</v>
      </c>
      <c r="D24844">
        <v>2888989</v>
      </c>
      <c r="E24844" s="32">
        <v>131089</v>
      </c>
      <c r="F24844">
        <v>2782</v>
      </c>
      <c r="G24844" s="32">
        <v>26647</v>
      </c>
      <c r="H24844" s="32">
        <v>518</v>
      </c>
    </row>
    <row r="24845" spans="1:8" x14ac:dyDescent="0.55000000000000004">
      <c r="A24845" s="33">
        <v>44436</v>
      </c>
      <c r="B24845" s="1" t="s">
        <v>37</v>
      </c>
      <c r="C24845">
        <v>62027</v>
      </c>
      <c r="D24845">
        <v>639087</v>
      </c>
      <c r="E24845" s="32">
        <v>52994</v>
      </c>
      <c r="F24845">
        <v>1336</v>
      </c>
      <c r="G24845" s="32">
        <v>7700</v>
      </c>
      <c r="H24845" s="32">
        <v>67</v>
      </c>
    </row>
    <row r="24846" spans="1:8" x14ac:dyDescent="0.55000000000000004">
      <c r="A24846" s="33">
        <v>44436</v>
      </c>
      <c r="B24846" s="1" t="s">
        <v>38</v>
      </c>
      <c r="C24846">
        <v>12819</v>
      </c>
      <c r="D24846">
        <v>213833</v>
      </c>
      <c r="E24846" s="32">
        <v>10991</v>
      </c>
      <c r="F24846">
        <v>137</v>
      </c>
      <c r="G24846" s="32">
        <v>1691</v>
      </c>
      <c r="H24846" s="32">
        <v>15</v>
      </c>
    </row>
    <row r="24847" spans="1:8" x14ac:dyDescent="0.55000000000000004">
      <c r="A24847" s="33">
        <v>44436</v>
      </c>
      <c r="B24847" s="1" t="s">
        <v>39</v>
      </c>
      <c r="C24847">
        <v>4419</v>
      </c>
      <c r="D24847">
        <v>55288</v>
      </c>
      <c r="E24847" s="32">
        <v>3728</v>
      </c>
      <c r="F24847">
        <v>53</v>
      </c>
      <c r="G24847" s="32">
        <v>539</v>
      </c>
      <c r="H24847" s="32">
        <v>29</v>
      </c>
    </row>
    <row r="24848" spans="1:8" x14ac:dyDescent="0.55000000000000004">
      <c r="A24848" s="33">
        <v>44436</v>
      </c>
      <c r="B24848" s="1" t="s">
        <v>40</v>
      </c>
      <c r="C24848">
        <v>1356</v>
      </c>
      <c r="D24848">
        <v>123747</v>
      </c>
      <c r="E24848" s="32">
        <v>1080</v>
      </c>
      <c r="F24848">
        <v>3</v>
      </c>
      <c r="G24848" s="32">
        <v>256</v>
      </c>
      <c r="H24848" s="32">
        <v>1</v>
      </c>
    </row>
    <row r="24849" spans="1:8" x14ac:dyDescent="0.55000000000000004">
      <c r="A24849" s="33">
        <v>44436</v>
      </c>
      <c r="B24849" s="1" t="s">
        <v>41</v>
      </c>
      <c r="C24849">
        <v>1254</v>
      </c>
      <c r="D24849">
        <v>42979</v>
      </c>
      <c r="E24849" s="32">
        <v>1038</v>
      </c>
      <c r="F24849">
        <v>2</v>
      </c>
      <c r="G24849" s="32">
        <v>214</v>
      </c>
      <c r="H24849" s="32">
        <v>1</v>
      </c>
    </row>
    <row r="24850" spans="1:8" x14ac:dyDescent="0.55000000000000004">
      <c r="A24850" s="33">
        <v>44436</v>
      </c>
      <c r="B24850" s="1" t="s">
        <v>42</v>
      </c>
      <c r="C24850">
        <v>12905</v>
      </c>
      <c r="D24850">
        <v>216620</v>
      </c>
      <c r="E24850" s="32">
        <v>10253</v>
      </c>
      <c r="F24850">
        <v>127</v>
      </c>
      <c r="G24850" s="32">
        <v>1861</v>
      </c>
      <c r="H24850" s="32">
        <v>13</v>
      </c>
    </row>
    <row r="24851" spans="1:8" x14ac:dyDescent="0.55000000000000004">
      <c r="A24851" s="33">
        <v>44436</v>
      </c>
      <c r="B24851" s="1" t="s">
        <v>43</v>
      </c>
      <c r="C24851">
        <v>17564</v>
      </c>
      <c r="D24851">
        <v>715556</v>
      </c>
      <c r="E24851" s="32">
        <v>14511</v>
      </c>
      <c r="F24851">
        <v>180</v>
      </c>
      <c r="G24851" s="32">
        <v>1510</v>
      </c>
      <c r="H24851" s="32">
        <v>17</v>
      </c>
    </row>
    <row r="24852" spans="1:8" x14ac:dyDescent="0.55000000000000004">
      <c r="A24852" s="33">
        <v>44436</v>
      </c>
      <c r="B24852" s="1" t="s">
        <v>44</v>
      </c>
      <c r="C24852">
        <v>4786</v>
      </c>
      <c r="D24852">
        <v>147535</v>
      </c>
      <c r="E24852" s="32">
        <v>3929</v>
      </c>
      <c r="F24852">
        <v>85</v>
      </c>
      <c r="G24852" s="32">
        <v>772</v>
      </c>
      <c r="H24852" s="32">
        <v>2</v>
      </c>
    </row>
    <row r="24853" spans="1:8" x14ac:dyDescent="0.55000000000000004">
      <c r="A24853" s="33">
        <v>44436</v>
      </c>
      <c r="B24853" s="1" t="s">
        <v>45</v>
      </c>
      <c r="C24853">
        <v>2549</v>
      </c>
      <c r="D24853">
        <v>85294</v>
      </c>
      <c r="E24853" s="32">
        <v>2016</v>
      </c>
      <c r="F24853">
        <v>63</v>
      </c>
      <c r="G24853" s="32">
        <v>471</v>
      </c>
      <c r="H24853" s="32">
        <v>2</v>
      </c>
    </row>
    <row r="24854" spans="1:8" x14ac:dyDescent="0.55000000000000004">
      <c r="A24854" s="33">
        <v>44436</v>
      </c>
      <c r="B24854" s="1" t="s">
        <v>46</v>
      </c>
      <c r="C24854">
        <v>4078</v>
      </c>
      <c r="D24854">
        <v>112247</v>
      </c>
      <c r="E24854" s="32">
        <v>3216</v>
      </c>
      <c r="F24854">
        <v>34</v>
      </c>
      <c r="G24854" s="32">
        <v>828</v>
      </c>
      <c r="H24854" s="32">
        <v>7</v>
      </c>
    </row>
    <row r="24855" spans="1:8" x14ac:dyDescent="0.55000000000000004">
      <c r="A24855" s="33">
        <v>44436</v>
      </c>
      <c r="B24855" s="1" t="s">
        <v>47</v>
      </c>
      <c r="C24855">
        <v>4511</v>
      </c>
      <c r="D24855">
        <v>127521</v>
      </c>
      <c r="E24855" s="32">
        <v>3780</v>
      </c>
      <c r="F24855">
        <v>79</v>
      </c>
      <c r="G24855" s="32">
        <v>652</v>
      </c>
      <c r="H24855" s="32">
        <v>3</v>
      </c>
    </row>
    <row r="24856" spans="1:8" x14ac:dyDescent="0.55000000000000004">
      <c r="A24856" s="33">
        <v>44436</v>
      </c>
      <c r="B24856" s="1" t="s">
        <v>48</v>
      </c>
      <c r="C24856">
        <v>3276</v>
      </c>
      <c r="D24856">
        <v>75329</v>
      </c>
      <c r="E24856" s="32">
        <v>2521</v>
      </c>
      <c r="F24856">
        <v>31</v>
      </c>
      <c r="G24856" s="32">
        <v>724</v>
      </c>
      <c r="H24856" s="32">
        <v>5</v>
      </c>
    </row>
    <row r="24857" spans="1:8" x14ac:dyDescent="0.55000000000000004">
      <c r="A24857" s="33">
        <v>44436</v>
      </c>
      <c r="B24857" s="1" t="s">
        <v>49</v>
      </c>
      <c r="C24857">
        <v>62798</v>
      </c>
      <c r="D24857">
        <v>1082079</v>
      </c>
      <c r="E24857" s="32">
        <v>49872</v>
      </c>
      <c r="F24857">
        <v>561</v>
      </c>
      <c r="G24857" s="32">
        <v>11413</v>
      </c>
      <c r="H24857" s="32">
        <v>35</v>
      </c>
    </row>
    <row r="24858" spans="1:8" x14ac:dyDescent="0.55000000000000004">
      <c r="A24858" s="33">
        <v>44436</v>
      </c>
      <c r="B24858" s="1" t="s">
        <v>50</v>
      </c>
      <c r="C24858">
        <v>4947</v>
      </c>
      <c r="D24858">
        <v>84058</v>
      </c>
      <c r="E24858" s="32">
        <v>3425</v>
      </c>
      <c r="F24858">
        <v>27</v>
      </c>
      <c r="G24858" s="32">
        <v>876</v>
      </c>
      <c r="H24858" s="32">
        <v>2</v>
      </c>
    </row>
    <row r="24859" spans="1:8" x14ac:dyDescent="0.55000000000000004">
      <c r="A24859" s="33">
        <v>44436</v>
      </c>
      <c r="B24859" s="1" t="s">
        <v>51</v>
      </c>
      <c r="C24859">
        <v>5119</v>
      </c>
      <c r="D24859">
        <v>156671</v>
      </c>
      <c r="E24859" s="32">
        <v>4325</v>
      </c>
      <c r="F24859">
        <v>69</v>
      </c>
      <c r="G24859" s="32">
        <v>726</v>
      </c>
      <c r="H24859" s="32">
        <v>1</v>
      </c>
    </row>
    <row r="24860" spans="1:8" x14ac:dyDescent="0.55000000000000004">
      <c r="A24860" s="33">
        <v>44436</v>
      </c>
      <c r="B24860" s="1" t="s">
        <v>52</v>
      </c>
      <c r="C24860">
        <v>12013</v>
      </c>
      <c r="D24860">
        <v>103575</v>
      </c>
      <c r="E24860" s="32">
        <v>9608</v>
      </c>
      <c r="F24860">
        <v>125</v>
      </c>
      <c r="G24860" s="32">
        <v>2280</v>
      </c>
      <c r="H24860" s="32">
        <v>15</v>
      </c>
    </row>
    <row r="24861" spans="1:8" x14ac:dyDescent="0.55000000000000004">
      <c r="A24861" s="33">
        <v>44436</v>
      </c>
      <c r="B24861" s="1" t="s">
        <v>53</v>
      </c>
      <c r="C24861">
        <v>6640</v>
      </c>
      <c r="D24861">
        <v>222686</v>
      </c>
      <c r="E24861" s="32">
        <v>4966</v>
      </c>
      <c r="F24861">
        <v>67</v>
      </c>
      <c r="G24861" s="32">
        <v>1607</v>
      </c>
      <c r="H24861" s="32">
        <v>2</v>
      </c>
    </row>
    <row r="24862" spans="1:8" x14ac:dyDescent="0.55000000000000004">
      <c r="A24862" s="33">
        <v>44436</v>
      </c>
      <c r="B24862" s="1" t="s">
        <v>54</v>
      </c>
      <c r="C24862">
        <v>5129</v>
      </c>
      <c r="D24862">
        <v>59059</v>
      </c>
      <c r="E24862" s="32">
        <v>3866</v>
      </c>
      <c r="F24862">
        <v>30</v>
      </c>
      <c r="G24862" s="32">
        <v>1267</v>
      </c>
      <c r="H24862" s="32">
        <v>6</v>
      </c>
    </row>
    <row r="24863" spans="1:8" x14ac:dyDescent="0.55000000000000004">
      <c r="A24863" s="33">
        <v>44436</v>
      </c>
      <c r="B24863" s="1" t="s">
        <v>55</v>
      </c>
      <c r="C24863">
        <v>7850</v>
      </c>
      <c r="D24863">
        <v>147179</v>
      </c>
      <c r="E24863" s="32">
        <v>5612</v>
      </c>
      <c r="F24863">
        <v>44</v>
      </c>
      <c r="G24863" s="32">
        <v>2081</v>
      </c>
      <c r="H24863" s="32">
        <v>5</v>
      </c>
    </row>
    <row r="24864" spans="1:8" x14ac:dyDescent="0.55000000000000004">
      <c r="A24864" s="33">
        <v>44436</v>
      </c>
      <c r="B24864" s="1" t="s">
        <v>56</v>
      </c>
      <c r="C24864">
        <v>41334</v>
      </c>
      <c r="D24864">
        <v>337572</v>
      </c>
      <c r="E24864" s="32">
        <v>34398</v>
      </c>
      <c r="F24864">
        <v>255</v>
      </c>
      <c r="G24864" s="32">
        <v>6537</v>
      </c>
      <c r="H24864" s="32">
        <v>119</v>
      </c>
    </row>
    <row r="24865" spans="1:8" x14ac:dyDescent="0.55000000000000004">
      <c r="A24865" s="33">
        <v>44437</v>
      </c>
      <c r="B24865" s="1" t="s">
        <v>7</v>
      </c>
      <c r="C24865">
        <v>56236</v>
      </c>
      <c r="D24865">
        <v>986630</v>
      </c>
      <c r="E24865" s="32">
        <v>49774</v>
      </c>
      <c r="F24865">
        <v>1442</v>
      </c>
      <c r="G24865" s="32">
        <v>5135</v>
      </c>
      <c r="H24865" s="32">
        <v>16</v>
      </c>
    </row>
    <row r="24866" spans="1:8" x14ac:dyDescent="0.55000000000000004">
      <c r="A24866" s="33">
        <v>44437</v>
      </c>
      <c r="B24866" s="1" t="s">
        <v>11</v>
      </c>
      <c r="C24866">
        <v>4221</v>
      </c>
      <c r="D24866">
        <v>67995</v>
      </c>
      <c r="E24866" s="32">
        <v>3273</v>
      </c>
      <c r="F24866">
        <v>33</v>
      </c>
      <c r="G24866" s="32">
        <v>915</v>
      </c>
      <c r="H24866" s="32">
        <v>1</v>
      </c>
    </row>
    <row r="24867" spans="1:8" x14ac:dyDescent="0.55000000000000004">
      <c r="A24867" s="33">
        <v>44437</v>
      </c>
      <c r="B24867" s="1" t="s">
        <v>12</v>
      </c>
      <c r="C24867">
        <v>2951</v>
      </c>
      <c r="D24867">
        <v>106525</v>
      </c>
      <c r="E24867" s="32">
        <v>2576</v>
      </c>
      <c r="F24867">
        <v>49</v>
      </c>
      <c r="G24867" s="32">
        <v>326</v>
      </c>
      <c r="H24867" s="32">
        <v>0</v>
      </c>
    </row>
    <row r="24868" spans="1:8" x14ac:dyDescent="0.55000000000000004">
      <c r="A24868" s="33">
        <v>44437</v>
      </c>
      <c r="B24868" s="1" t="s">
        <v>13</v>
      </c>
      <c r="C24868">
        <v>14505</v>
      </c>
      <c r="D24868">
        <v>204004</v>
      </c>
      <c r="E24868" s="32">
        <v>11956</v>
      </c>
      <c r="F24868">
        <v>100</v>
      </c>
      <c r="G24868" s="32">
        <v>2368</v>
      </c>
      <c r="H24868" s="32">
        <v>33</v>
      </c>
    </row>
    <row r="24869" spans="1:8" x14ac:dyDescent="0.55000000000000004">
      <c r="A24869" s="33">
        <v>44437</v>
      </c>
      <c r="B24869" s="1" t="s">
        <v>14</v>
      </c>
      <c r="C24869">
        <v>1597</v>
      </c>
      <c r="D24869">
        <v>20728</v>
      </c>
      <c r="E24869" s="32">
        <v>1284</v>
      </c>
      <c r="F24869">
        <v>22</v>
      </c>
      <c r="G24869" s="32">
        <v>291</v>
      </c>
      <c r="H24869" s="32">
        <v>2</v>
      </c>
    </row>
    <row r="24870" spans="1:8" x14ac:dyDescent="0.55000000000000004">
      <c r="A24870" s="33">
        <v>44437</v>
      </c>
      <c r="B24870" s="1" t="s">
        <v>15</v>
      </c>
      <c r="C24870">
        <v>3124</v>
      </c>
      <c r="D24870">
        <v>83152</v>
      </c>
      <c r="E24870" s="32">
        <v>2636</v>
      </c>
      <c r="F24870">
        <v>48</v>
      </c>
      <c r="G24870" s="32">
        <v>440</v>
      </c>
      <c r="H24870" s="32">
        <v>5</v>
      </c>
    </row>
    <row r="24871" spans="1:8" x14ac:dyDescent="0.55000000000000004">
      <c r="A24871" s="33">
        <v>44437</v>
      </c>
      <c r="B24871" s="1" t="s">
        <v>16</v>
      </c>
      <c r="C24871">
        <v>8604</v>
      </c>
      <c r="D24871">
        <v>362075</v>
      </c>
      <c r="E24871" s="32">
        <v>7392</v>
      </c>
      <c r="F24871">
        <v>165</v>
      </c>
      <c r="G24871" s="32">
        <v>1047</v>
      </c>
      <c r="H24871" s="32">
        <v>14</v>
      </c>
    </row>
    <row r="24872" spans="1:8" x14ac:dyDescent="0.55000000000000004">
      <c r="A24872" s="33">
        <v>44437</v>
      </c>
      <c r="B24872" s="1" t="s">
        <v>17</v>
      </c>
      <c r="C24872">
        <v>20241</v>
      </c>
      <c r="D24872">
        <v>37322</v>
      </c>
      <c r="E24872" s="32">
        <v>17728</v>
      </c>
      <c r="F24872">
        <v>186</v>
      </c>
      <c r="G24872" s="32">
        <v>2327</v>
      </c>
      <c r="H24872" s="32">
        <v>32</v>
      </c>
    </row>
    <row r="24873" spans="1:8" x14ac:dyDescent="0.55000000000000004">
      <c r="A24873" s="33">
        <v>44437</v>
      </c>
      <c r="B24873" s="1" t="s">
        <v>18</v>
      </c>
      <c r="C24873">
        <v>13052</v>
      </c>
      <c r="D24873">
        <v>390311</v>
      </c>
      <c r="E24873" s="32">
        <v>10954</v>
      </c>
      <c r="F24873">
        <v>102</v>
      </c>
      <c r="G24873" s="32">
        <v>1996</v>
      </c>
      <c r="H24873" s="32">
        <v>16</v>
      </c>
    </row>
    <row r="24874" spans="1:8" x14ac:dyDescent="0.55000000000000004">
      <c r="A24874" s="33">
        <v>44437</v>
      </c>
      <c r="B24874" s="1" t="s">
        <v>19</v>
      </c>
      <c r="C24874">
        <v>14667</v>
      </c>
      <c r="D24874">
        <v>252033</v>
      </c>
      <c r="E24874" s="32">
        <v>11745</v>
      </c>
      <c r="F24874">
        <v>159</v>
      </c>
      <c r="G24874" s="32">
        <v>2763</v>
      </c>
      <c r="H24874" s="32">
        <v>23</v>
      </c>
    </row>
    <row r="24875" spans="1:8" x14ac:dyDescent="0.55000000000000004">
      <c r="A24875" s="33">
        <v>44437</v>
      </c>
      <c r="B24875" s="1" t="s">
        <v>20</v>
      </c>
      <c r="C24875">
        <v>98954</v>
      </c>
      <c r="D24875">
        <v>1283524</v>
      </c>
      <c r="E24875" s="32">
        <v>63080</v>
      </c>
      <c r="F24875">
        <v>889</v>
      </c>
      <c r="G24875" s="32">
        <v>25887</v>
      </c>
      <c r="H24875" s="32">
        <v>155</v>
      </c>
    </row>
    <row r="24876" spans="1:8" x14ac:dyDescent="0.55000000000000004">
      <c r="A24876" s="33">
        <v>44437</v>
      </c>
      <c r="B24876" s="1" t="s">
        <v>21</v>
      </c>
      <c r="C24876">
        <v>83345</v>
      </c>
      <c r="D24876">
        <v>925904</v>
      </c>
      <c r="E24876" s="32">
        <v>68414</v>
      </c>
      <c r="F24876">
        <v>834</v>
      </c>
      <c r="G24876" s="32">
        <v>14097</v>
      </c>
      <c r="H24876" s="32">
        <v>110</v>
      </c>
    </row>
    <row r="24877" spans="1:8" x14ac:dyDescent="0.55000000000000004">
      <c r="A24877" s="33">
        <v>44437</v>
      </c>
      <c r="B24877" s="1" t="s">
        <v>22</v>
      </c>
      <c r="C24877">
        <v>338750</v>
      </c>
      <c r="D24877">
        <v>3237557</v>
      </c>
      <c r="E24877" s="32">
        <v>296973</v>
      </c>
      <c r="F24877">
        <v>2466</v>
      </c>
      <c r="G24877" s="32">
        <v>39311</v>
      </c>
      <c r="H24877" s="32">
        <v>296</v>
      </c>
    </row>
    <row r="24878" spans="1:8" x14ac:dyDescent="0.55000000000000004">
      <c r="A24878" s="33">
        <v>44437</v>
      </c>
      <c r="B24878" s="1" t="s">
        <v>23</v>
      </c>
      <c r="C24878">
        <v>144507</v>
      </c>
      <c r="D24878">
        <v>1380361</v>
      </c>
      <c r="E24878" s="32">
        <v>125485</v>
      </c>
      <c r="F24878">
        <v>1096</v>
      </c>
      <c r="G24878" s="32">
        <v>17926</v>
      </c>
      <c r="H24878" s="32">
        <v>238</v>
      </c>
    </row>
    <row r="24879" spans="1:8" x14ac:dyDescent="0.55000000000000004">
      <c r="A24879" s="33">
        <v>44437</v>
      </c>
      <c r="B24879" s="1" t="s">
        <v>24</v>
      </c>
      <c r="C24879">
        <v>6649</v>
      </c>
      <c r="D24879">
        <v>236593</v>
      </c>
      <c r="E24879" s="32">
        <v>5332</v>
      </c>
      <c r="F24879">
        <v>54</v>
      </c>
      <c r="G24879" s="32">
        <v>1263</v>
      </c>
      <c r="H24879" s="32">
        <v>7</v>
      </c>
    </row>
    <row r="24880" spans="1:8" x14ac:dyDescent="0.55000000000000004">
      <c r="A24880" s="33">
        <v>44437</v>
      </c>
      <c r="B24880" s="1" t="s">
        <v>25</v>
      </c>
      <c r="C24880">
        <v>4293</v>
      </c>
      <c r="D24880">
        <v>98298</v>
      </c>
      <c r="E24880" s="32">
        <v>3040</v>
      </c>
      <c r="F24880">
        <v>41</v>
      </c>
      <c r="G24880" s="32">
        <v>1212</v>
      </c>
      <c r="H24880" s="32">
        <v>13</v>
      </c>
    </row>
    <row r="24881" spans="1:8" x14ac:dyDescent="0.55000000000000004">
      <c r="A24881" s="33">
        <v>44437</v>
      </c>
      <c r="B24881" s="1" t="s">
        <v>26</v>
      </c>
      <c r="C24881">
        <v>7185</v>
      </c>
      <c r="D24881">
        <v>164224</v>
      </c>
      <c r="E24881" s="32">
        <v>6404</v>
      </c>
      <c r="F24881">
        <v>123</v>
      </c>
      <c r="G24881" s="32">
        <v>641</v>
      </c>
      <c r="H24881" s="32">
        <v>9</v>
      </c>
    </row>
    <row r="24882" spans="1:8" x14ac:dyDescent="0.55000000000000004">
      <c r="A24882" s="33">
        <v>44437</v>
      </c>
      <c r="B24882" s="1" t="s">
        <v>27</v>
      </c>
      <c r="C24882">
        <v>2516</v>
      </c>
      <c r="D24882">
        <v>95824</v>
      </c>
      <c r="E24882" s="32">
        <v>2157</v>
      </c>
      <c r="F24882">
        <v>36</v>
      </c>
      <c r="G24882" s="32">
        <v>323</v>
      </c>
      <c r="H24882" s="32">
        <v>1</v>
      </c>
    </row>
    <row r="24883" spans="1:8" x14ac:dyDescent="0.55000000000000004">
      <c r="A24883" s="33">
        <v>44437</v>
      </c>
      <c r="B24883" s="1" t="s">
        <v>28</v>
      </c>
      <c r="C24883">
        <v>4175</v>
      </c>
      <c r="D24883">
        <v>92433</v>
      </c>
      <c r="E24883" s="32">
        <v>3458</v>
      </c>
      <c r="F24883">
        <v>23</v>
      </c>
      <c r="G24883" s="32">
        <v>697</v>
      </c>
      <c r="H24883" s="32">
        <v>3</v>
      </c>
    </row>
    <row r="24884" spans="1:8" x14ac:dyDescent="0.55000000000000004">
      <c r="A24884" s="33">
        <v>44437</v>
      </c>
      <c r="B24884" s="1" t="s">
        <v>29</v>
      </c>
      <c r="C24884">
        <v>7776</v>
      </c>
      <c r="D24884">
        <v>264256</v>
      </c>
      <c r="E24884" s="32">
        <v>6719</v>
      </c>
      <c r="F24884">
        <v>94</v>
      </c>
      <c r="G24884" s="32">
        <v>917</v>
      </c>
      <c r="H24884" s="32">
        <v>6</v>
      </c>
    </row>
    <row r="24885" spans="1:8" x14ac:dyDescent="0.55000000000000004">
      <c r="A24885" s="33">
        <v>44437</v>
      </c>
      <c r="B24885" s="1" t="s">
        <v>30</v>
      </c>
      <c r="C24885">
        <v>15247</v>
      </c>
      <c r="D24885">
        <v>344187</v>
      </c>
      <c r="E24885" s="32">
        <v>12132</v>
      </c>
      <c r="F24885">
        <v>200</v>
      </c>
      <c r="G24885" s="32">
        <v>2853</v>
      </c>
      <c r="H24885" s="32">
        <v>8</v>
      </c>
    </row>
    <row r="24886" spans="1:8" x14ac:dyDescent="0.55000000000000004">
      <c r="A24886" s="33">
        <v>44437</v>
      </c>
      <c r="B24886" s="1" t="s">
        <v>31</v>
      </c>
      <c r="C24886">
        <v>20992</v>
      </c>
      <c r="D24886">
        <v>524758</v>
      </c>
      <c r="E24886" s="32">
        <v>14816</v>
      </c>
      <c r="F24886">
        <v>167</v>
      </c>
      <c r="G24886" s="32">
        <v>6009</v>
      </c>
      <c r="H24886" s="32">
        <v>37</v>
      </c>
    </row>
    <row r="24887" spans="1:8" x14ac:dyDescent="0.55000000000000004">
      <c r="A24887" s="33">
        <v>44437</v>
      </c>
      <c r="B24887" s="1" t="s">
        <v>32</v>
      </c>
      <c r="C24887">
        <v>79060</v>
      </c>
      <c r="D24887">
        <v>1041478</v>
      </c>
      <c r="E24887" s="32">
        <v>60260</v>
      </c>
      <c r="F24887">
        <v>1035</v>
      </c>
      <c r="G24887" s="32">
        <v>17765</v>
      </c>
      <c r="H24887" s="32">
        <v>49</v>
      </c>
    </row>
    <row r="24888" spans="1:8" x14ac:dyDescent="0.55000000000000004">
      <c r="A24888" s="33">
        <v>44437</v>
      </c>
      <c r="B24888" s="1" t="s">
        <v>33</v>
      </c>
      <c r="C24888">
        <v>11965</v>
      </c>
      <c r="D24888">
        <v>181186</v>
      </c>
      <c r="E24888" s="32">
        <v>7473</v>
      </c>
      <c r="F24888">
        <v>127</v>
      </c>
      <c r="G24888" s="32">
        <v>4597</v>
      </c>
      <c r="H24888" s="32">
        <v>20</v>
      </c>
    </row>
    <row r="24889" spans="1:8" x14ac:dyDescent="0.55000000000000004">
      <c r="A24889" s="33">
        <v>44437</v>
      </c>
      <c r="B24889" s="1" t="s">
        <v>34</v>
      </c>
      <c r="C24889">
        <v>10332</v>
      </c>
      <c r="D24889">
        <v>203022</v>
      </c>
      <c r="E24889" s="32">
        <v>7589</v>
      </c>
      <c r="F24889">
        <v>96</v>
      </c>
      <c r="G24889" s="32">
        <v>2647</v>
      </c>
      <c r="H24889" s="32">
        <v>12</v>
      </c>
    </row>
    <row r="24890" spans="1:8" x14ac:dyDescent="0.55000000000000004">
      <c r="A24890" s="33">
        <v>44437</v>
      </c>
      <c r="B24890" s="1" t="s">
        <v>35</v>
      </c>
      <c r="C24890">
        <v>29408</v>
      </c>
      <c r="D24890">
        <v>363132</v>
      </c>
      <c r="E24890" s="32">
        <v>21486</v>
      </c>
      <c r="F24890">
        <v>252</v>
      </c>
      <c r="G24890" s="32">
        <v>7201</v>
      </c>
      <c r="H24890" s="32">
        <v>97</v>
      </c>
    </row>
    <row r="24891" spans="1:8" x14ac:dyDescent="0.55000000000000004">
      <c r="A24891" s="33">
        <v>44437</v>
      </c>
      <c r="B24891" s="1" t="s">
        <v>36</v>
      </c>
      <c r="C24891">
        <v>164773</v>
      </c>
      <c r="D24891">
        <v>2907735</v>
      </c>
      <c r="E24891" s="32">
        <v>133260</v>
      </c>
      <c r="F24891">
        <v>2784</v>
      </c>
      <c r="G24891" s="32">
        <v>26886</v>
      </c>
      <c r="H24891" s="32">
        <v>525</v>
      </c>
    </row>
    <row r="24892" spans="1:8" x14ac:dyDescent="0.55000000000000004">
      <c r="A24892" s="33">
        <v>44437</v>
      </c>
      <c r="B24892" s="1" t="s">
        <v>37</v>
      </c>
      <c r="C24892">
        <v>63077</v>
      </c>
      <c r="D24892">
        <v>642878</v>
      </c>
      <c r="E24892" s="32">
        <v>53844</v>
      </c>
      <c r="F24892">
        <v>1336</v>
      </c>
      <c r="G24892" s="32">
        <v>7897</v>
      </c>
      <c r="H24892" s="32">
        <v>68</v>
      </c>
    </row>
    <row r="24893" spans="1:8" x14ac:dyDescent="0.55000000000000004">
      <c r="A24893" s="33">
        <v>44437</v>
      </c>
      <c r="B24893" s="1" t="s">
        <v>38</v>
      </c>
      <c r="C24893">
        <v>13037</v>
      </c>
      <c r="D24893">
        <v>213833</v>
      </c>
      <c r="E24893" s="32">
        <v>11174</v>
      </c>
      <c r="F24893">
        <v>137</v>
      </c>
      <c r="G24893" s="32">
        <v>1726</v>
      </c>
      <c r="H24893" s="32">
        <v>15</v>
      </c>
    </row>
    <row r="24894" spans="1:8" x14ac:dyDescent="0.55000000000000004">
      <c r="A24894" s="33">
        <v>44437</v>
      </c>
      <c r="B24894" s="1" t="s">
        <v>39</v>
      </c>
      <c r="C24894">
        <v>4457</v>
      </c>
      <c r="D24894">
        <v>55757</v>
      </c>
      <c r="E24894" s="32">
        <v>3793</v>
      </c>
      <c r="F24894">
        <v>54</v>
      </c>
      <c r="G24894" s="32">
        <v>511</v>
      </c>
      <c r="H24894" s="32">
        <v>29</v>
      </c>
    </row>
    <row r="24895" spans="1:8" x14ac:dyDescent="0.55000000000000004">
      <c r="A24895" s="33">
        <v>44437</v>
      </c>
      <c r="B24895" s="1" t="s">
        <v>40</v>
      </c>
      <c r="C24895">
        <v>1356</v>
      </c>
      <c r="D24895">
        <v>124354</v>
      </c>
      <c r="E24895" s="32">
        <v>1080</v>
      </c>
      <c r="F24895">
        <v>3</v>
      </c>
      <c r="G24895" s="32">
        <v>256</v>
      </c>
      <c r="H24895" s="32">
        <v>1</v>
      </c>
    </row>
    <row r="24896" spans="1:8" x14ac:dyDescent="0.55000000000000004">
      <c r="A24896" s="33">
        <v>44437</v>
      </c>
      <c r="B24896" s="1" t="s">
        <v>41</v>
      </c>
      <c r="C24896">
        <v>1287</v>
      </c>
      <c r="D24896">
        <v>42979</v>
      </c>
      <c r="E24896" s="32">
        <v>1067</v>
      </c>
      <c r="F24896">
        <v>2</v>
      </c>
      <c r="G24896" s="32">
        <v>218</v>
      </c>
      <c r="H24896" s="32">
        <v>1</v>
      </c>
    </row>
    <row r="24897" spans="1:8" x14ac:dyDescent="0.55000000000000004">
      <c r="A24897" s="33">
        <v>44437</v>
      </c>
      <c r="B24897" s="1" t="s">
        <v>42</v>
      </c>
      <c r="C24897">
        <v>13093</v>
      </c>
      <c r="D24897">
        <v>216620</v>
      </c>
      <c r="E24897" s="32">
        <v>10253</v>
      </c>
      <c r="F24897">
        <v>127</v>
      </c>
      <c r="G24897" s="32">
        <v>1861</v>
      </c>
      <c r="H24897" s="32">
        <v>13</v>
      </c>
    </row>
    <row r="24898" spans="1:8" x14ac:dyDescent="0.55000000000000004">
      <c r="A24898" s="33">
        <v>44437</v>
      </c>
      <c r="B24898" s="1" t="s">
        <v>43</v>
      </c>
      <c r="C24898">
        <v>17564</v>
      </c>
      <c r="D24898">
        <v>723783</v>
      </c>
      <c r="E24898" s="32">
        <v>14511</v>
      </c>
      <c r="F24898">
        <v>180</v>
      </c>
      <c r="G24898" s="32">
        <v>1510</v>
      </c>
      <c r="H24898" s="32">
        <v>17</v>
      </c>
    </row>
    <row r="24899" spans="1:8" x14ac:dyDescent="0.55000000000000004">
      <c r="A24899" s="33">
        <v>44437</v>
      </c>
      <c r="B24899" s="1" t="s">
        <v>44</v>
      </c>
      <c r="C24899">
        <v>4839</v>
      </c>
      <c r="D24899">
        <v>147535</v>
      </c>
      <c r="E24899" s="32">
        <v>4008</v>
      </c>
      <c r="F24899">
        <v>85</v>
      </c>
      <c r="G24899" s="32">
        <v>746</v>
      </c>
      <c r="H24899" s="32">
        <v>3</v>
      </c>
    </row>
    <row r="24900" spans="1:8" x14ac:dyDescent="0.55000000000000004">
      <c r="A24900" s="33">
        <v>44437</v>
      </c>
      <c r="B24900" s="1" t="s">
        <v>45</v>
      </c>
      <c r="C24900">
        <v>2608</v>
      </c>
      <c r="D24900">
        <v>85653</v>
      </c>
      <c r="E24900" s="32">
        <v>2059</v>
      </c>
      <c r="F24900">
        <v>63</v>
      </c>
      <c r="G24900" s="32">
        <v>486</v>
      </c>
      <c r="H24900" s="32">
        <v>2</v>
      </c>
    </row>
    <row r="24901" spans="1:8" x14ac:dyDescent="0.55000000000000004">
      <c r="A24901" s="33">
        <v>44437</v>
      </c>
      <c r="B24901" s="1" t="s">
        <v>46</v>
      </c>
      <c r="C24901">
        <v>4133</v>
      </c>
      <c r="D24901">
        <v>112793</v>
      </c>
      <c r="E24901" s="32">
        <v>3299</v>
      </c>
      <c r="F24901">
        <v>34</v>
      </c>
      <c r="G24901" s="32">
        <v>800</v>
      </c>
      <c r="H24901" s="32">
        <v>7</v>
      </c>
    </row>
    <row r="24902" spans="1:8" x14ac:dyDescent="0.55000000000000004">
      <c r="A24902" s="33">
        <v>44437</v>
      </c>
      <c r="B24902" s="1" t="s">
        <v>47</v>
      </c>
      <c r="C24902">
        <v>4548</v>
      </c>
      <c r="D24902">
        <v>127720</v>
      </c>
      <c r="E24902" s="32">
        <v>3835</v>
      </c>
      <c r="F24902">
        <v>80</v>
      </c>
      <c r="G24902" s="32">
        <v>633</v>
      </c>
      <c r="H24902" s="32">
        <v>3</v>
      </c>
    </row>
    <row r="24903" spans="1:8" x14ac:dyDescent="0.55000000000000004">
      <c r="A24903" s="33">
        <v>44437</v>
      </c>
      <c r="B24903" s="1" t="s">
        <v>48</v>
      </c>
      <c r="C24903">
        <v>3329</v>
      </c>
      <c r="D24903">
        <v>75539</v>
      </c>
      <c r="E24903" s="32">
        <v>2575</v>
      </c>
      <c r="F24903">
        <v>31</v>
      </c>
      <c r="G24903" s="32">
        <v>723</v>
      </c>
      <c r="H24903" s="32">
        <v>5</v>
      </c>
    </row>
    <row r="24904" spans="1:8" x14ac:dyDescent="0.55000000000000004">
      <c r="A24904" s="33">
        <v>44437</v>
      </c>
      <c r="B24904" s="1" t="s">
        <v>49</v>
      </c>
      <c r="C24904">
        <v>63755</v>
      </c>
      <c r="D24904">
        <v>1087771</v>
      </c>
      <c r="E24904" s="32">
        <v>50731</v>
      </c>
      <c r="F24904">
        <v>562</v>
      </c>
      <c r="G24904" s="32">
        <v>11506</v>
      </c>
      <c r="H24904" s="32">
        <v>34</v>
      </c>
    </row>
    <row r="24905" spans="1:8" x14ac:dyDescent="0.55000000000000004">
      <c r="A24905" s="33">
        <v>44437</v>
      </c>
      <c r="B24905" s="1" t="s">
        <v>50</v>
      </c>
      <c r="C24905">
        <v>5006</v>
      </c>
      <c r="D24905">
        <v>84917</v>
      </c>
      <c r="E24905" s="32">
        <v>3436</v>
      </c>
      <c r="F24905">
        <v>27</v>
      </c>
      <c r="G24905" s="32">
        <v>835</v>
      </c>
      <c r="H24905" s="32">
        <v>2</v>
      </c>
    </row>
    <row r="24906" spans="1:8" x14ac:dyDescent="0.55000000000000004">
      <c r="A24906" s="33">
        <v>44437</v>
      </c>
      <c r="B24906" s="1" t="s">
        <v>51</v>
      </c>
      <c r="C24906">
        <v>5174</v>
      </c>
      <c r="D24906">
        <v>157206</v>
      </c>
      <c r="E24906" s="32">
        <v>4373</v>
      </c>
      <c r="F24906">
        <v>69</v>
      </c>
      <c r="G24906" s="32">
        <v>734</v>
      </c>
      <c r="H24906" s="32">
        <v>1</v>
      </c>
    </row>
    <row r="24907" spans="1:8" x14ac:dyDescent="0.55000000000000004">
      <c r="A24907" s="33">
        <v>44437</v>
      </c>
      <c r="B24907" s="1" t="s">
        <v>52</v>
      </c>
      <c r="C24907">
        <v>12172</v>
      </c>
      <c r="D24907">
        <v>106768</v>
      </c>
      <c r="E24907" s="32">
        <v>9736</v>
      </c>
      <c r="F24907">
        <v>126</v>
      </c>
      <c r="G24907" s="32">
        <v>2310</v>
      </c>
      <c r="H24907" s="32">
        <v>14</v>
      </c>
    </row>
    <row r="24908" spans="1:8" x14ac:dyDescent="0.55000000000000004">
      <c r="A24908" s="33">
        <v>44437</v>
      </c>
      <c r="B24908" s="1" t="s">
        <v>53</v>
      </c>
      <c r="C24908">
        <v>6757</v>
      </c>
      <c r="D24908">
        <v>223320</v>
      </c>
      <c r="E24908" s="32">
        <v>5171</v>
      </c>
      <c r="F24908">
        <v>68</v>
      </c>
      <c r="G24908" s="32">
        <v>1518</v>
      </c>
      <c r="H24908" s="32">
        <v>2</v>
      </c>
    </row>
    <row r="24909" spans="1:8" x14ac:dyDescent="0.55000000000000004">
      <c r="A24909" s="33">
        <v>44437</v>
      </c>
      <c r="B24909" s="1" t="s">
        <v>54</v>
      </c>
      <c r="C24909">
        <v>5129</v>
      </c>
      <c r="D24909">
        <v>59059</v>
      </c>
      <c r="E24909" s="32">
        <v>3866</v>
      </c>
      <c r="F24909">
        <v>30</v>
      </c>
      <c r="G24909" s="32">
        <v>1178</v>
      </c>
      <c r="H24909" s="32">
        <v>6</v>
      </c>
    </row>
    <row r="24910" spans="1:8" x14ac:dyDescent="0.55000000000000004">
      <c r="A24910" s="33">
        <v>44437</v>
      </c>
      <c r="B24910" s="1" t="s">
        <v>55</v>
      </c>
      <c r="C24910">
        <v>7978</v>
      </c>
      <c r="D24910">
        <v>147179</v>
      </c>
      <c r="E24910" s="32">
        <v>6056</v>
      </c>
      <c r="F24910">
        <v>44</v>
      </c>
      <c r="G24910" s="32">
        <v>1794</v>
      </c>
      <c r="H24910" s="32">
        <v>5</v>
      </c>
    </row>
    <row r="24911" spans="1:8" x14ac:dyDescent="0.55000000000000004">
      <c r="A24911" s="33">
        <v>44437</v>
      </c>
      <c r="B24911" s="1" t="s">
        <v>56</v>
      </c>
      <c r="C24911">
        <v>41914</v>
      </c>
      <c r="D24911">
        <v>338169</v>
      </c>
      <c r="E24911" s="32">
        <v>34954</v>
      </c>
      <c r="F24911">
        <v>258</v>
      </c>
      <c r="G24911" s="32">
        <v>6514</v>
      </c>
      <c r="H24911" s="32">
        <v>119</v>
      </c>
    </row>
    <row r="24912" spans="1:8" x14ac:dyDescent="0.55000000000000004">
      <c r="A24912" s="33">
        <v>44438</v>
      </c>
      <c r="B24912" s="1" t="s">
        <v>7</v>
      </c>
      <c r="C24912">
        <v>56502</v>
      </c>
      <c r="D24912">
        <v>989522</v>
      </c>
      <c r="E24912" s="32">
        <v>50250</v>
      </c>
      <c r="F24912">
        <v>1445</v>
      </c>
      <c r="G24912" s="32">
        <v>5020</v>
      </c>
      <c r="H24912" s="32">
        <v>17</v>
      </c>
    </row>
    <row r="24913" spans="1:8" x14ac:dyDescent="0.55000000000000004">
      <c r="A24913" s="33">
        <v>44438</v>
      </c>
      <c r="B24913" s="1" t="s">
        <v>11</v>
      </c>
      <c r="C24913">
        <v>4272</v>
      </c>
      <c r="D24913">
        <v>68665</v>
      </c>
      <c r="E24913" s="32">
        <v>3348</v>
      </c>
      <c r="F24913">
        <v>33</v>
      </c>
      <c r="G24913" s="32">
        <v>891</v>
      </c>
      <c r="H24913" s="32">
        <v>2</v>
      </c>
    </row>
    <row r="24914" spans="1:8" x14ac:dyDescent="0.55000000000000004">
      <c r="A24914" s="33">
        <v>44438</v>
      </c>
      <c r="B24914" s="1" t="s">
        <v>12</v>
      </c>
      <c r="C24914">
        <v>2969</v>
      </c>
      <c r="D24914">
        <v>106904</v>
      </c>
      <c r="E24914" s="32">
        <v>2595</v>
      </c>
      <c r="F24914">
        <v>49</v>
      </c>
      <c r="G24914" s="32">
        <v>325</v>
      </c>
      <c r="H24914" s="32">
        <v>0</v>
      </c>
    </row>
    <row r="24915" spans="1:8" x14ac:dyDescent="0.55000000000000004">
      <c r="A24915" s="33">
        <v>44438</v>
      </c>
      <c r="B24915" s="1" t="s">
        <v>13</v>
      </c>
      <c r="C24915">
        <v>14584</v>
      </c>
      <c r="D24915">
        <v>205419</v>
      </c>
      <c r="E24915" s="32">
        <v>12208</v>
      </c>
      <c r="F24915">
        <v>101</v>
      </c>
      <c r="G24915" s="32">
        <v>2230</v>
      </c>
      <c r="H24915" s="32">
        <v>31</v>
      </c>
    </row>
    <row r="24916" spans="1:8" x14ac:dyDescent="0.55000000000000004">
      <c r="A24916" s="33">
        <v>44438</v>
      </c>
      <c r="B24916" s="1" t="s">
        <v>14</v>
      </c>
      <c r="C24916">
        <v>1605</v>
      </c>
      <c r="D24916">
        <v>21753</v>
      </c>
      <c r="E24916" s="32">
        <v>1325</v>
      </c>
      <c r="F24916">
        <v>22</v>
      </c>
      <c r="G24916" s="32">
        <v>258</v>
      </c>
      <c r="H24916" s="32">
        <v>2</v>
      </c>
    </row>
    <row r="24917" spans="1:8" x14ac:dyDescent="0.55000000000000004">
      <c r="A24917" s="33">
        <v>44438</v>
      </c>
      <c r="B24917" s="1" t="s">
        <v>15</v>
      </c>
      <c r="C24917">
        <v>3144</v>
      </c>
      <c r="D24917">
        <v>85334</v>
      </c>
      <c r="E24917" s="32">
        <v>2682</v>
      </c>
      <c r="F24917">
        <v>48</v>
      </c>
      <c r="G24917" s="32">
        <v>414</v>
      </c>
      <c r="H24917" s="32">
        <v>5</v>
      </c>
    </row>
    <row r="24918" spans="1:8" x14ac:dyDescent="0.55000000000000004">
      <c r="A24918" s="33">
        <v>44438</v>
      </c>
      <c r="B24918" s="1" t="s">
        <v>16</v>
      </c>
      <c r="C24918">
        <v>8651</v>
      </c>
      <c r="D24918">
        <v>363646</v>
      </c>
      <c r="E24918" s="32">
        <v>7468</v>
      </c>
      <c r="F24918">
        <v>165</v>
      </c>
      <c r="G24918" s="32">
        <v>1018</v>
      </c>
      <c r="H24918" s="32">
        <v>13</v>
      </c>
    </row>
    <row r="24919" spans="1:8" x14ac:dyDescent="0.55000000000000004">
      <c r="A24919" s="33">
        <v>44438</v>
      </c>
      <c r="B24919" s="1" t="s">
        <v>17</v>
      </c>
      <c r="C24919">
        <v>20467</v>
      </c>
      <c r="D24919">
        <v>37826</v>
      </c>
      <c r="E24919" s="32">
        <v>18004</v>
      </c>
      <c r="F24919">
        <v>187</v>
      </c>
      <c r="G24919" s="32">
        <v>2276</v>
      </c>
      <c r="H24919" s="32">
        <v>30</v>
      </c>
    </row>
    <row r="24920" spans="1:8" x14ac:dyDescent="0.55000000000000004">
      <c r="A24920" s="33">
        <v>44438</v>
      </c>
      <c r="B24920" s="1" t="s">
        <v>18</v>
      </c>
      <c r="C24920">
        <v>13121</v>
      </c>
      <c r="D24920">
        <v>391211</v>
      </c>
      <c r="E24920" s="32">
        <v>11208</v>
      </c>
      <c r="F24920">
        <v>102</v>
      </c>
      <c r="G24920" s="32">
        <v>1811</v>
      </c>
      <c r="H24920" s="32">
        <v>18</v>
      </c>
    </row>
    <row r="24921" spans="1:8" x14ac:dyDescent="0.55000000000000004">
      <c r="A24921" s="33">
        <v>44438</v>
      </c>
      <c r="B24921" s="1" t="s">
        <v>19</v>
      </c>
      <c r="C24921">
        <v>14728</v>
      </c>
      <c r="D24921">
        <v>255982</v>
      </c>
      <c r="E24921" s="32">
        <v>12125</v>
      </c>
      <c r="F24921">
        <v>159</v>
      </c>
      <c r="G24921" s="32">
        <v>2444</v>
      </c>
      <c r="H24921" s="32">
        <v>24</v>
      </c>
    </row>
    <row r="24922" spans="1:8" x14ac:dyDescent="0.55000000000000004">
      <c r="A24922" s="33">
        <v>44438</v>
      </c>
      <c r="B24922" s="1" t="s">
        <v>20</v>
      </c>
      <c r="C24922">
        <v>100059</v>
      </c>
      <c r="D24922">
        <v>1288942</v>
      </c>
      <c r="E24922" s="32">
        <v>83870</v>
      </c>
      <c r="F24922">
        <v>890</v>
      </c>
      <c r="G24922" s="32">
        <v>15299</v>
      </c>
      <c r="H24922" s="32">
        <v>154</v>
      </c>
    </row>
    <row r="24923" spans="1:8" x14ac:dyDescent="0.55000000000000004">
      <c r="A24923" s="33">
        <v>44438</v>
      </c>
      <c r="B24923" s="1" t="s">
        <v>21</v>
      </c>
      <c r="C24923">
        <v>84552</v>
      </c>
      <c r="D24923">
        <v>929429</v>
      </c>
      <c r="E24923" s="32">
        <v>69587</v>
      </c>
      <c r="F24923">
        <v>840</v>
      </c>
      <c r="G24923" s="32">
        <v>14125</v>
      </c>
      <c r="H24923" s="32">
        <v>109</v>
      </c>
    </row>
    <row r="24924" spans="1:8" x14ac:dyDescent="0.55000000000000004">
      <c r="A24924" s="33">
        <v>44438</v>
      </c>
      <c r="B24924" s="1" t="s">
        <v>22</v>
      </c>
      <c r="C24924">
        <v>340665</v>
      </c>
      <c r="D24924">
        <v>3262819</v>
      </c>
      <c r="E24924" s="32">
        <v>301921</v>
      </c>
      <c r="F24924">
        <v>2478</v>
      </c>
      <c r="G24924" s="32">
        <v>36266</v>
      </c>
      <c r="H24924" s="32">
        <v>287</v>
      </c>
    </row>
    <row r="24925" spans="1:8" x14ac:dyDescent="0.55000000000000004">
      <c r="A24925" s="33">
        <v>44438</v>
      </c>
      <c r="B24925" s="1" t="s">
        <v>23</v>
      </c>
      <c r="C24925">
        <v>146226</v>
      </c>
      <c r="D24925">
        <v>1403318</v>
      </c>
      <c r="E24925" s="32">
        <v>127360</v>
      </c>
      <c r="F24925">
        <v>1098</v>
      </c>
      <c r="G24925" s="32">
        <v>17768</v>
      </c>
      <c r="H24925" s="32">
        <v>260</v>
      </c>
    </row>
    <row r="24926" spans="1:8" x14ac:dyDescent="0.55000000000000004">
      <c r="A24926" s="33">
        <v>44438</v>
      </c>
      <c r="B24926" s="1" t="s">
        <v>24</v>
      </c>
      <c r="C24926">
        <v>6702</v>
      </c>
      <c r="D24926">
        <v>238804</v>
      </c>
      <c r="E24926" s="32">
        <v>5638</v>
      </c>
      <c r="F24926">
        <v>54</v>
      </c>
      <c r="G24926" s="32">
        <v>1010</v>
      </c>
      <c r="H24926" s="32">
        <v>8</v>
      </c>
    </row>
    <row r="24927" spans="1:8" x14ac:dyDescent="0.55000000000000004">
      <c r="A24927" s="33">
        <v>44438</v>
      </c>
      <c r="B24927" s="1" t="s">
        <v>25</v>
      </c>
      <c r="C24927">
        <v>4335</v>
      </c>
      <c r="D24927">
        <v>99476</v>
      </c>
      <c r="E24927" s="32">
        <v>3086</v>
      </c>
      <c r="F24927">
        <v>41</v>
      </c>
      <c r="G24927" s="32">
        <v>1208</v>
      </c>
      <c r="H24927" s="32">
        <v>14</v>
      </c>
    </row>
    <row r="24928" spans="1:8" x14ac:dyDescent="0.55000000000000004">
      <c r="A24928" s="33">
        <v>44438</v>
      </c>
      <c r="B24928" s="1" t="s">
        <v>26</v>
      </c>
      <c r="C24928">
        <v>7211</v>
      </c>
      <c r="D24928">
        <v>164752</v>
      </c>
      <c r="E24928" s="32">
        <v>6456</v>
      </c>
      <c r="F24928">
        <v>123</v>
      </c>
      <c r="G24928" s="32">
        <v>615</v>
      </c>
      <c r="H24928" s="32">
        <v>8</v>
      </c>
    </row>
    <row r="24929" spans="1:8" x14ac:dyDescent="0.55000000000000004">
      <c r="A24929" s="33">
        <v>44438</v>
      </c>
      <c r="B24929" s="1" t="s">
        <v>27</v>
      </c>
      <c r="C24929">
        <v>2545</v>
      </c>
      <c r="D24929">
        <v>96170</v>
      </c>
      <c r="E24929" s="32">
        <v>2199</v>
      </c>
      <c r="F24929">
        <v>36</v>
      </c>
      <c r="G24929" s="32">
        <v>310</v>
      </c>
      <c r="H24929" s="32">
        <v>1</v>
      </c>
    </row>
    <row r="24930" spans="1:8" x14ac:dyDescent="0.55000000000000004">
      <c r="A24930" s="33">
        <v>44438</v>
      </c>
      <c r="B24930" s="1" t="s">
        <v>28</v>
      </c>
      <c r="C24930">
        <v>4376</v>
      </c>
      <c r="D24930">
        <v>92433</v>
      </c>
      <c r="E24930" s="32">
        <v>3671</v>
      </c>
      <c r="F24930">
        <v>25</v>
      </c>
      <c r="G24930" s="32">
        <v>683</v>
      </c>
      <c r="H24930" s="32">
        <v>2</v>
      </c>
    </row>
    <row r="24931" spans="1:8" x14ac:dyDescent="0.55000000000000004">
      <c r="A24931" s="33">
        <v>44438</v>
      </c>
      <c r="B24931" s="1" t="s">
        <v>29</v>
      </c>
      <c r="C24931">
        <v>7816</v>
      </c>
      <c r="D24931">
        <v>267261</v>
      </c>
      <c r="E24931" s="32">
        <v>6850</v>
      </c>
      <c r="F24931">
        <v>94</v>
      </c>
      <c r="G24931" s="32">
        <v>819</v>
      </c>
      <c r="H24931" s="32">
        <v>7</v>
      </c>
    </row>
    <row r="24932" spans="1:8" x14ac:dyDescent="0.55000000000000004">
      <c r="A24932" s="33">
        <v>44438</v>
      </c>
      <c r="B24932" s="1" t="s">
        <v>30</v>
      </c>
      <c r="C24932">
        <v>15449</v>
      </c>
      <c r="D24932">
        <v>345227</v>
      </c>
      <c r="E24932" s="32">
        <v>12386</v>
      </c>
      <c r="F24932">
        <v>200</v>
      </c>
      <c r="G24932" s="32">
        <v>2861</v>
      </c>
      <c r="H24932" s="32">
        <v>9</v>
      </c>
    </row>
    <row r="24933" spans="1:8" x14ac:dyDescent="0.55000000000000004">
      <c r="A24933" s="33">
        <v>44438</v>
      </c>
      <c r="B24933" s="1" t="s">
        <v>31</v>
      </c>
      <c r="C24933">
        <v>21305</v>
      </c>
      <c r="D24933">
        <v>535472</v>
      </c>
      <c r="E24933" s="32">
        <v>15648</v>
      </c>
      <c r="F24933">
        <v>170</v>
      </c>
      <c r="G24933" s="32">
        <v>5487</v>
      </c>
      <c r="H24933" s="32">
        <v>36</v>
      </c>
    </row>
    <row r="24934" spans="1:8" x14ac:dyDescent="0.55000000000000004">
      <c r="A24934" s="33">
        <v>44438</v>
      </c>
      <c r="B24934" s="1" t="s">
        <v>32</v>
      </c>
      <c r="C24934">
        <v>80442</v>
      </c>
      <c r="D24934">
        <v>1062840</v>
      </c>
      <c r="E24934" s="32">
        <v>61262</v>
      </c>
      <c r="F24934">
        <v>1035</v>
      </c>
      <c r="G24934" s="32">
        <v>18145</v>
      </c>
      <c r="H24934" s="32">
        <v>53</v>
      </c>
    </row>
    <row r="24935" spans="1:8" x14ac:dyDescent="0.55000000000000004">
      <c r="A24935" s="33">
        <v>44438</v>
      </c>
      <c r="B24935" s="1" t="s">
        <v>33</v>
      </c>
      <c r="C24935">
        <v>12146</v>
      </c>
      <c r="D24935">
        <v>181186</v>
      </c>
      <c r="E24935" s="32">
        <v>7599</v>
      </c>
      <c r="F24935">
        <v>130</v>
      </c>
      <c r="G24935" s="32">
        <v>4653</v>
      </c>
      <c r="H24935" s="32">
        <v>20</v>
      </c>
    </row>
    <row r="24936" spans="1:8" x14ac:dyDescent="0.55000000000000004">
      <c r="A24936" s="33">
        <v>44438</v>
      </c>
      <c r="B24936" s="1" t="s">
        <v>34</v>
      </c>
      <c r="C24936">
        <v>10445</v>
      </c>
      <c r="D24936">
        <v>205115</v>
      </c>
      <c r="E24936" s="32">
        <v>8070</v>
      </c>
      <c r="F24936">
        <v>96</v>
      </c>
      <c r="G24936" s="32">
        <v>2279</v>
      </c>
      <c r="H24936" s="32">
        <v>10</v>
      </c>
    </row>
    <row r="24937" spans="1:8" x14ac:dyDescent="0.55000000000000004">
      <c r="A24937" s="33">
        <v>44438</v>
      </c>
      <c r="B24937" s="1" t="s">
        <v>35</v>
      </c>
      <c r="C24937">
        <v>29753</v>
      </c>
      <c r="D24937">
        <v>364313</v>
      </c>
      <c r="E24937" s="32">
        <v>21673</v>
      </c>
      <c r="F24937">
        <v>252</v>
      </c>
      <c r="G24937" s="32">
        <v>7483</v>
      </c>
      <c r="H24937" s="32">
        <v>110</v>
      </c>
    </row>
    <row r="24938" spans="1:8" x14ac:dyDescent="0.55000000000000004">
      <c r="A24938" s="33">
        <v>44438</v>
      </c>
      <c r="B24938" s="1" t="s">
        <v>36</v>
      </c>
      <c r="C24938">
        <v>166378</v>
      </c>
      <c r="D24938">
        <v>2925233</v>
      </c>
      <c r="E24938" s="32">
        <v>134743</v>
      </c>
      <c r="F24938">
        <v>2786</v>
      </c>
      <c r="G24938" s="32">
        <v>27004</v>
      </c>
      <c r="H24938" s="32">
        <v>526</v>
      </c>
    </row>
    <row r="24939" spans="1:8" x14ac:dyDescent="0.55000000000000004">
      <c r="A24939" s="33">
        <v>44438</v>
      </c>
      <c r="B24939" s="1" t="s">
        <v>37</v>
      </c>
      <c r="C24939">
        <v>63990</v>
      </c>
      <c r="D24939">
        <v>646357</v>
      </c>
      <c r="E24939" s="32">
        <v>54880</v>
      </c>
      <c r="F24939">
        <v>1339</v>
      </c>
      <c r="G24939" s="32">
        <v>7774</v>
      </c>
      <c r="H24939" s="32">
        <v>71</v>
      </c>
    </row>
    <row r="24940" spans="1:8" x14ac:dyDescent="0.55000000000000004">
      <c r="A24940" s="33">
        <v>44438</v>
      </c>
      <c r="B24940" s="1" t="s">
        <v>38</v>
      </c>
      <c r="C24940">
        <v>13198</v>
      </c>
      <c r="D24940">
        <v>217414</v>
      </c>
      <c r="E24940" s="32">
        <v>11342</v>
      </c>
      <c r="F24940">
        <v>137</v>
      </c>
      <c r="G24940" s="32">
        <v>1719</v>
      </c>
      <c r="H24940" s="32">
        <v>16</v>
      </c>
    </row>
    <row r="24941" spans="1:8" x14ac:dyDescent="0.55000000000000004">
      <c r="A24941" s="33">
        <v>44438</v>
      </c>
      <c r="B24941" s="1" t="s">
        <v>39</v>
      </c>
      <c r="C24941">
        <v>4499</v>
      </c>
      <c r="D24941">
        <v>56192</v>
      </c>
      <c r="E24941" s="32">
        <v>3854</v>
      </c>
      <c r="F24941">
        <v>55</v>
      </c>
      <c r="G24941" s="32">
        <v>491</v>
      </c>
      <c r="H24941" s="32">
        <v>31</v>
      </c>
    </row>
    <row r="24942" spans="1:8" x14ac:dyDescent="0.55000000000000004">
      <c r="A24942" s="33">
        <v>44438</v>
      </c>
      <c r="B24942" s="1" t="s">
        <v>40</v>
      </c>
      <c r="C24942">
        <v>1419</v>
      </c>
      <c r="D24942">
        <v>124731</v>
      </c>
      <c r="E24942" s="32">
        <v>1135</v>
      </c>
      <c r="F24942">
        <v>3</v>
      </c>
      <c r="G24942" s="32">
        <v>262</v>
      </c>
      <c r="H24942" s="32">
        <v>0</v>
      </c>
    </row>
    <row r="24943" spans="1:8" x14ac:dyDescent="0.55000000000000004">
      <c r="A24943" s="33">
        <v>44438</v>
      </c>
      <c r="B24943" s="1" t="s">
        <v>41</v>
      </c>
      <c r="C24943">
        <v>1304</v>
      </c>
      <c r="D24943">
        <v>42979</v>
      </c>
      <c r="E24943" s="32">
        <v>1097</v>
      </c>
      <c r="F24943">
        <v>2</v>
      </c>
      <c r="G24943" s="32">
        <v>205</v>
      </c>
      <c r="H24943" s="32">
        <v>1</v>
      </c>
    </row>
    <row r="24944" spans="1:8" x14ac:dyDescent="0.55000000000000004">
      <c r="A24944" s="33">
        <v>44438</v>
      </c>
      <c r="B24944" s="1" t="s">
        <v>42</v>
      </c>
      <c r="C24944">
        <v>13244</v>
      </c>
      <c r="D24944">
        <v>216620</v>
      </c>
      <c r="E24944" s="32">
        <v>10253</v>
      </c>
      <c r="F24944">
        <v>127</v>
      </c>
      <c r="G24944" s="32">
        <v>1861</v>
      </c>
      <c r="H24944" s="32">
        <v>13</v>
      </c>
    </row>
    <row r="24945" spans="1:8" x14ac:dyDescent="0.55000000000000004">
      <c r="A24945" s="33">
        <v>44438</v>
      </c>
      <c r="B24945" s="1" t="s">
        <v>43</v>
      </c>
      <c r="C24945">
        <v>18187</v>
      </c>
      <c r="D24945">
        <v>723783</v>
      </c>
      <c r="E24945" s="32">
        <v>14975</v>
      </c>
      <c r="F24945">
        <v>181</v>
      </c>
      <c r="G24945" s="32">
        <v>1526</v>
      </c>
      <c r="H24945" s="32">
        <v>22</v>
      </c>
    </row>
    <row r="24946" spans="1:8" x14ac:dyDescent="0.55000000000000004">
      <c r="A24946" s="33">
        <v>44438</v>
      </c>
      <c r="B24946" s="1" t="s">
        <v>44</v>
      </c>
      <c r="C24946">
        <v>4882</v>
      </c>
      <c r="D24946">
        <v>147535</v>
      </c>
      <c r="E24946" s="32">
        <v>4102</v>
      </c>
      <c r="F24946">
        <v>85</v>
      </c>
      <c r="G24946" s="32">
        <v>695</v>
      </c>
      <c r="H24946" s="32">
        <v>4</v>
      </c>
    </row>
    <row r="24947" spans="1:8" x14ac:dyDescent="0.55000000000000004">
      <c r="A24947" s="33">
        <v>44438</v>
      </c>
      <c r="B24947" s="1" t="s">
        <v>45</v>
      </c>
      <c r="C24947">
        <v>2660</v>
      </c>
      <c r="D24947">
        <v>85912</v>
      </c>
      <c r="E24947" s="32">
        <v>2094</v>
      </c>
      <c r="F24947">
        <v>63</v>
      </c>
      <c r="G24947" s="32">
        <v>503</v>
      </c>
      <c r="H24947" s="32">
        <v>2</v>
      </c>
    </row>
    <row r="24948" spans="1:8" x14ac:dyDescent="0.55000000000000004">
      <c r="A24948" s="33">
        <v>44438</v>
      </c>
      <c r="B24948" s="1" t="s">
        <v>46</v>
      </c>
      <c r="C24948">
        <v>4173</v>
      </c>
      <c r="D24948">
        <v>113077</v>
      </c>
      <c r="E24948" s="32">
        <v>3401</v>
      </c>
      <c r="F24948">
        <v>34</v>
      </c>
      <c r="G24948" s="32">
        <v>738</v>
      </c>
      <c r="H24948" s="32">
        <v>7</v>
      </c>
    </row>
    <row r="24949" spans="1:8" x14ac:dyDescent="0.55000000000000004">
      <c r="A24949" s="33">
        <v>44438</v>
      </c>
      <c r="B24949" s="1" t="s">
        <v>47</v>
      </c>
      <c r="C24949">
        <v>4597</v>
      </c>
      <c r="D24949">
        <v>128043</v>
      </c>
      <c r="E24949" s="32">
        <v>3933</v>
      </c>
      <c r="F24949">
        <v>80</v>
      </c>
      <c r="G24949" s="32">
        <v>584</v>
      </c>
      <c r="H24949" s="32">
        <v>3</v>
      </c>
    </row>
    <row r="24950" spans="1:8" x14ac:dyDescent="0.55000000000000004">
      <c r="A24950" s="33">
        <v>44438</v>
      </c>
      <c r="B24950" s="1" t="s">
        <v>48</v>
      </c>
      <c r="C24950">
        <v>3377</v>
      </c>
      <c r="D24950">
        <v>79343</v>
      </c>
      <c r="E24950" s="32">
        <v>2602</v>
      </c>
      <c r="F24950">
        <v>31</v>
      </c>
      <c r="G24950" s="32">
        <v>744</v>
      </c>
      <c r="H24950" s="32">
        <v>4</v>
      </c>
    </row>
    <row r="24951" spans="1:8" x14ac:dyDescent="0.55000000000000004">
      <c r="A24951" s="33">
        <v>44438</v>
      </c>
      <c r="B24951" s="1" t="s">
        <v>49</v>
      </c>
      <c r="C24951">
        <v>64381</v>
      </c>
      <c r="D24951">
        <v>1091649</v>
      </c>
      <c r="E24951" s="32">
        <v>51630</v>
      </c>
      <c r="F24951">
        <v>565</v>
      </c>
      <c r="G24951" s="32">
        <v>11563</v>
      </c>
      <c r="H24951" s="32">
        <v>35</v>
      </c>
    </row>
    <row r="24952" spans="1:8" x14ac:dyDescent="0.55000000000000004">
      <c r="A24952" s="33">
        <v>44438</v>
      </c>
      <c r="B24952" s="1" t="s">
        <v>50</v>
      </c>
      <c r="C24952">
        <v>5058</v>
      </c>
      <c r="D24952">
        <v>85300</v>
      </c>
      <c r="E24952" s="32">
        <v>3472</v>
      </c>
      <c r="F24952">
        <v>27</v>
      </c>
      <c r="G24952" s="32">
        <v>813</v>
      </c>
      <c r="H24952" s="32">
        <v>2</v>
      </c>
    </row>
    <row r="24953" spans="1:8" x14ac:dyDescent="0.55000000000000004">
      <c r="A24953" s="33">
        <v>44438</v>
      </c>
      <c r="B24953" s="1" t="s">
        <v>51</v>
      </c>
      <c r="C24953">
        <v>5215</v>
      </c>
      <c r="D24953">
        <v>157614</v>
      </c>
      <c r="E24953" s="32">
        <v>4454</v>
      </c>
      <c r="F24953">
        <v>69</v>
      </c>
      <c r="G24953" s="32">
        <v>660</v>
      </c>
      <c r="H24953" s="32">
        <v>1</v>
      </c>
    </row>
    <row r="24954" spans="1:8" x14ac:dyDescent="0.55000000000000004">
      <c r="A24954" s="33">
        <v>44438</v>
      </c>
      <c r="B24954" s="1" t="s">
        <v>52</v>
      </c>
      <c r="C24954">
        <v>12293</v>
      </c>
      <c r="D24954">
        <v>107369</v>
      </c>
      <c r="E24954" s="32">
        <v>9884</v>
      </c>
      <c r="F24954">
        <v>127</v>
      </c>
      <c r="G24954" s="32">
        <v>2282</v>
      </c>
      <c r="H24954" s="32">
        <v>14</v>
      </c>
    </row>
    <row r="24955" spans="1:8" x14ac:dyDescent="0.55000000000000004">
      <c r="A24955" s="33">
        <v>44438</v>
      </c>
      <c r="B24955" s="1" t="s">
        <v>53</v>
      </c>
      <c r="C24955">
        <v>6879</v>
      </c>
      <c r="D24955">
        <v>223706</v>
      </c>
      <c r="E24955" s="32">
        <v>5389</v>
      </c>
      <c r="F24955">
        <v>68</v>
      </c>
      <c r="G24955" s="32">
        <v>1422</v>
      </c>
      <c r="H24955" s="32">
        <v>2</v>
      </c>
    </row>
    <row r="24956" spans="1:8" x14ac:dyDescent="0.55000000000000004">
      <c r="A24956" s="33">
        <v>44438</v>
      </c>
      <c r="B24956" s="1" t="s">
        <v>54</v>
      </c>
      <c r="C24956">
        <v>5336</v>
      </c>
      <c r="D24956">
        <v>60738</v>
      </c>
      <c r="E24956" s="32">
        <v>4159</v>
      </c>
      <c r="F24956">
        <v>33</v>
      </c>
      <c r="G24956" s="32">
        <v>1129</v>
      </c>
      <c r="H24956" s="32">
        <v>8</v>
      </c>
    </row>
    <row r="24957" spans="1:8" x14ac:dyDescent="0.55000000000000004">
      <c r="A24957" s="33">
        <v>44438</v>
      </c>
      <c r="B24957" s="1" t="s">
        <v>55</v>
      </c>
      <c r="C24957">
        <v>8027</v>
      </c>
      <c r="D24957">
        <v>148806</v>
      </c>
      <c r="E24957" s="32">
        <v>6245</v>
      </c>
      <c r="F24957">
        <v>44</v>
      </c>
      <c r="G24957" s="32">
        <v>1733</v>
      </c>
      <c r="H24957" s="32">
        <v>5</v>
      </c>
    </row>
    <row r="24958" spans="1:8" x14ac:dyDescent="0.55000000000000004">
      <c r="A24958" s="33">
        <v>44438</v>
      </c>
      <c r="B24958" s="1" t="s">
        <v>56</v>
      </c>
      <c r="C24958">
        <v>42121</v>
      </c>
      <c r="D24958">
        <v>339639</v>
      </c>
      <c r="E24958" s="32">
        <v>35512</v>
      </c>
      <c r="F24958">
        <v>258</v>
      </c>
      <c r="G24958" s="32">
        <v>6221</v>
      </c>
      <c r="H24958" s="32">
        <v>113</v>
      </c>
    </row>
    <row r="24959" spans="1:8" x14ac:dyDescent="0.55000000000000004">
      <c r="A24959" s="33">
        <v>44439</v>
      </c>
      <c r="B24959" s="1" t="s">
        <v>7</v>
      </c>
      <c r="C24959">
        <v>56807</v>
      </c>
      <c r="D24959">
        <v>994020</v>
      </c>
      <c r="E24959" s="32">
        <v>50788</v>
      </c>
      <c r="F24959">
        <v>1449</v>
      </c>
      <c r="G24959" s="32">
        <v>4807</v>
      </c>
      <c r="H24959" s="32">
        <v>15</v>
      </c>
    </row>
    <row r="24960" spans="1:8" x14ac:dyDescent="0.55000000000000004">
      <c r="A24960" s="33">
        <v>44439</v>
      </c>
      <c r="B24960" s="1" t="s">
        <v>11</v>
      </c>
      <c r="C24960">
        <v>4356</v>
      </c>
      <c r="D24960">
        <v>70125</v>
      </c>
      <c r="E24960" s="32">
        <v>3388</v>
      </c>
      <c r="F24960">
        <v>33</v>
      </c>
      <c r="G24960" s="32">
        <v>935</v>
      </c>
      <c r="H24960" s="32">
        <v>2</v>
      </c>
    </row>
    <row r="24961" spans="1:8" x14ac:dyDescent="0.55000000000000004">
      <c r="A24961" s="33">
        <v>44439</v>
      </c>
      <c r="B24961" s="1" t="s">
        <v>12</v>
      </c>
      <c r="C24961">
        <v>3004</v>
      </c>
      <c r="D24961">
        <v>107568</v>
      </c>
      <c r="E24961" s="32">
        <v>2617</v>
      </c>
      <c r="F24961">
        <v>49</v>
      </c>
      <c r="G24961" s="32">
        <v>338</v>
      </c>
      <c r="H24961" s="32">
        <v>0</v>
      </c>
    </row>
    <row r="24962" spans="1:8" x14ac:dyDescent="0.55000000000000004">
      <c r="A24962" s="33">
        <v>44439</v>
      </c>
      <c r="B24962" s="1" t="s">
        <v>13</v>
      </c>
      <c r="C24962">
        <v>14711</v>
      </c>
      <c r="D24962">
        <v>207146</v>
      </c>
      <c r="E24962" s="32">
        <v>12364</v>
      </c>
      <c r="F24962">
        <v>102</v>
      </c>
      <c r="G24962" s="32">
        <v>2171</v>
      </c>
      <c r="H24962" s="32">
        <v>30</v>
      </c>
    </row>
    <row r="24963" spans="1:8" x14ac:dyDescent="0.55000000000000004">
      <c r="A24963" s="33">
        <v>44439</v>
      </c>
      <c r="B24963" s="1" t="s">
        <v>14</v>
      </c>
      <c r="C24963">
        <v>1624</v>
      </c>
      <c r="D24963">
        <v>21846</v>
      </c>
      <c r="E24963" s="32">
        <v>1378</v>
      </c>
      <c r="F24963">
        <v>23</v>
      </c>
      <c r="G24963" s="32">
        <v>223</v>
      </c>
      <c r="H24963" s="32">
        <v>1</v>
      </c>
    </row>
    <row r="24964" spans="1:8" x14ac:dyDescent="0.55000000000000004">
      <c r="A24964" s="33">
        <v>44439</v>
      </c>
      <c r="B24964" s="1" t="s">
        <v>15</v>
      </c>
      <c r="C24964">
        <v>3172</v>
      </c>
      <c r="D24964">
        <v>85468</v>
      </c>
      <c r="E24964" s="32">
        <v>2760</v>
      </c>
      <c r="F24964">
        <v>48</v>
      </c>
      <c r="G24964" s="32">
        <v>364</v>
      </c>
      <c r="H24964" s="32">
        <v>5</v>
      </c>
    </row>
    <row r="24965" spans="1:8" x14ac:dyDescent="0.55000000000000004">
      <c r="A24965" s="33">
        <v>44439</v>
      </c>
      <c r="B24965" s="1" t="s">
        <v>16</v>
      </c>
      <c r="C24965">
        <v>8708</v>
      </c>
      <c r="D24965">
        <v>365212</v>
      </c>
      <c r="E24965" s="32">
        <v>7601</v>
      </c>
      <c r="F24965">
        <v>165</v>
      </c>
      <c r="G24965" s="32">
        <v>942</v>
      </c>
      <c r="H24965" s="32">
        <v>18</v>
      </c>
    </row>
    <row r="24966" spans="1:8" x14ac:dyDescent="0.55000000000000004">
      <c r="A24966" s="33">
        <v>44439</v>
      </c>
      <c r="B24966" s="1" t="s">
        <v>17</v>
      </c>
      <c r="C24966">
        <v>20627</v>
      </c>
      <c r="D24966">
        <v>37826</v>
      </c>
      <c r="E24966" s="32">
        <v>18292</v>
      </c>
      <c r="F24966">
        <v>187</v>
      </c>
      <c r="G24966" s="32">
        <v>2148</v>
      </c>
      <c r="H24966" s="32">
        <v>30</v>
      </c>
    </row>
    <row r="24967" spans="1:8" x14ac:dyDescent="0.55000000000000004">
      <c r="A24967" s="33">
        <v>44439</v>
      </c>
      <c r="B24967" s="1" t="s">
        <v>18</v>
      </c>
      <c r="C24967">
        <v>13253</v>
      </c>
      <c r="D24967">
        <v>391368</v>
      </c>
      <c r="E24967" s="32">
        <v>11478</v>
      </c>
      <c r="F24967">
        <v>104</v>
      </c>
      <c r="G24967" s="32">
        <v>1671</v>
      </c>
      <c r="H24967" s="32">
        <v>17</v>
      </c>
    </row>
    <row r="24968" spans="1:8" x14ac:dyDescent="0.55000000000000004">
      <c r="A24968" s="33">
        <v>44439</v>
      </c>
      <c r="B24968" s="1" t="s">
        <v>19</v>
      </c>
      <c r="C24968">
        <v>14923</v>
      </c>
      <c r="D24968">
        <v>258371</v>
      </c>
      <c r="E24968" s="32">
        <v>12692</v>
      </c>
      <c r="F24968">
        <v>159</v>
      </c>
      <c r="G24968" s="32">
        <v>2072</v>
      </c>
      <c r="H24968" s="32">
        <v>23</v>
      </c>
    </row>
    <row r="24969" spans="1:8" x14ac:dyDescent="0.55000000000000004">
      <c r="A24969" s="33">
        <v>44439</v>
      </c>
      <c r="B24969" s="1" t="s">
        <v>20</v>
      </c>
      <c r="C24969">
        <v>101055</v>
      </c>
      <c r="D24969">
        <v>1297227</v>
      </c>
      <c r="E24969" s="32">
        <v>85876</v>
      </c>
      <c r="F24969">
        <v>890</v>
      </c>
      <c r="G24969" s="32">
        <v>14289</v>
      </c>
      <c r="H24969" s="32">
        <v>161</v>
      </c>
    </row>
    <row r="24970" spans="1:8" x14ac:dyDescent="0.55000000000000004">
      <c r="A24970" s="33">
        <v>44439</v>
      </c>
      <c r="B24970" s="1" t="s">
        <v>21</v>
      </c>
      <c r="C24970">
        <v>85582</v>
      </c>
      <c r="D24970">
        <v>937805</v>
      </c>
      <c r="E24970" s="32">
        <v>71043</v>
      </c>
      <c r="F24970">
        <v>845</v>
      </c>
      <c r="G24970" s="32">
        <v>13694</v>
      </c>
      <c r="H24970" s="32">
        <v>111</v>
      </c>
    </row>
    <row r="24971" spans="1:8" x14ac:dyDescent="0.55000000000000004">
      <c r="A24971" s="33">
        <v>44439</v>
      </c>
      <c r="B24971" s="1" t="s">
        <v>22</v>
      </c>
      <c r="C24971">
        <v>343574</v>
      </c>
      <c r="D24971">
        <v>3278999</v>
      </c>
      <c r="E24971" s="32">
        <v>307088</v>
      </c>
      <c r="F24971">
        <v>2493</v>
      </c>
      <c r="G24971" s="32">
        <v>33993</v>
      </c>
      <c r="H24971" s="32">
        <v>287</v>
      </c>
    </row>
    <row r="24972" spans="1:8" x14ac:dyDescent="0.55000000000000004">
      <c r="A24972" s="33">
        <v>44439</v>
      </c>
      <c r="B24972" s="1" t="s">
        <v>23</v>
      </c>
      <c r="C24972">
        <v>147767</v>
      </c>
      <c r="D24972">
        <v>1413277</v>
      </c>
      <c r="E24972" s="32">
        <v>129870</v>
      </c>
      <c r="F24972">
        <v>1100</v>
      </c>
      <c r="G24972" s="32">
        <v>16797</v>
      </c>
      <c r="H24972" s="32">
        <v>253</v>
      </c>
    </row>
    <row r="24973" spans="1:8" x14ac:dyDescent="0.55000000000000004">
      <c r="A24973" s="33">
        <v>44439</v>
      </c>
      <c r="B24973" s="1" t="s">
        <v>24</v>
      </c>
      <c r="C24973">
        <v>6765</v>
      </c>
      <c r="D24973">
        <v>240052</v>
      </c>
      <c r="E24973" s="32">
        <v>5736</v>
      </c>
      <c r="F24973">
        <v>55</v>
      </c>
      <c r="G24973" s="32">
        <v>974</v>
      </c>
      <c r="H24973" s="32">
        <v>8</v>
      </c>
    </row>
    <row r="24974" spans="1:8" x14ac:dyDescent="0.55000000000000004">
      <c r="A24974" s="33">
        <v>44439</v>
      </c>
      <c r="B24974" s="1" t="s">
        <v>25</v>
      </c>
      <c r="C24974">
        <v>4371</v>
      </c>
      <c r="D24974">
        <v>100935</v>
      </c>
      <c r="E24974" s="32">
        <v>3413</v>
      </c>
      <c r="F24974">
        <v>42</v>
      </c>
      <c r="G24974" s="32">
        <v>916</v>
      </c>
      <c r="H24974" s="32">
        <v>11</v>
      </c>
    </row>
    <row r="24975" spans="1:8" x14ac:dyDescent="0.55000000000000004">
      <c r="A24975" s="33">
        <v>44439</v>
      </c>
      <c r="B24975" s="1" t="s">
        <v>26</v>
      </c>
      <c r="C24975">
        <v>7251</v>
      </c>
      <c r="D24975">
        <v>167045</v>
      </c>
      <c r="E24975" s="32">
        <v>6504</v>
      </c>
      <c r="F24975">
        <v>123</v>
      </c>
      <c r="G24975" s="32">
        <v>607</v>
      </c>
      <c r="H24975" s="32">
        <v>6</v>
      </c>
    </row>
    <row r="24976" spans="1:8" x14ac:dyDescent="0.55000000000000004">
      <c r="A24976" s="33">
        <v>44439</v>
      </c>
      <c r="B24976" s="1" t="s">
        <v>27</v>
      </c>
      <c r="C24976">
        <v>2577</v>
      </c>
      <c r="D24976">
        <v>98136</v>
      </c>
      <c r="E24976" s="32">
        <v>2241</v>
      </c>
      <c r="F24976">
        <v>36</v>
      </c>
      <c r="G24976" s="32">
        <v>300</v>
      </c>
      <c r="H24976" s="32">
        <v>1</v>
      </c>
    </row>
    <row r="24977" spans="1:8" x14ac:dyDescent="0.55000000000000004">
      <c r="A24977" s="33">
        <v>44439</v>
      </c>
      <c r="B24977" s="1" t="s">
        <v>28</v>
      </c>
      <c r="C24977">
        <v>4421</v>
      </c>
      <c r="D24977">
        <v>92433</v>
      </c>
      <c r="E24977" s="32">
        <v>3773</v>
      </c>
      <c r="F24977">
        <v>25</v>
      </c>
      <c r="G24977" s="32">
        <v>627</v>
      </c>
      <c r="H24977" s="32">
        <v>3</v>
      </c>
    </row>
    <row r="24978" spans="1:8" x14ac:dyDescent="0.55000000000000004">
      <c r="A24978" s="33">
        <v>44439</v>
      </c>
      <c r="B24978" s="1" t="s">
        <v>29</v>
      </c>
      <c r="C24978">
        <v>7878</v>
      </c>
      <c r="D24978">
        <v>271601</v>
      </c>
      <c r="E24978" s="32">
        <v>6985</v>
      </c>
      <c r="F24978">
        <v>94</v>
      </c>
      <c r="G24978" s="32">
        <v>750</v>
      </c>
      <c r="H24978" s="32">
        <v>6</v>
      </c>
    </row>
    <row r="24979" spans="1:8" x14ac:dyDescent="0.55000000000000004">
      <c r="A24979" s="33">
        <v>44439</v>
      </c>
      <c r="B24979" s="1" t="s">
        <v>30</v>
      </c>
      <c r="C24979">
        <v>15776</v>
      </c>
      <c r="D24979">
        <v>349579</v>
      </c>
      <c r="E24979" s="32">
        <v>12730</v>
      </c>
      <c r="F24979">
        <v>200</v>
      </c>
      <c r="G24979" s="32">
        <v>2729</v>
      </c>
      <c r="H24979" s="32">
        <v>12</v>
      </c>
    </row>
    <row r="24980" spans="1:8" x14ac:dyDescent="0.55000000000000004">
      <c r="A24980" s="33">
        <v>44439</v>
      </c>
      <c r="B24980" s="1" t="s">
        <v>31</v>
      </c>
      <c r="C24980">
        <v>21868</v>
      </c>
      <c r="D24980">
        <v>535472</v>
      </c>
      <c r="E24980" s="32">
        <v>16004</v>
      </c>
      <c r="F24980">
        <v>173</v>
      </c>
      <c r="G24980" s="32">
        <v>5691</v>
      </c>
      <c r="H24980" s="32">
        <v>33</v>
      </c>
    </row>
    <row r="24981" spans="1:8" x14ac:dyDescent="0.55000000000000004">
      <c r="A24981" s="33">
        <v>44439</v>
      </c>
      <c r="B24981" s="1" t="s">
        <v>32</v>
      </c>
      <c r="C24981">
        <v>81945</v>
      </c>
      <c r="D24981">
        <v>1071762</v>
      </c>
      <c r="E24981" s="32">
        <v>62242</v>
      </c>
      <c r="F24981">
        <v>1037</v>
      </c>
      <c r="G24981" s="32">
        <v>18666</v>
      </c>
      <c r="H24981" s="32">
        <v>49</v>
      </c>
    </row>
    <row r="24982" spans="1:8" x14ac:dyDescent="0.55000000000000004">
      <c r="A24982" s="33">
        <v>44439</v>
      </c>
      <c r="B24982" s="1" t="s">
        <v>33</v>
      </c>
      <c r="C24982">
        <v>12382</v>
      </c>
      <c r="D24982">
        <v>181186</v>
      </c>
      <c r="E24982" s="32">
        <v>7765</v>
      </c>
      <c r="F24982">
        <v>130</v>
      </c>
      <c r="G24982" s="32">
        <v>4731</v>
      </c>
      <c r="H24982" s="32">
        <v>18</v>
      </c>
    </row>
    <row r="24983" spans="1:8" x14ac:dyDescent="0.55000000000000004">
      <c r="A24983" s="33">
        <v>44439</v>
      </c>
      <c r="B24983" s="1" t="s">
        <v>34</v>
      </c>
      <c r="C24983">
        <v>10583</v>
      </c>
      <c r="D24983">
        <v>205725</v>
      </c>
      <c r="E24983" s="32">
        <v>8334</v>
      </c>
      <c r="F24983">
        <v>96</v>
      </c>
      <c r="G24983" s="32">
        <v>2153</v>
      </c>
      <c r="H24983" s="32">
        <v>11</v>
      </c>
    </row>
    <row r="24984" spans="1:8" x14ac:dyDescent="0.55000000000000004">
      <c r="A24984" s="33">
        <v>44439</v>
      </c>
      <c r="B24984" s="1" t="s">
        <v>35</v>
      </c>
      <c r="C24984">
        <v>30197</v>
      </c>
      <c r="D24984">
        <v>365718</v>
      </c>
      <c r="E24984" s="32">
        <v>21922</v>
      </c>
      <c r="F24984">
        <v>253</v>
      </c>
      <c r="G24984" s="32">
        <v>7576</v>
      </c>
      <c r="H24984" s="32">
        <v>99</v>
      </c>
    </row>
    <row r="24985" spans="1:8" x14ac:dyDescent="0.55000000000000004">
      <c r="A24985" s="33">
        <v>44439</v>
      </c>
      <c r="B24985" s="1" t="s">
        <v>36</v>
      </c>
      <c r="C24985">
        <v>168725</v>
      </c>
      <c r="D24985">
        <v>2934187</v>
      </c>
      <c r="E24985" s="32">
        <v>137305</v>
      </c>
      <c r="F24985">
        <v>2789</v>
      </c>
      <c r="G24985" s="32">
        <v>26753</v>
      </c>
      <c r="H24985" s="32">
        <v>524</v>
      </c>
    </row>
    <row r="24986" spans="1:8" x14ac:dyDescent="0.55000000000000004">
      <c r="A24986" s="33">
        <v>44439</v>
      </c>
      <c r="B24986" s="1" t="s">
        <v>37</v>
      </c>
      <c r="C24986">
        <v>64422</v>
      </c>
      <c r="D24986">
        <v>648819</v>
      </c>
      <c r="E24986" s="32">
        <v>55604</v>
      </c>
      <c r="F24986">
        <v>1339</v>
      </c>
      <c r="G24986" s="32">
        <v>7479</v>
      </c>
      <c r="H24986" s="32">
        <v>73</v>
      </c>
    </row>
    <row r="24987" spans="1:8" x14ac:dyDescent="0.55000000000000004">
      <c r="A24987" s="33">
        <v>44439</v>
      </c>
      <c r="B24987" s="1" t="s">
        <v>38</v>
      </c>
      <c r="C24987">
        <v>13394</v>
      </c>
      <c r="D24987">
        <v>219056</v>
      </c>
      <c r="E24987" s="32">
        <v>11542</v>
      </c>
      <c r="F24987">
        <v>137</v>
      </c>
      <c r="G24987" s="32">
        <v>1715</v>
      </c>
      <c r="H24987" s="32">
        <v>13</v>
      </c>
    </row>
    <row r="24988" spans="1:8" x14ac:dyDescent="0.55000000000000004">
      <c r="A24988" s="33">
        <v>44439</v>
      </c>
      <c r="B24988" s="1" t="s">
        <v>39</v>
      </c>
      <c r="C24988">
        <v>4567</v>
      </c>
      <c r="D24988">
        <v>56726</v>
      </c>
      <c r="E24988" s="32">
        <v>3956</v>
      </c>
      <c r="F24988">
        <v>55</v>
      </c>
      <c r="G24988" s="32">
        <v>456</v>
      </c>
      <c r="H24988" s="32">
        <v>29</v>
      </c>
    </row>
    <row r="24989" spans="1:8" x14ac:dyDescent="0.55000000000000004">
      <c r="A24989" s="33">
        <v>44439</v>
      </c>
      <c r="B24989" s="1" t="s">
        <v>40</v>
      </c>
      <c r="C24989">
        <v>1444</v>
      </c>
      <c r="D24989">
        <v>125443</v>
      </c>
      <c r="E24989" s="32">
        <v>1157</v>
      </c>
      <c r="F24989">
        <v>4</v>
      </c>
      <c r="G24989" s="32">
        <v>262</v>
      </c>
      <c r="H24989" s="32">
        <v>0</v>
      </c>
    </row>
    <row r="24990" spans="1:8" x14ac:dyDescent="0.55000000000000004">
      <c r="A24990" s="33">
        <v>44439</v>
      </c>
      <c r="B24990" s="1" t="s">
        <v>41</v>
      </c>
      <c r="C24990">
        <v>1337</v>
      </c>
      <c r="D24990">
        <v>42979</v>
      </c>
      <c r="E24990" s="32">
        <v>1112</v>
      </c>
      <c r="F24990">
        <v>2</v>
      </c>
      <c r="G24990" s="32">
        <v>223</v>
      </c>
      <c r="H24990" s="32">
        <v>1</v>
      </c>
    </row>
    <row r="24991" spans="1:8" x14ac:dyDescent="0.55000000000000004">
      <c r="A24991" s="33">
        <v>44439</v>
      </c>
      <c r="B24991" s="1" t="s">
        <v>42</v>
      </c>
      <c r="C24991">
        <v>13383</v>
      </c>
      <c r="D24991">
        <v>216620</v>
      </c>
      <c r="E24991" s="32">
        <v>10253</v>
      </c>
      <c r="F24991">
        <v>128</v>
      </c>
      <c r="G24991" s="32">
        <v>1861</v>
      </c>
      <c r="H24991" s="32">
        <v>13</v>
      </c>
    </row>
    <row r="24992" spans="1:8" x14ac:dyDescent="0.55000000000000004">
      <c r="A24992" s="33">
        <v>44439</v>
      </c>
      <c r="B24992" s="1" t="s">
        <v>43</v>
      </c>
      <c r="C24992">
        <v>18443</v>
      </c>
      <c r="D24992">
        <v>723783</v>
      </c>
      <c r="E24992" s="32">
        <v>15201</v>
      </c>
      <c r="F24992">
        <v>181</v>
      </c>
      <c r="G24992" s="32">
        <v>1479</v>
      </c>
      <c r="H24992" s="32">
        <v>22</v>
      </c>
    </row>
    <row r="24993" spans="1:8" x14ac:dyDescent="0.55000000000000004">
      <c r="A24993" s="33">
        <v>44439</v>
      </c>
      <c r="B24993" s="1" t="s">
        <v>44</v>
      </c>
      <c r="C24993">
        <v>4952</v>
      </c>
      <c r="D24993">
        <v>147535</v>
      </c>
      <c r="E24993" s="32">
        <v>4183</v>
      </c>
      <c r="F24993">
        <v>85</v>
      </c>
      <c r="G24993" s="32">
        <v>684</v>
      </c>
      <c r="H24993" s="32">
        <v>3</v>
      </c>
    </row>
    <row r="24994" spans="1:8" x14ac:dyDescent="0.55000000000000004">
      <c r="A24994" s="33">
        <v>44439</v>
      </c>
      <c r="B24994" s="1" t="s">
        <v>45</v>
      </c>
      <c r="C24994">
        <v>2699</v>
      </c>
      <c r="D24994">
        <v>87561</v>
      </c>
      <c r="E24994" s="32">
        <v>2147</v>
      </c>
      <c r="F24994">
        <v>63</v>
      </c>
      <c r="G24994" s="32">
        <v>489</v>
      </c>
      <c r="H24994" s="32">
        <v>2</v>
      </c>
    </row>
    <row r="24995" spans="1:8" x14ac:dyDescent="0.55000000000000004">
      <c r="A24995" s="33">
        <v>44439</v>
      </c>
      <c r="B24995" s="1" t="s">
        <v>46</v>
      </c>
      <c r="C24995">
        <v>4235</v>
      </c>
      <c r="D24995">
        <v>113590</v>
      </c>
      <c r="E24995" s="32">
        <v>3514</v>
      </c>
      <c r="F24995">
        <v>34</v>
      </c>
      <c r="G24995" s="32">
        <v>687</v>
      </c>
      <c r="H24995" s="32">
        <v>7</v>
      </c>
    </row>
    <row r="24996" spans="1:8" x14ac:dyDescent="0.55000000000000004">
      <c r="A24996" s="33">
        <v>44439</v>
      </c>
      <c r="B24996" s="1" t="s">
        <v>47</v>
      </c>
      <c r="C24996">
        <v>4646</v>
      </c>
      <c r="D24996">
        <v>128223</v>
      </c>
      <c r="E24996" s="32">
        <v>4011</v>
      </c>
      <c r="F24996">
        <v>80</v>
      </c>
      <c r="G24996" s="32">
        <v>555</v>
      </c>
      <c r="H24996" s="32">
        <v>3</v>
      </c>
    </row>
    <row r="24997" spans="1:8" x14ac:dyDescent="0.55000000000000004">
      <c r="A24997" s="33">
        <v>44439</v>
      </c>
      <c r="B24997" s="1" t="s">
        <v>48</v>
      </c>
      <c r="C24997">
        <v>3470</v>
      </c>
      <c r="D24997">
        <v>81646</v>
      </c>
      <c r="E24997" s="32">
        <v>2713</v>
      </c>
      <c r="F24997">
        <v>31</v>
      </c>
      <c r="G24997" s="32">
        <v>726</v>
      </c>
      <c r="H24997" s="32">
        <v>5</v>
      </c>
    </row>
    <row r="24998" spans="1:8" x14ac:dyDescent="0.55000000000000004">
      <c r="A24998" s="33">
        <v>44439</v>
      </c>
      <c r="B24998" s="1" t="s">
        <v>49</v>
      </c>
      <c r="C24998">
        <v>65065</v>
      </c>
      <c r="D24998">
        <v>1098165</v>
      </c>
      <c r="E24998" s="32">
        <v>52567</v>
      </c>
      <c r="F24998">
        <v>569</v>
      </c>
      <c r="G24998" s="32">
        <v>11249</v>
      </c>
      <c r="H24998" s="32">
        <v>38</v>
      </c>
    </row>
    <row r="24999" spans="1:8" x14ac:dyDescent="0.55000000000000004">
      <c r="A24999" s="33">
        <v>44439</v>
      </c>
      <c r="B24999" s="1" t="s">
        <v>50</v>
      </c>
      <c r="C24999">
        <v>5139</v>
      </c>
      <c r="D24999">
        <v>86381</v>
      </c>
      <c r="E24999" s="32">
        <v>3512</v>
      </c>
      <c r="F24999">
        <v>27</v>
      </c>
      <c r="G24999" s="32">
        <v>732</v>
      </c>
      <c r="H24999" s="32">
        <v>2</v>
      </c>
    </row>
    <row r="25000" spans="1:8" x14ac:dyDescent="0.55000000000000004">
      <c r="A25000" s="33">
        <v>44439</v>
      </c>
      <c r="B25000" s="1" t="s">
        <v>51</v>
      </c>
      <c r="C25000">
        <v>5267</v>
      </c>
      <c r="D25000">
        <v>158773</v>
      </c>
      <c r="E25000" s="32">
        <v>4531</v>
      </c>
      <c r="F25000">
        <v>69</v>
      </c>
      <c r="G25000" s="32">
        <v>637</v>
      </c>
      <c r="H25000" s="32">
        <v>1</v>
      </c>
    </row>
    <row r="25001" spans="1:8" x14ac:dyDescent="0.55000000000000004">
      <c r="A25001" s="33">
        <v>44439</v>
      </c>
      <c r="B25001" s="1" t="s">
        <v>52</v>
      </c>
      <c r="C25001">
        <v>12531</v>
      </c>
      <c r="D25001">
        <v>107369</v>
      </c>
      <c r="E25001" s="32">
        <v>10239</v>
      </c>
      <c r="F25001">
        <v>127</v>
      </c>
      <c r="G25001" s="32">
        <v>2165</v>
      </c>
      <c r="H25001" s="32">
        <v>15</v>
      </c>
    </row>
    <row r="25002" spans="1:8" x14ac:dyDescent="0.55000000000000004">
      <c r="A25002" s="33">
        <v>44439</v>
      </c>
      <c r="B25002" s="1" t="s">
        <v>53</v>
      </c>
      <c r="C25002">
        <v>6987</v>
      </c>
      <c r="D25002">
        <v>226405</v>
      </c>
      <c r="E25002" s="32">
        <v>5603</v>
      </c>
      <c r="F25002">
        <v>68</v>
      </c>
      <c r="G25002" s="32">
        <v>1316</v>
      </c>
      <c r="H25002" s="32">
        <v>2</v>
      </c>
    </row>
    <row r="25003" spans="1:8" x14ac:dyDescent="0.55000000000000004">
      <c r="A25003" s="33">
        <v>44439</v>
      </c>
      <c r="B25003" s="1" t="s">
        <v>54</v>
      </c>
      <c r="C25003">
        <v>5441</v>
      </c>
      <c r="D25003">
        <v>61361</v>
      </c>
      <c r="E25003" s="32">
        <v>4177</v>
      </c>
      <c r="F25003">
        <v>33</v>
      </c>
      <c r="G25003" s="32">
        <v>1216</v>
      </c>
      <c r="H25003" s="32">
        <v>8</v>
      </c>
    </row>
    <row r="25004" spans="1:8" x14ac:dyDescent="0.55000000000000004">
      <c r="A25004" s="33">
        <v>44439</v>
      </c>
      <c r="B25004" s="1" t="s">
        <v>55</v>
      </c>
      <c r="C25004">
        <v>8105</v>
      </c>
      <c r="D25004">
        <v>149753</v>
      </c>
      <c r="E25004" s="32">
        <v>6483</v>
      </c>
      <c r="F25004">
        <v>44</v>
      </c>
      <c r="G25004" s="32">
        <v>1544</v>
      </c>
      <c r="H25004" s="32">
        <v>5</v>
      </c>
    </row>
    <row r="25005" spans="1:8" x14ac:dyDescent="0.55000000000000004">
      <c r="A25005" s="33">
        <v>44439</v>
      </c>
      <c r="B25005" s="1" t="s">
        <v>56</v>
      </c>
      <c r="C25005">
        <v>42675</v>
      </c>
      <c r="D25005">
        <v>341011</v>
      </c>
      <c r="E25005" s="32">
        <v>36129</v>
      </c>
      <c r="F25005">
        <v>258</v>
      </c>
      <c r="G25005" s="32">
        <v>6120</v>
      </c>
      <c r="H25005" s="32">
        <v>116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5" t="s">
        <v>146</v>
      </c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44440</v>
      </c>
      <c r="B3" s="26" t="s">
        <v>153</v>
      </c>
      <c r="C3" s="26">
        <f>IF(D21="", "", D21)</f>
        <v>1482253</v>
      </c>
      <c r="D3" s="26">
        <f>IF(C21="", "", C21)</f>
        <v>20901288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208512</v>
      </c>
      <c r="I3" s="26" t="str">
        <f t="shared" si="1"/>
        <v/>
      </c>
      <c r="J3" s="26">
        <f t="shared" si="1"/>
        <v>2092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1250972</v>
      </c>
      <c r="N3" s="26">
        <f t="shared" si="2"/>
        <v>16034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44440</v>
      </c>
      <c r="B4" s="26" t="s">
        <v>154</v>
      </c>
      <c r="C4" s="26">
        <f>IF(D22="", "", D22)</f>
        <v>3885</v>
      </c>
      <c r="D4" s="26">
        <f>IF(C22="", "", C22)</f>
        <v>983323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155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3723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44440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5" t="s">
        <v>156</v>
      </c>
      <c r="B7" s="115"/>
      <c r="C7" s="115"/>
      <c r="D7" s="115"/>
      <c r="E7" s="115"/>
      <c r="F7" s="115"/>
      <c r="G7" s="115"/>
      <c r="H7" s="115"/>
      <c r="I7" s="115"/>
      <c r="M7" s="48"/>
      <c r="O7" s="27"/>
      <c r="P7" s="27"/>
    </row>
    <row r="8" spans="1:17" x14ac:dyDescent="0.55000000000000004">
      <c r="A8" s="4">
        <v>2021</v>
      </c>
      <c r="B8" s="4">
        <v>9</v>
      </c>
      <c r="C8" s="4">
        <v>1</v>
      </c>
      <c r="J8" s="56"/>
      <c r="K8" s="56"/>
      <c r="L8" s="56"/>
      <c r="M8" s="56"/>
      <c r="N8" s="56"/>
      <c r="O8" s="56"/>
      <c r="P8" s="56"/>
      <c r="Q8" s="56"/>
    </row>
    <row r="9" spans="1:17" s="101" customFormat="1" x14ac:dyDescent="0.55000000000000004">
      <c r="A9" s="115" t="s">
        <v>361</v>
      </c>
      <c r="B9" s="115"/>
      <c r="C9" s="115"/>
      <c r="D9" s="115"/>
      <c r="E9" s="115"/>
      <c r="F9" s="115"/>
      <c r="G9" s="115"/>
      <c r="H9" s="115"/>
      <c r="I9" s="115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5" t="s">
        <v>157</v>
      </c>
      <c r="D10" s="115"/>
      <c r="E10" s="115" t="s">
        <v>158</v>
      </c>
      <c r="F10" s="115"/>
      <c r="G10" s="115" t="s">
        <v>159</v>
      </c>
      <c r="H10" s="115" t="s">
        <v>160</v>
      </c>
      <c r="I10" s="115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5"/>
      <c r="H11" s="115"/>
      <c r="I11" s="117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20901288</v>
      </c>
      <c r="D12" s="46">
        <v>1482253</v>
      </c>
      <c r="E12" s="46">
        <v>208512</v>
      </c>
      <c r="F12" s="46">
        <v>2092</v>
      </c>
      <c r="G12" s="46">
        <v>1250972</v>
      </c>
      <c r="H12" s="46">
        <v>16034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983323</v>
      </c>
      <c r="D13" s="46">
        <v>3885</v>
      </c>
      <c r="E13" s="46">
        <v>155</v>
      </c>
      <c r="F13" s="46">
        <v>0</v>
      </c>
      <c r="G13" s="46">
        <v>3723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21885440</v>
      </c>
      <c r="D15" s="45">
        <f t="shared" si="3"/>
        <v>1486153</v>
      </c>
      <c r="E15" s="45">
        <f t="shared" si="3"/>
        <v>208667</v>
      </c>
      <c r="F15" s="45">
        <f t="shared" si="3"/>
        <v>2092</v>
      </c>
      <c r="G15" s="45">
        <f t="shared" si="3"/>
        <v>1254710</v>
      </c>
      <c r="H15" s="45">
        <f t="shared" si="3"/>
        <v>16041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5" t="s">
        <v>157</v>
      </c>
      <c r="D18" s="117"/>
      <c r="E18" s="115" t="s">
        <v>169</v>
      </c>
      <c r="F18" s="117"/>
      <c r="G18" s="117"/>
      <c r="H18" s="115" t="s">
        <v>170</v>
      </c>
      <c r="I18" s="117"/>
      <c r="J18" s="117"/>
      <c r="K18" s="117"/>
      <c r="L18" s="117"/>
      <c r="M18" s="117"/>
      <c r="N18" s="117"/>
      <c r="O18" s="117"/>
      <c r="P18" s="117"/>
    </row>
    <row r="19" spans="1:16" x14ac:dyDescent="0.55000000000000004">
      <c r="C19" s="117"/>
      <c r="D19" s="117"/>
      <c r="E19" s="117"/>
      <c r="F19" s="117"/>
      <c r="G19" s="117"/>
      <c r="H19" s="115" t="s">
        <v>158</v>
      </c>
      <c r="I19" s="117"/>
      <c r="J19" s="117"/>
      <c r="K19" s="117"/>
      <c r="L19" s="117"/>
      <c r="M19" s="117"/>
      <c r="N19" s="117"/>
      <c r="O19" s="115" t="s">
        <v>159</v>
      </c>
      <c r="P19" s="115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7"/>
      <c r="P20" s="117"/>
    </row>
    <row r="21" spans="1:16" x14ac:dyDescent="0.55000000000000004">
      <c r="B21" s="26" t="s">
        <v>166</v>
      </c>
      <c r="C21" s="28">
        <f t="shared" ref="C21:D23" si="4">C12</f>
        <v>20901288</v>
      </c>
      <c r="D21" s="28">
        <f t="shared" si="4"/>
        <v>1482253</v>
      </c>
      <c r="E21" s="3"/>
      <c r="F21" s="3"/>
      <c r="G21" s="3"/>
      <c r="H21" s="3"/>
      <c r="I21" s="28">
        <f>E12</f>
        <v>208512</v>
      </c>
      <c r="J21" s="3"/>
      <c r="K21" s="28">
        <f>F12</f>
        <v>2092</v>
      </c>
      <c r="L21" s="3"/>
      <c r="M21" s="3"/>
      <c r="N21" s="16">
        <f>G21</f>
        <v>0</v>
      </c>
      <c r="O21" s="28">
        <f t="shared" ref="O21:P23" si="5">G12</f>
        <v>1250972</v>
      </c>
      <c r="P21" s="28">
        <f t="shared" si="5"/>
        <v>16034</v>
      </c>
    </row>
    <row r="22" spans="1:16" x14ac:dyDescent="0.55000000000000004">
      <c r="B22" s="26" t="s">
        <v>167</v>
      </c>
      <c r="C22" s="28">
        <f t="shared" si="4"/>
        <v>983323</v>
      </c>
      <c r="D22" s="28">
        <f t="shared" si="4"/>
        <v>3885</v>
      </c>
      <c r="E22" s="3"/>
      <c r="F22" s="3"/>
      <c r="G22" s="3"/>
      <c r="H22" s="3"/>
      <c r="I22" s="28">
        <f>E13</f>
        <v>155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3723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21885440</v>
      </c>
      <c r="D24" s="26">
        <f t="shared" si="6"/>
        <v>1486153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208667</v>
      </c>
      <c r="J24" s="26">
        <f t="shared" si="6"/>
        <v>0</v>
      </c>
      <c r="K24" s="26">
        <f t="shared" si="6"/>
        <v>2092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1254710</v>
      </c>
      <c r="P24" s="26">
        <f t="shared" si="6"/>
        <v>16041</v>
      </c>
    </row>
    <row r="26" spans="1:16" x14ac:dyDescent="0.55000000000000004">
      <c r="F26" s="115" t="s">
        <v>278</v>
      </c>
      <c r="G26" s="117"/>
      <c r="H26" s="117"/>
      <c r="I26" s="117"/>
      <c r="J26" s="117"/>
      <c r="K26" s="117"/>
    </row>
    <row r="27" spans="1:16" x14ac:dyDescent="0.55000000000000004">
      <c r="E27" s="26" t="s">
        <v>291</v>
      </c>
      <c r="F27" s="116" t="s">
        <v>280</v>
      </c>
      <c r="G27" s="116"/>
      <c r="H27" s="116"/>
      <c r="I27" s="116"/>
      <c r="J27" s="116"/>
      <c r="K27" s="116"/>
      <c r="L27" s="116"/>
    </row>
    <row r="29" spans="1:16" x14ac:dyDescent="0.55000000000000004">
      <c r="F29" s="115" t="s">
        <v>286</v>
      </c>
      <c r="G29" s="115"/>
      <c r="H29" s="115"/>
      <c r="I29" s="115"/>
      <c r="J29" s="115"/>
      <c r="K29" s="115"/>
      <c r="L29" s="115"/>
    </row>
    <row r="30" spans="1:16" x14ac:dyDescent="0.55000000000000004">
      <c r="F30" s="116" t="s">
        <v>281</v>
      </c>
      <c r="G30" s="116"/>
      <c r="H30" s="116"/>
      <c r="I30" s="116"/>
      <c r="J30" s="116"/>
      <c r="K30" s="116"/>
      <c r="L30" s="116"/>
      <c r="M30" s="116"/>
      <c r="N30" s="116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5" t="s">
        <v>293</v>
      </c>
      <c r="H32" s="115"/>
      <c r="I32" s="115"/>
      <c r="J32" s="115"/>
      <c r="K32" s="115"/>
      <c r="L32" s="115"/>
    </row>
    <row r="33" spans="6:14" x14ac:dyDescent="0.55000000000000004">
      <c r="F33" s="115" t="s">
        <v>288</v>
      </c>
      <c r="G33" s="115"/>
      <c r="H33" s="115"/>
      <c r="I33" s="115"/>
      <c r="J33" s="115"/>
      <c r="K33" s="115"/>
      <c r="L33" s="115"/>
      <c r="M33" s="115"/>
      <c r="N33" s="115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5" t="s">
        <v>177</v>
      </c>
      <c r="B1" s="115"/>
      <c r="C1" s="115"/>
      <c r="D1" s="119"/>
      <c r="E1" s="119"/>
      <c r="F1" s="119"/>
      <c r="G1" s="119"/>
      <c r="H1" s="119"/>
      <c r="I1" s="119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8</v>
      </c>
      <c r="C2" s="38">
        <f>DAY(DATE('Conv-total'!$A$8, 'Conv-total'!$B$8, 'Conv-total'!$C$8) -1)</f>
        <v>31</v>
      </c>
      <c r="D2" s="118" t="s">
        <v>178</v>
      </c>
      <c r="E2" s="119"/>
      <c r="F2" s="119"/>
      <c r="G2" s="119"/>
      <c r="H2" s="119"/>
      <c r="I2" s="119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44439</v>
      </c>
      <c r="C5" s="30" t="s">
        <v>7</v>
      </c>
      <c r="D5" s="40">
        <f>IFERROR(INT(TRIM(SUBSTITUTE(VLOOKUP($A5&amp;"*",各都道府県の状況!$A:$I,D$3,FALSE), "※5", ""))), "")</f>
        <v>56807</v>
      </c>
      <c r="E5" s="40">
        <f>IFERROR(INT(TRIM(SUBSTITUTE(VLOOKUP($A5&amp;"*",各都道府県の状況!$A:$I,E$3,FALSE), "※5", ""))), "")</f>
        <v>994020</v>
      </c>
      <c r="F5" s="40">
        <f>IFERROR(INT(TRIM(SUBSTITUTE(VLOOKUP($A5&amp;"*",各都道府県の状況!$A:$I,F$3,FALSE), "※5", ""))), "")</f>
        <v>50788</v>
      </c>
      <c r="G5" s="40">
        <f>IFERROR(INT(TRIM(SUBSTITUTE(VLOOKUP($A5&amp;"*",各都道府県の状況!$A:$I,G$3,FALSE), "※5", ""))), "")</f>
        <v>1449</v>
      </c>
      <c r="H5" s="40">
        <f>IFERROR(INT(TRIM(SUBSTITUTE(VLOOKUP($A5&amp;"*",各都道府県の状況!$A:$I,H$3,FALSE), "※5", ""))), "")</f>
        <v>4807</v>
      </c>
      <c r="I5" s="40">
        <f>IFERROR(INT(TRIM(SUBSTITUTE(VLOOKUP($A5&amp;"*",各都道府県の状況!$A:$I,I$3,FALSE), "※5", ""))), "")</f>
        <v>15</v>
      </c>
      <c r="J5" s="2"/>
    </row>
    <row r="6" spans="1:10" x14ac:dyDescent="0.55000000000000004">
      <c r="A6" s="12" t="s">
        <v>182</v>
      </c>
      <c r="B6" s="13">
        <f t="shared" si="0"/>
        <v>44439</v>
      </c>
      <c r="C6" s="30" t="s">
        <v>11</v>
      </c>
      <c r="D6" s="40">
        <f>IFERROR(INT(TRIM(SUBSTITUTE(VLOOKUP($A6&amp;"*",各都道府県の状況!$A:$I,D$3,FALSE), "※5", ""))), "")</f>
        <v>4356</v>
      </c>
      <c r="E6" s="40">
        <f>IFERROR(INT(TRIM(SUBSTITUTE(VLOOKUP($A6&amp;"*",各都道府県の状況!$A:$I,E$3,FALSE), "※5", ""))), "")</f>
        <v>70125</v>
      </c>
      <c r="F6" s="40">
        <f>IFERROR(INT(TRIM(SUBSTITUTE(VLOOKUP($A6&amp;"*",各都道府県の状況!$A:$I,F$3,FALSE), "※5", ""))), "")</f>
        <v>3388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935</v>
      </c>
      <c r="I6" s="40">
        <f>IFERROR(INT(TRIM(SUBSTITUTE(VLOOKUP($A6&amp;"*",各都道府県の状況!$A:$I,I$3,FALSE), "※5", ""))), "")</f>
        <v>2</v>
      </c>
    </row>
    <row r="7" spans="1:10" x14ac:dyDescent="0.55000000000000004">
      <c r="A7" s="12" t="s">
        <v>183</v>
      </c>
      <c r="B7" s="13">
        <f t="shared" si="0"/>
        <v>44439</v>
      </c>
      <c r="C7" s="30" t="s">
        <v>12</v>
      </c>
      <c r="D7" s="40">
        <f>IFERROR(INT(TRIM(SUBSTITUTE(VLOOKUP($A7&amp;"*",各都道府県の状況!$A:$I,D$3,FALSE), "※5", ""))), "")</f>
        <v>3004</v>
      </c>
      <c r="E7" s="40">
        <f>IFERROR(INT(TRIM(SUBSTITUTE(VLOOKUP($A7&amp;"*",各都道府県の状況!$A:$I,E$3,FALSE), "※5", ""))), "")</f>
        <v>107568</v>
      </c>
      <c r="F7" s="40">
        <f>IFERROR(INT(TRIM(SUBSTITUTE(VLOOKUP($A7&amp;"*",各都道府県の状況!$A:$I,F$3,FALSE), "※5", ""))), "")</f>
        <v>2617</v>
      </c>
      <c r="G7" s="40">
        <f>IFERROR(INT(TRIM(SUBSTITUTE(VLOOKUP($A7&amp;"*",各都道府県の状況!$A:$I,G$3,FALSE), "※5", ""))), "")</f>
        <v>49</v>
      </c>
      <c r="H7" s="40">
        <f>IFERROR(INT(TRIM(SUBSTITUTE(VLOOKUP($A7&amp;"*",各都道府県の状況!$A:$I,H$3,FALSE), "※5", ""))), "")</f>
        <v>338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44439</v>
      </c>
      <c r="C8" s="30" t="s">
        <v>13</v>
      </c>
      <c r="D8" s="40">
        <f>IFERROR(INT(TRIM(SUBSTITUTE(VLOOKUP($A8&amp;"*",各都道府県の状況!$A:$I,D$3,FALSE), "※5", ""))), "")</f>
        <v>14711</v>
      </c>
      <c r="E8" s="40">
        <f>IFERROR(INT(TRIM(SUBSTITUTE(VLOOKUP($A8&amp;"*",各都道府県の状況!$A:$I,E$3,FALSE), "※5", ""))), "")</f>
        <v>207146</v>
      </c>
      <c r="F8" s="40">
        <f>IFERROR(INT(TRIM(SUBSTITUTE(VLOOKUP($A8&amp;"*",各都道府県の状況!$A:$I,F$3,FALSE), "※5", ""))), "")</f>
        <v>12364</v>
      </c>
      <c r="G8" s="40">
        <f>IFERROR(INT(TRIM(SUBSTITUTE(VLOOKUP($A8&amp;"*",各都道府県の状況!$A:$I,G$3,FALSE), "※5", ""))), "")</f>
        <v>102</v>
      </c>
      <c r="H8" s="40">
        <f>IFERROR(INT(TRIM(SUBSTITUTE(VLOOKUP($A8&amp;"*",各都道府県の状況!$A:$I,H$3,FALSE), "※5", ""))), "")</f>
        <v>2171</v>
      </c>
      <c r="I8" s="40">
        <f>IFERROR(INT(TRIM(SUBSTITUTE(VLOOKUP($A8&amp;"*",各都道府県の状況!$A:$I,I$3,FALSE), "※5", ""))), "")</f>
        <v>30</v>
      </c>
    </row>
    <row r="9" spans="1:10" ht="21" customHeight="1" x14ac:dyDescent="0.55000000000000004">
      <c r="A9" s="12" t="s">
        <v>185</v>
      </c>
      <c r="B9" s="13">
        <f t="shared" si="0"/>
        <v>44439</v>
      </c>
      <c r="C9" s="30" t="s">
        <v>14</v>
      </c>
      <c r="D9" s="40">
        <f>IFERROR(INT(TRIM(SUBSTITUTE(VLOOKUP($A9&amp;"*",各都道府県の状況!$A:$I,D$3,FALSE), "※5", ""))), "")</f>
        <v>1624</v>
      </c>
      <c r="E9" s="40">
        <f>IFERROR(INT(TRIM(SUBSTITUTE(VLOOKUP($A9&amp;"*",各都道府県の状況!$A:$I,E$3,FALSE), "※5", ""))), "")</f>
        <v>21846</v>
      </c>
      <c r="F9" s="40">
        <f>IFERROR(INT(TRIM(SUBSTITUTE(VLOOKUP($A9&amp;"*",各都道府県の状況!$A:$I,F$3,FALSE), "※5", ""))), "")</f>
        <v>1378</v>
      </c>
      <c r="G9" s="40">
        <f>IFERROR(INT(TRIM(SUBSTITUTE(VLOOKUP($A9&amp;"*",各都道府県の状況!$A:$I,G$3,FALSE), "※5", ""))), "")</f>
        <v>23</v>
      </c>
      <c r="H9" s="40">
        <f>IFERROR(INT(TRIM(SUBSTITUTE(VLOOKUP($A9&amp;"*",各都道府県の状況!$A:$I,H$3,FALSE), "※5", ""))), "")</f>
        <v>223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44439</v>
      </c>
      <c r="C10" s="30" t="s">
        <v>15</v>
      </c>
      <c r="D10" s="40">
        <f>IFERROR(INT(TRIM(SUBSTITUTE(VLOOKUP($A10&amp;"*",各都道府県の状況!$A:$I,D$3,FALSE), "※5", ""))), "")</f>
        <v>3172</v>
      </c>
      <c r="E10" s="40">
        <f>IFERROR(INT(TRIM(SUBSTITUTE(VLOOKUP($A10&amp;"*",各都道府県の状況!$A:$I,E$3,FALSE), "※5", ""))), "")</f>
        <v>85468</v>
      </c>
      <c r="F10" s="40">
        <f>IFERROR(INT(TRIM(SUBSTITUTE(VLOOKUP($A10&amp;"*",各都道府県の状況!$A:$I,F$3,FALSE), "※5", ""))), "")</f>
        <v>2760</v>
      </c>
      <c r="G10" s="40">
        <f>IFERROR(INT(TRIM(SUBSTITUTE(VLOOKUP($A10&amp;"*",各都道府県の状況!$A:$I,G$3,FALSE), "※5", ""))), "")</f>
        <v>48</v>
      </c>
      <c r="H10" s="40">
        <f>IFERROR(INT(TRIM(SUBSTITUTE(VLOOKUP($A10&amp;"*",各都道府県の状況!$A:$I,H$3,FALSE), "※5", ""))), "")</f>
        <v>364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44439</v>
      </c>
      <c r="C11" s="30" t="s">
        <v>16</v>
      </c>
      <c r="D11" s="40">
        <f>IFERROR(INT(TRIM(SUBSTITUTE(VLOOKUP($A11&amp;"*",各都道府県の状況!$A:$I,D$3,FALSE), "※5", ""))), "")</f>
        <v>8708</v>
      </c>
      <c r="E11" s="40">
        <f>IFERROR(INT(TRIM(SUBSTITUTE(VLOOKUP($A11&amp;"*",各都道府県の状況!$A:$I,E$3,FALSE), "※5", ""))), "")</f>
        <v>365212</v>
      </c>
      <c r="F11" s="40">
        <f>IFERROR(INT(TRIM(SUBSTITUTE(VLOOKUP($A11&amp;"*",各都道府県の状況!$A:$I,F$3,FALSE), "※5", ""))), "")</f>
        <v>7601</v>
      </c>
      <c r="G11" s="40">
        <f>IFERROR(INT(TRIM(SUBSTITUTE(VLOOKUP($A11&amp;"*",各都道府県の状況!$A:$I,G$3,FALSE), "※5", ""))), "")</f>
        <v>165</v>
      </c>
      <c r="H11" s="40">
        <f>IFERROR(INT(TRIM(SUBSTITUTE(VLOOKUP($A11&amp;"*",各都道府県の状況!$A:$I,H$3,FALSE), "※5", ""))), "")</f>
        <v>942</v>
      </c>
      <c r="I11" s="40">
        <f>IFERROR(INT(TRIM(SUBSTITUTE(VLOOKUP($A11&amp;"*",各都道府県の状況!$A:$I,I$3,FALSE), "※5", ""))), "")</f>
        <v>18</v>
      </c>
    </row>
    <row r="12" spans="1:10" x14ac:dyDescent="0.55000000000000004">
      <c r="A12" s="12" t="s">
        <v>188</v>
      </c>
      <c r="B12" s="13">
        <f t="shared" si="0"/>
        <v>44439</v>
      </c>
      <c r="C12" s="30" t="s">
        <v>17</v>
      </c>
      <c r="D12" s="40">
        <f>IFERROR(INT(TRIM(SUBSTITUTE(VLOOKUP($A12&amp;"*",各都道府県の状況!$A:$I,D$3,FALSE), "※5", ""))), "")</f>
        <v>20627</v>
      </c>
      <c r="E12" s="40">
        <f>IFERROR(INT(TRIM(SUBSTITUTE(VLOOKUP($A12&amp;"*",各都道府県の状況!$A:$I,E$3,FALSE), "※5", ""))), "")</f>
        <v>37826</v>
      </c>
      <c r="F12" s="40">
        <f>IFERROR(INT(TRIM(SUBSTITUTE(VLOOKUP($A12&amp;"*",各都道府県の状況!$A:$I,F$3,FALSE), "※5", ""))), "")</f>
        <v>18292</v>
      </c>
      <c r="G12" s="40">
        <f>IFERROR(INT(TRIM(SUBSTITUTE(VLOOKUP($A12&amp;"*",各都道府県の状況!$A:$I,G$3,FALSE), "※5", ""))), "")</f>
        <v>187</v>
      </c>
      <c r="H12" s="40">
        <f>IFERROR(INT(TRIM(SUBSTITUTE(VLOOKUP($A12&amp;"*",各都道府県の状況!$A:$I,H$3,FALSE), "※5", ""))), "")</f>
        <v>2148</v>
      </c>
      <c r="I12" s="40">
        <f>IFERROR(INT(TRIM(SUBSTITUTE(VLOOKUP($A12&amp;"*",各都道府県の状況!$A:$I,I$3,FALSE), "※5", ""))), "")</f>
        <v>30</v>
      </c>
    </row>
    <row r="13" spans="1:10" x14ac:dyDescent="0.55000000000000004">
      <c r="A13" s="12" t="s">
        <v>189</v>
      </c>
      <c r="B13" s="13">
        <f t="shared" si="0"/>
        <v>44439</v>
      </c>
      <c r="C13" s="30" t="s">
        <v>18</v>
      </c>
      <c r="D13" s="40">
        <f>IFERROR(INT(TRIM(SUBSTITUTE(VLOOKUP($A13&amp;"*",各都道府県の状況!$A:$I,D$3,FALSE), "※5", ""))), "")</f>
        <v>13253</v>
      </c>
      <c r="E13" s="40">
        <f>IFERROR(INT(TRIM(SUBSTITUTE(VLOOKUP($A13&amp;"*",各都道府県の状況!$A:$I,E$3,FALSE), "※5", ""))), "")</f>
        <v>391368</v>
      </c>
      <c r="F13" s="40">
        <f>IFERROR(INT(TRIM(SUBSTITUTE(VLOOKUP($A13&amp;"*",各都道府県の状況!$A:$I,F$3,FALSE), "※5", ""))), "")</f>
        <v>11478</v>
      </c>
      <c r="G13" s="40">
        <f>IFERROR(INT(TRIM(SUBSTITUTE(VLOOKUP($A13&amp;"*",各都道府県の状況!$A:$I,G$3,FALSE), "※5", ""))), "")</f>
        <v>104</v>
      </c>
      <c r="H13" s="40">
        <f>IFERROR(INT(TRIM(SUBSTITUTE(VLOOKUP($A13&amp;"*",各都道府県の状況!$A:$I,H$3,FALSE), "※5", ""))), "")</f>
        <v>1671</v>
      </c>
      <c r="I13" s="40">
        <f>IFERROR(INT(TRIM(SUBSTITUTE(VLOOKUP($A13&amp;"*",各都道府県の状況!$A:$I,I$3,FALSE), "※5", ""))), "")</f>
        <v>17</v>
      </c>
    </row>
    <row r="14" spans="1:10" x14ac:dyDescent="0.55000000000000004">
      <c r="A14" s="12" t="s">
        <v>190</v>
      </c>
      <c r="B14" s="13">
        <f t="shared" si="0"/>
        <v>44439</v>
      </c>
      <c r="C14" s="30" t="s">
        <v>19</v>
      </c>
      <c r="D14" s="40">
        <f>IFERROR(INT(TRIM(SUBSTITUTE(VLOOKUP($A14&amp;"*",各都道府県の状況!$A:$I,D$3,FALSE), "※5", ""))), "")</f>
        <v>14923</v>
      </c>
      <c r="E14" s="40">
        <f>IFERROR(INT(TRIM(SUBSTITUTE(VLOOKUP($A14&amp;"*",各都道府県の状況!$A:$I,E$3,FALSE), "※5", ""))), "")</f>
        <v>258371</v>
      </c>
      <c r="F14" s="40">
        <f>IFERROR(INT(TRIM(SUBSTITUTE(VLOOKUP($A14&amp;"*",各都道府県の状況!$A:$I,F$3,FALSE), "※5", ""))), "")</f>
        <v>12692</v>
      </c>
      <c r="G14" s="40">
        <f>IFERROR(INT(TRIM(SUBSTITUTE(VLOOKUP($A14&amp;"*",各都道府県の状況!$A:$I,G$3,FALSE), "※5", ""))), "")</f>
        <v>159</v>
      </c>
      <c r="H14" s="40">
        <f>IFERROR(INT(TRIM(SUBSTITUTE(VLOOKUP($A14&amp;"*",各都道府県の状況!$A:$I,H$3,FALSE), "※5", ""))), "")</f>
        <v>2072</v>
      </c>
      <c r="I14" s="40">
        <f>IFERROR(INT(TRIM(SUBSTITUTE(VLOOKUP($A14&amp;"*",各都道府県の状況!$A:$I,I$3,FALSE), "※5", ""))), "")</f>
        <v>23</v>
      </c>
    </row>
    <row r="15" spans="1:10" x14ac:dyDescent="0.55000000000000004">
      <c r="A15" s="12" t="s">
        <v>191</v>
      </c>
      <c r="B15" s="13">
        <f t="shared" si="0"/>
        <v>44439</v>
      </c>
      <c r="C15" s="30" t="s">
        <v>20</v>
      </c>
      <c r="D15" s="40">
        <f>IFERROR(INT(TRIM(SUBSTITUTE(VLOOKUP($A15&amp;"*",各都道府県の状況!$A:$I,D$3,FALSE), "※5", ""))), "")</f>
        <v>101055</v>
      </c>
      <c r="E15" s="40">
        <f>IFERROR(INT(TRIM(SUBSTITUTE(VLOOKUP($A15&amp;"*",各都道府県の状況!$A:$I,E$3,FALSE), "※5", ""))), "")</f>
        <v>1297227</v>
      </c>
      <c r="F15" s="40">
        <f>IFERROR(INT(TRIM(SUBSTITUTE(VLOOKUP($A15&amp;"*",各都道府県の状況!$A:$I,F$3,FALSE), "※5", ""))), "")</f>
        <v>85876</v>
      </c>
      <c r="G15" s="40">
        <f>IFERROR(INT(TRIM(SUBSTITUTE(VLOOKUP($A15&amp;"*",各都道府県の状況!$A:$I,G$3,FALSE), "※5", ""))), "")</f>
        <v>890</v>
      </c>
      <c r="H15" s="40">
        <f>IFERROR(INT(TRIM(SUBSTITUTE(VLOOKUP($A15&amp;"*",各都道府県の状況!$A:$I,H$3,FALSE), "※5", ""))), "")</f>
        <v>14289</v>
      </c>
      <c r="I15" s="40">
        <f>IFERROR(INT(TRIM(SUBSTITUTE(VLOOKUP($A15&amp;"*",各都道府県の状況!$A:$I,I$3,FALSE), "※5", ""))), "")</f>
        <v>161</v>
      </c>
    </row>
    <row r="16" spans="1:10" x14ac:dyDescent="0.55000000000000004">
      <c r="A16" s="12" t="s">
        <v>192</v>
      </c>
      <c r="B16" s="13">
        <f t="shared" si="0"/>
        <v>44439</v>
      </c>
      <c r="C16" s="30" t="s">
        <v>21</v>
      </c>
      <c r="D16" s="40">
        <f>IFERROR(INT(TRIM(SUBSTITUTE(VLOOKUP($A16&amp;"*",各都道府県の状況!$A:$I,D$3,FALSE), "※5", ""))), "")</f>
        <v>85582</v>
      </c>
      <c r="E16" s="40">
        <f>IFERROR(INT(TRIM(SUBSTITUTE(VLOOKUP($A16&amp;"*",各都道府県の状況!$A:$I,E$3,FALSE), "※5", ""))), "")</f>
        <v>937805</v>
      </c>
      <c r="F16" s="40">
        <f>IFERROR(INT(TRIM(SUBSTITUTE(VLOOKUP($A16&amp;"*",各都道府県の状況!$A:$I,F$3,FALSE), "※5", ""))), "")</f>
        <v>71043</v>
      </c>
      <c r="G16" s="40">
        <f>IFERROR(INT(TRIM(SUBSTITUTE(VLOOKUP($A16&amp;"*",各都道府県の状況!$A:$I,G$3,FALSE), "※5", ""))), "")</f>
        <v>845</v>
      </c>
      <c r="H16" s="40">
        <f>IFERROR(INT(TRIM(SUBSTITUTE(VLOOKUP($A16&amp;"*",各都道府県の状況!$A:$I,H$3,FALSE), "※5", ""))), "")</f>
        <v>13694</v>
      </c>
      <c r="I16" s="40">
        <f>IFERROR(INT(TRIM(SUBSTITUTE(VLOOKUP($A16&amp;"*",各都道府県の状況!$A:$I,I$3,FALSE), "※5", ""))), "")</f>
        <v>111</v>
      </c>
    </row>
    <row r="17" spans="1:9" x14ac:dyDescent="0.55000000000000004">
      <c r="A17" s="12" t="s">
        <v>193</v>
      </c>
      <c r="B17" s="13">
        <f t="shared" si="0"/>
        <v>44439</v>
      </c>
      <c r="C17" s="30" t="s">
        <v>22</v>
      </c>
      <c r="D17" s="40">
        <f>IFERROR(INT(TRIM(SUBSTITUTE(VLOOKUP($A17&amp;"*",各都道府県の状況!$A:$I,D$3,FALSE), "※5", ""))), "")</f>
        <v>343574</v>
      </c>
      <c r="E17" s="40">
        <f>IFERROR(INT(TRIM(SUBSTITUTE(VLOOKUP($A17&amp;"*",各都道府県の状況!$A:$I,E$3,FALSE), "※5", ""))), "")</f>
        <v>3278999</v>
      </c>
      <c r="F17" s="40">
        <f>IFERROR(INT(TRIM(SUBSTITUTE(VLOOKUP($A17&amp;"*",各都道府県の状況!$A:$I,F$3,FALSE), "※5", ""))), "")</f>
        <v>307088</v>
      </c>
      <c r="G17" s="40">
        <f>IFERROR(INT(TRIM(SUBSTITUTE(VLOOKUP($A17&amp;"*",各都道府県の状況!$A:$I,G$3,FALSE), "※5", ""))), "")</f>
        <v>2493</v>
      </c>
      <c r="H17" s="40">
        <f>IFERROR(INT(TRIM(SUBSTITUTE(VLOOKUP($A17&amp;"*",各都道府県の状況!$A:$I,H$3,FALSE), "※5", ""))), "")</f>
        <v>33993</v>
      </c>
      <c r="I17" s="40">
        <f>IFERROR(INT(TRIM(SUBSTITUTE(VLOOKUP($A17&amp;"*",各都道府県の状況!$A:$I,I$3,FALSE), "※5", ""))), "")</f>
        <v>287</v>
      </c>
    </row>
    <row r="18" spans="1:9" x14ac:dyDescent="0.55000000000000004">
      <c r="A18" s="12" t="s">
        <v>194</v>
      </c>
      <c r="B18" s="13">
        <f t="shared" si="0"/>
        <v>44439</v>
      </c>
      <c r="C18" s="30" t="s">
        <v>23</v>
      </c>
      <c r="D18" s="40">
        <f>IFERROR(INT(TRIM(SUBSTITUTE(VLOOKUP($A18&amp;"*",各都道府県の状況!$A:$I,D$3,FALSE), "※5", ""))), "")</f>
        <v>147767</v>
      </c>
      <c r="E18" s="40">
        <f>IFERROR(INT(TRIM(SUBSTITUTE(VLOOKUP($A18&amp;"*",各都道府県の状況!$A:$I,E$3,FALSE), "※5", ""))), "")</f>
        <v>1413277</v>
      </c>
      <c r="F18" s="40">
        <f>IFERROR(INT(TRIM(SUBSTITUTE(VLOOKUP($A18&amp;"*",各都道府県の状況!$A:$I,F$3,FALSE), "※5", ""))), "")</f>
        <v>129870</v>
      </c>
      <c r="G18" s="40">
        <f>IFERROR(INT(TRIM(SUBSTITUTE(VLOOKUP($A18&amp;"*",各都道府県の状況!$A:$I,G$3,FALSE), "※5", ""))), "")</f>
        <v>1100</v>
      </c>
      <c r="H18" s="40">
        <f>IFERROR(INT(TRIM(SUBSTITUTE(VLOOKUP($A18&amp;"*",各都道府県の状況!$A:$I,H$3,FALSE), "※5", ""))), "")</f>
        <v>16797</v>
      </c>
      <c r="I18" s="40">
        <f>IFERROR(INT(TRIM(SUBSTITUTE(VLOOKUP($A18&amp;"*",各都道府県の状況!$A:$I,I$3,FALSE), "※5", ""))), "")</f>
        <v>253</v>
      </c>
    </row>
    <row r="19" spans="1:9" x14ac:dyDescent="0.55000000000000004">
      <c r="A19" s="12" t="s">
        <v>195</v>
      </c>
      <c r="B19" s="13">
        <f t="shared" si="0"/>
        <v>44439</v>
      </c>
      <c r="C19" s="30" t="s">
        <v>24</v>
      </c>
      <c r="D19" s="40">
        <f>IFERROR(INT(TRIM(SUBSTITUTE(VLOOKUP($A19&amp;"*",各都道府県の状況!$A:$I,D$3,FALSE), "※5", ""))), "")</f>
        <v>6765</v>
      </c>
      <c r="E19" s="40">
        <f>IFERROR(INT(TRIM(SUBSTITUTE(VLOOKUP($A19&amp;"*",各都道府県の状況!$A:$I,E$3,FALSE), "※5", ""))), "")</f>
        <v>240052</v>
      </c>
      <c r="F19" s="40">
        <f>IFERROR(INT(TRIM(SUBSTITUTE(VLOOKUP($A19&amp;"*",各都道府県の状況!$A:$I,F$3,FALSE), "※5", ""))), "")</f>
        <v>5736</v>
      </c>
      <c r="G19" s="40">
        <f>IFERROR(INT(TRIM(SUBSTITUTE(VLOOKUP($A19&amp;"*",各都道府県の状況!$A:$I,G$3,FALSE), "※5", ""))), "")</f>
        <v>55</v>
      </c>
      <c r="H19" s="40">
        <f>IFERROR(INT(TRIM(SUBSTITUTE(VLOOKUP($A19&amp;"*",各都道府県の状況!$A:$I,H$3,FALSE), "※5", ""))), "")</f>
        <v>974</v>
      </c>
      <c r="I19" s="40">
        <f>IFERROR(INT(TRIM(SUBSTITUTE(VLOOKUP($A19&amp;"*",各都道府県の状況!$A:$I,I$3,FALSE), "※5", ""))), "")</f>
        <v>8</v>
      </c>
    </row>
    <row r="20" spans="1:9" x14ac:dyDescent="0.55000000000000004">
      <c r="A20" s="12" t="s">
        <v>196</v>
      </c>
      <c r="B20" s="13">
        <f t="shared" si="0"/>
        <v>44439</v>
      </c>
      <c r="C20" s="30" t="s">
        <v>25</v>
      </c>
      <c r="D20" s="40">
        <f>IFERROR(INT(TRIM(SUBSTITUTE(VLOOKUP($A20&amp;"*",各都道府県の状況!$A:$I,D$3,FALSE), "※5", ""))), "")</f>
        <v>4371</v>
      </c>
      <c r="E20" s="40">
        <f>IFERROR(INT(TRIM(SUBSTITUTE(VLOOKUP($A20&amp;"*",各都道府県の状況!$A:$I,E$3,FALSE), "※5", ""))), "")</f>
        <v>100935</v>
      </c>
      <c r="F20" s="40">
        <f>IFERROR(INT(TRIM(SUBSTITUTE(VLOOKUP($A20&amp;"*",各都道府県の状況!$A:$I,F$3,FALSE), "※5", ""))), "")</f>
        <v>3413</v>
      </c>
      <c r="G20" s="40">
        <f>IFERROR(INT(TRIM(SUBSTITUTE(VLOOKUP($A20&amp;"*",各都道府県の状況!$A:$I,G$3,FALSE), "※5", ""))), "")</f>
        <v>42</v>
      </c>
      <c r="H20" s="40">
        <f>IFERROR(INT(TRIM(SUBSTITUTE(VLOOKUP($A20&amp;"*",各都道府県の状況!$A:$I,H$3,FALSE), "※5", ""))), "")</f>
        <v>916</v>
      </c>
      <c r="I20" s="40">
        <f>IFERROR(INT(TRIM(SUBSTITUTE(VLOOKUP($A20&amp;"*",各都道府県の状況!$A:$I,I$3,FALSE), "※5", ""))), "")</f>
        <v>11</v>
      </c>
    </row>
    <row r="21" spans="1:9" x14ac:dyDescent="0.55000000000000004">
      <c r="A21" s="12" t="s">
        <v>197</v>
      </c>
      <c r="B21" s="13">
        <f t="shared" si="0"/>
        <v>44439</v>
      </c>
      <c r="C21" s="30" t="s">
        <v>26</v>
      </c>
      <c r="D21" s="40">
        <f>IFERROR(INT(TRIM(SUBSTITUTE(VLOOKUP($A21&amp;"*",各都道府県の状況!$A:$I,D$3,FALSE), "※5", ""))), "")</f>
        <v>7251</v>
      </c>
      <c r="E21" s="40">
        <f>IFERROR(INT(TRIM(SUBSTITUTE(VLOOKUP($A21&amp;"*",各都道府県の状況!$A:$I,E$3,FALSE), "※5", ""))), "")</f>
        <v>167045</v>
      </c>
      <c r="F21" s="40">
        <f>IFERROR(INT(TRIM(SUBSTITUTE(VLOOKUP($A21&amp;"*",各都道府県の状況!$A:$I,F$3,FALSE), "※5", ""))), "")</f>
        <v>6504</v>
      </c>
      <c r="G21" s="40">
        <f>IFERROR(INT(TRIM(SUBSTITUTE(VLOOKUP($A21&amp;"*",各都道府県の状況!$A:$I,G$3,FALSE), "※5", ""))), "")</f>
        <v>123</v>
      </c>
      <c r="H21" s="40">
        <f>IFERROR(INT(TRIM(SUBSTITUTE(VLOOKUP($A21&amp;"*",各都道府県の状況!$A:$I,H$3,FALSE), "※5", ""))), "")</f>
        <v>607</v>
      </c>
      <c r="I21" s="40">
        <f>IFERROR(INT(TRIM(SUBSTITUTE(VLOOKUP($A21&amp;"*",各都道府県の状況!$A:$I,I$3,FALSE), "※5", ""))), "")</f>
        <v>6</v>
      </c>
    </row>
    <row r="22" spans="1:9" x14ac:dyDescent="0.55000000000000004">
      <c r="A22" s="12" t="s">
        <v>198</v>
      </c>
      <c r="B22" s="13">
        <f t="shared" si="0"/>
        <v>44439</v>
      </c>
      <c r="C22" s="30" t="s">
        <v>27</v>
      </c>
      <c r="D22" s="40">
        <f>IFERROR(INT(TRIM(SUBSTITUTE(VLOOKUP($A22&amp;"*",各都道府県の状況!$A:$I,D$3,FALSE), "※5", ""))), "")</f>
        <v>2577</v>
      </c>
      <c r="E22" s="40">
        <f>IFERROR(INT(TRIM(SUBSTITUTE(VLOOKUP($A22&amp;"*",各都道府県の状況!$A:$I,E$3,FALSE), "※5", ""))), "")</f>
        <v>98136</v>
      </c>
      <c r="F22" s="40">
        <f>IFERROR(INT(TRIM(SUBSTITUTE(VLOOKUP($A22&amp;"*",各都道府県の状況!$A:$I,F$3,FALSE), "※5", ""))), "")</f>
        <v>2241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300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44439</v>
      </c>
      <c r="C23" s="30" t="s">
        <v>28</v>
      </c>
      <c r="D23" s="40">
        <f>IFERROR(INT(TRIM(SUBSTITUTE(VLOOKUP($A23&amp;"*",各都道府県の状況!$A:$I,D$3,FALSE), "※5", ""))), "")</f>
        <v>4421</v>
      </c>
      <c r="E23" s="40">
        <f>IFERROR(INT(TRIM(SUBSTITUTE(VLOOKUP($A23&amp;"*",各都道府県の状況!$A:$I,E$3,FALSE), "※5", ""))), "")</f>
        <v>92433</v>
      </c>
      <c r="F23" s="40">
        <f>IFERROR(INT(TRIM(SUBSTITUTE(VLOOKUP($A23&amp;"*",各都道府県の状況!$A:$I,F$3,FALSE), "※5", ""))), "")</f>
        <v>3773</v>
      </c>
      <c r="G23" s="40">
        <f>IFERROR(INT(TRIM(SUBSTITUTE(VLOOKUP($A23&amp;"*",各都道府県の状況!$A:$I,G$3,FALSE), "※5", ""))), "")</f>
        <v>25</v>
      </c>
      <c r="H23" s="40">
        <f>IFERROR(INT(TRIM(SUBSTITUTE(VLOOKUP($A23&amp;"*",各都道府県の状況!$A:$I,H$3,FALSE), "※5", ""))), "")</f>
        <v>627</v>
      </c>
      <c r="I23" s="40">
        <f>IFERROR(INT(TRIM(SUBSTITUTE(VLOOKUP($A23&amp;"*",各都道府県の状況!$A:$I,I$3,FALSE), "※5", ""))), "")</f>
        <v>3</v>
      </c>
    </row>
    <row r="24" spans="1:9" x14ac:dyDescent="0.55000000000000004">
      <c r="A24" s="12" t="s">
        <v>200</v>
      </c>
      <c r="B24" s="13">
        <f t="shared" si="0"/>
        <v>44439</v>
      </c>
      <c r="C24" s="30" t="s">
        <v>29</v>
      </c>
      <c r="D24" s="40">
        <f>IFERROR(INT(TRIM(SUBSTITUTE(VLOOKUP($A24&amp;"*",各都道府県の状況!$A:$I,D$3,FALSE), "※5", ""))), "")</f>
        <v>7878</v>
      </c>
      <c r="E24" s="40">
        <f>IFERROR(INT(TRIM(SUBSTITUTE(VLOOKUP($A24&amp;"*",各都道府県の状況!$A:$I,E$3,FALSE), "※5", ""))), "")</f>
        <v>271601</v>
      </c>
      <c r="F24" s="40">
        <f>IFERROR(INT(TRIM(SUBSTITUTE(VLOOKUP($A24&amp;"*",各都道府県の状況!$A:$I,F$3,FALSE), "※5", ""))), "")</f>
        <v>6985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750</v>
      </c>
      <c r="I24" s="40">
        <f>IFERROR(INT(TRIM(SUBSTITUTE(VLOOKUP($A24&amp;"*",各都道府県の状況!$A:$I,I$3,FALSE), "※5", ""))), "")</f>
        <v>6</v>
      </c>
    </row>
    <row r="25" spans="1:9" x14ac:dyDescent="0.55000000000000004">
      <c r="A25" s="12" t="s">
        <v>201</v>
      </c>
      <c r="B25" s="13">
        <f t="shared" si="0"/>
        <v>44439</v>
      </c>
      <c r="C25" s="30" t="s">
        <v>30</v>
      </c>
      <c r="D25" s="40">
        <f>IFERROR(INT(TRIM(SUBSTITUTE(VLOOKUP($A25&amp;"*",各都道府県の状況!$A:$I,D$3,FALSE), "※5", ""))), "")</f>
        <v>15776</v>
      </c>
      <c r="E25" s="40">
        <f>IFERROR(INT(TRIM(SUBSTITUTE(VLOOKUP($A25&amp;"*",各都道府県の状況!$A:$I,E$3,FALSE), "※5", ""))), "")</f>
        <v>349579</v>
      </c>
      <c r="F25" s="40">
        <f>IFERROR(INT(TRIM(SUBSTITUTE(VLOOKUP($A25&amp;"*",各都道府県の状況!$A:$I,F$3,FALSE), "※5", ""))), "")</f>
        <v>12730</v>
      </c>
      <c r="G25" s="40">
        <f>IFERROR(INT(TRIM(SUBSTITUTE(VLOOKUP($A25&amp;"*",各都道府県の状況!$A:$I,G$3,FALSE), "※5", ""))), "")</f>
        <v>200</v>
      </c>
      <c r="H25" s="40">
        <f>IFERROR(INT(TRIM(SUBSTITUTE(VLOOKUP($A25&amp;"*",各都道府県の状況!$A:$I,H$3,FALSE), "※5", ""))), "")</f>
        <v>2729</v>
      </c>
      <c r="I25" s="40">
        <f>IFERROR(INT(TRIM(SUBSTITUTE(VLOOKUP($A25&amp;"*",各都道府県の状況!$A:$I,I$3,FALSE), "※5", ""))), "")</f>
        <v>12</v>
      </c>
    </row>
    <row r="26" spans="1:9" x14ac:dyDescent="0.55000000000000004">
      <c r="A26" s="12" t="s">
        <v>202</v>
      </c>
      <c r="B26" s="13">
        <f t="shared" si="0"/>
        <v>44439</v>
      </c>
      <c r="C26" s="30" t="s">
        <v>31</v>
      </c>
      <c r="D26" s="40">
        <f>IFERROR(INT(TRIM(SUBSTITUTE(VLOOKUP($A26&amp;"*",各都道府県の状況!$A:$I,D$3,FALSE), "※5", ""))), "")</f>
        <v>21868</v>
      </c>
      <c r="E26" s="40">
        <f>IFERROR(INT(TRIM(SUBSTITUTE(VLOOKUP($A26&amp;"*",各都道府県の状況!$A:$I,E$3,FALSE), "※5", ""))), "")</f>
        <v>535472</v>
      </c>
      <c r="F26" s="40">
        <f>IFERROR(INT(TRIM(SUBSTITUTE(VLOOKUP($A26&amp;"*",各都道府県の状況!$A:$I,F$3,FALSE), "※5", ""))), "")</f>
        <v>16004</v>
      </c>
      <c r="G26" s="40">
        <f>IFERROR(INT(TRIM(SUBSTITUTE(VLOOKUP($A26&amp;"*",各都道府県の状況!$A:$I,G$3,FALSE), "※5", ""))), "")</f>
        <v>173</v>
      </c>
      <c r="H26" s="40">
        <f>IFERROR(INT(TRIM(SUBSTITUTE(VLOOKUP($A26&amp;"*",各都道府県の状況!$A:$I,H$3,FALSE), "※5", ""))), "")</f>
        <v>5691</v>
      </c>
      <c r="I26" s="40">
        <f>IFERROR(INT(TRIM(SUBSTITUTE(VLOOKUP($A26&amp;"*",各都道府県の状況!$A:$I,I$3,FALSE), "※5", ""))), "")</f>
        <v>33</v>
      </c>
    </row>
    <row r="27" spans="1:9" x14ac:dyDescent="0.55000000000000004">
      <c r="A27" s="12" t="s">
        <v>203</v>
      </c>
      <c r="B27" s="13">
        <f t="shared" si="0"/>
        <v>44439</v>
      </c>
      <c r="C27" s="30" t="s">
        <v>32</v>
      </c>
      <c r="D27" s="40">
        <f>IFERROR(INT(TRIM(SUBSTITUTE(VLOOKUP($A27&amp;"*",各都道府県の状況!$A:$I,D$3,FALSE), "※5", ""))), "")</f>
        <v>81945</v>
      </c>
      <c r="E27" s="40">
        <f>IFERROR(INT(TRIM(SUBSTITUTE(VLOOKUP($A27&amp;"*",各都道府県の状況!$A:$I,E$3,FALSE), "※5", ""))), "")</f>
        <v>1071762</v>
      </c>
      <c r="F27" s="40">
        <f>IFERROR(INT(TRIM(SUBSTITUTE(VLOOKUP($A27&amp;"*",各都道府県の状況!$A:$I,F$3,FALSE), "※5", ""))), "")</f>
        <v>62242</v>
      </c>
      <c r="G27" s="40">
        <f>IFERROR(INT(TRIM(SUBSTITUTE(VLOOKUP($A27&amp;"*",各都道府県の状況!$A:$I,G$3,FALSE), "※5", ""))), "")</f>
        <v>1037</v>
      </c>
      <c r="H27" s="40">
        <f>IFERROR(INT(TRIM(SUBSTITUTE(VLOOKUP($A27&amp;"*",各都道府県の状況!$A:$I,H$3,FALSE), "※5", ""))), "")</f>
        <v>18666</v>
      </c>
      <c r="I27" s="40">
        <f>IFERROR(INT(TRIM(SUBSTITUTE(VLOOKUP($A27&amp;"*",各都道府県の状況!$A:$I,I$3,FALSE), "※5", ""))), "")</f>
        <v>49</v>
      </c>
    </row>
    <row r="28" spans="1:9" x14ac:dyDescent="0.55000000000000004">
      <c r="A28" s="12" t="s">
        <v>204</v>
      </c>
      <c r="B28" s="13">
        <f t="shared" si="0"/>
        <v>44439</v>
      </c>
      <c r="C28" s="30" t="s">
        <v>33</v>
      </c>
      <c r="D28" s="40">
        <f>IFERROR(INT(TRIM(SUBSTITUTE(VLOOKUP($A28&amp;"*",各都道府県の状況!$A:$I,D$3,FALSE), "※5", ""))), "")</f>
        <v>12382</v>
      </c>
      <c r="E28" s="40">
        <f>IFERROR(INT(TRIM(SUBSTITUTE(VLOOKUP($A28&amp;"*",各都道府県の状況!$A:$I,E$3,FALSE), "※5", ""))), "")</f>
        <v>181186</v>
      </c>
      <c r="F28" s="40">
        <f>IFERROR(INT(TRIM(SUBSTITUTE(VLOOKUP($A28&amp;"*",各都道府県の状況!$A:$I,F$3,FALSE), "※5", ""))), "")</f>
        <v>7765</v>
      </c>
      <c r="G28" s="40">
        <f>IFERROR(INT(TRIM(SUBSTITUTE(VLOOKUP($A28&amp;"*",各都道府県の状況!$A:$I,G$3,FALSE), "※5", ""))), "")</f>
        <v>130</v>
      </c>
      <c r="H28" s="40">
        <f>IFERROR(INT(TRIM(SUBSTITUTE(VLOOKUP($A28&amp;"*",各都道府県の状況!$A:$I,H$3,FALSE), "※5", ""))), "")</f>
        <v>4731</v>
      </c>
      <c r="I28" s="40">
        <f>IFERROR(INT(TRIM(SUBSTITUTE(VLOOKUP($A28&amp;"*",各都道府県の状況!$A:$I,I$3,FALSE), "※5", ""))), "")</f>
        <v>18</v>
      </c>
    </row>
    <row r="29" spans="1:9" x14ac:dyDescent="0.55000000000000004">
      <c r="A29" s="12" t="s">
        <v>205</v>
      </c>
      <c r="B29" s="13">
        <f t="shared" si="0"/>
        <v>44439</v>
      </c>
      <c r="C29" s="30" t="s">
        <v>34</v>
      </c>
      <c r="D29" s="40">
        <f>IFERROR(INT(TRIM(SUBSTITUTE(VLOOKUP($A29&amp;"*",各都道府県の状況!$A:$I,D$3,FALSE), "※5", ""))), "")</f>
        <v>10583</v>
      </c>
      <c r="E29" s="40">
        <f>IFERROR(INT(TRIM(SUBSTITUTE(VLOOKUP($A29&amp;"*",各都道府県の状況!$A:$I,E$3,FALSE), "※5", ""))), "")</f>
        <v>205725</v>
      </c>
      <c r="F29" s="40">
        <f>IFERROR(INT(TRIM(SUBSTITUTE(VLOOKUP($A29&amp;"*",各都道府県の状況!$A:$I,F$3,FALSE), "※5", ""))), "")</f>
        <v>8334</v>
      </c>
      <c r="G29" s="40">
        <f>IFERROR(INT(TRIM(SUBSTITUTE(VLOOKUP($A29&amp;"*",各都道府県の状況!$A:$I,G$3,FALSE), "※5", ""))), "")</f>
        <v>96</v>
      </c>
      <c r="H29" s="40">
        <f>IFERROR(INT(TRIM(SUBSTITUTE(VLOOKUP($A29&amp;"*",各都道府県の状況!$A:$I,H$3,FALSE), "※5", ""))), "")</f>
        <v>2153</v>
      </c>
      <c r="I29" s="40">
        <f>IFERROR(INT(TRIM(SUBSTITUTE(VLOOKUP($A29&amp;"*",各都道府県の状況!$A:$I,I$3,FALSE), "※5", ""))), "")</f>
        <v>11</v>
      </c>
    </row>
    <row r="30" spans="1:9" x14ac:dyDescent="0.55000000000000004">
      <c r="A30" s="12" t="s">
        <v>206</v>
      </c>
      <c r="B30" s="13">
        <f t="shared" si="0"/>
        <v>44439</v>
      </c>
      <c r="C30" s="30" t="s">
        <v>35</v>
      </c>
      <c r="D30" s="40">
        <f>IFERROR(INT(TRIM(SUBSTITUTE(VLOOKUP($A30&amp;"*",各都道府県の状況!$A:$I,D$3,FALSE), "※5", ""))), "")</f>
        <v>30197</v>
      </c>
      <c r="E30" s="40">
        <f>IFERROR(INT(TRIM(SUBSTITUTE(VLOOKUP($A30&amp;"*",各都道府県の状況!$A:$I,E$3,FALSE), "※5", ""))), "")</f>
        <v>365718</v>
      </c>
      <c r="F30" s="40">
        <f>IFERROR(INT(TRIM(SUBSTITUTE(VLOOKUP($A30&amp;"*",各都道府県の状況!$A:$I,F$3,FALSE), "※5", ""))), "")</f>
        <v>21922</v>
      </c>
      <c r="G30" s="40">
        <f>IFERROR(INT(TRIM(SUBSTITUTE(VLOOKUP($A30&amp;"*",各都道府県の状況!$A:$I,G$3,FALSE), "※5", ""))), "")</f>
        <v>253</v>
      </c>
      <c r="H30" s="40">
        <f>IFERROR(INT(TRIM(SUBSTITUTE(VLOOKUP($A30&amp;"*",各都道府県の状況!$A:$I,H$3,FALSE), "※5", ""))), "")</f>
        <v>7576</v>
      </c>
      <c r="I30" s="40">
        <f>IFERROR(INT(TRIM(SUBSTITUTE(VLOOKUP($A30&amp;"*",各都道府県の状況!$A:$I,I$3,FALSE), "※5", ""))), "")</f>
        <v>99</v>
      </c>
    </row>
    <row r="31" spans="1:9" x14ac:dyDescent="0.55000000000000004">
      <c r="A31" s="12" t="s">
        <v>207</v>
      </c>
      <c r="B31" s="13">
        <f t="shared" si="0"/>
        <v>44439</v>
      </c>
      <c r="C31" s="30" t="s">
        <v>36</v>
      </c>
      <c r="D31" s="40">
        <f>IFERROR(INT(TRIM(SUBSTITUTE(VLOOKUP($A31&amp;"*",各都道府県の状況!$A:$I,D$3,FALSE), "※5", ""))), "")</f>
        <v>168725</v>
      </c>
      <c r="E31" s="40">
        <f>IFERROR(INT(TRIM(SUBSTITUTE(VLOOKUP($A31&amp;"*",各都道府県の状況!$A:$I,E$3,FALSE), "※5", ""))), "")</f>
        <v>2934187</v>
      </c>
      <c r="F31" s="40">
        <f>IFERROR(INT(TRIM(SUBSTITUTE(VLOOKUP($A31&amp;"*",各都道府県の状況!$A:$I,F$3,FALSE), "※5", ""))), "")</f>
        <v>137305</v>
      </c>
      <c r="G31" s="40">
        <f>IFERROR(INT(TRIM(SUBSTITUTE(VLOOKUP($A31&amp;"*",各都道府県の状況!$A:$I,G$3,FALSE), "※5", ""))), "")</f>
        <v>2789</v>
      </c>
      <c r="H31" s="40">
        <f>IFERROR(INT(TRIM(SUBSTITUTE(VLOOKUP($A31&amp;"*",各都道府県の状況!$A:$I,H$3,FALSE), "※5", ""))), "")</f>
        <v>26753</v>
      </c>
      <c r="I31" s="40">
        <f>IFERROR(INT(TRIM(SUBSTITUTE(VLOOKUP($A31&amp;"*",各都道府県の状況!$A:$I,I$3,FALSE), "※5", ""))), "")</f>
        <v>524</v>
      </c>
    </row>
    <row r="32" spans="1:9" x14ac:dyDescent="0.55000000000000004">
      <c r="A32" s="12" t="s">
        <v>208</v>
      </c>
      <c r="B32" s="13">
        <f t="shared" si="0"/>
        <v>44439</v>
      </c>
      <c r="C32" s="30" t="s">
        <v>37</v>
      </c>
      <c r="D32" s="40">
        <f>IFERROR(INT(TRIM(SUBSTITUTE(VLOOKUP($A32&amp;"*",各都道府県の状況!$A:$I,D$3,FALSE), "※5", ""))), "")</f>
        <v>64422</v>
      </c>
      <c r="E32" s="40">
        <f>IFERROR(INT(TRIM(SUBSTITUTE(VLOOKUP($A32&amp;"*",各都道府県の状況!$A:$I,E$3,FALSE), "※5", ""))), "")</f>
        <v>648819</v>
      </c>
      <c r="F32" s="40">
        <f>IFERROR(INT(TRIM(SUBSTITUTE(VLOOKUP($A32&amp;"*",各都道府県の状況!$A:$I,F$3,FALSE), "※5", ""))), "")</f>
        <v>55604</v>
      </c>
      <c r="G32" s="40">
        <f>IFERROR(INT(TRIM(SUBSTITUTE(VLOOKUP($A32&amp;"*",各都道府県の状況!$A:$I,G$3,FALSE), "※5", ""))), "")</f>
        <v>1339</v>
      </c>
      <c r="H32" s="40">
        <f>IFERROR(INT(TRIM(SUBSTITUTE(VLOOKUP($A32&amp;"*",各都道府県の状況!$A:$I,H$3,FALSE), "※5", ""))), "")</f>
        <v>7479</v>
      </c>
      <c r="I32" s="40">
        <f>IFERROR(INT(TRIM(SUBSTITUTE(VLOOKUP($A32&amp;"*",各都道府県の状況!$A:$I,I$3,FALSE), "※5", ""))), "")</f>
        <v>73</v>
      </c>
    </row>
    <row r="33" spans="1:9" x14ac:dyDescent="0.55000000000000004">
      <c r="A33" s="12" t="s">
        <v>209</v>
      </c>
      <c r="B33" s="13">
        <f t="shared" si="0"/>
        <v>44439</v>
      </c>
      <c r="C33" s="30" t="s">
        <v>38</v>
      </c>
      <c r="D33" s="40">
        <f>IFERROR(INT(TRIM(SUBSTITUTE(VLOOKUP($A33&amp;"*",各都道府県の状況!$A:$I,D$3,FALSE), "※5", ""))), "")</f>
        <v>13394</v>
      </c>
      <c r="E33" s="40">
        <f>IFERROR(INT(TRIM(SUBSTITUTE(VLOOKUP($A33&amp;"*",各都道府県の状況!$A:$I,E$3,FALSE), "※5", ""))), "")</f>
        <v>219056</v>
      </c>
      <c r="F33" s="40">
        <f>IFERROR(INT(TRIM(SUBSTITUTE(VLOOKUP($A33&amp;"*",各都道府県の状況!$A:$I,F$3,FALSE), "※5", ""))), "")</f>
        <v>11542</v>
      </c>
      <c r="G33" s="40">
        <f>IFERROR(INT(TRIM(SUBSTITUTE(VLOOKUP($A33&amp;"*",各都道府県の状況!$A:$I,G$3,FALSE), "※5", ""))), "")</f>
        <v>137</v>
      </c>
      <c r="H33" s="40">
        <f>IFERROR(INT(TRIM(SUBSTITUTE(VLOOKUP($A33&amp;"*",各都道府県の状況!$A:$I,H$3,FALSE), "※5", ""))), "")</f>
        <v>1715</v>
      </c>
      <c r="I33" s="40">
        <f>IFERROR(INT(TRIM(SUBSTITUTE(VLOOKUP($A33&amp;"*",各都道府県の状況!$A:$I,I$3,FALSE), "※5", ""))), "")</f>
        <v>13</v>
      </c>
    </row>
    <row r="34" spans="1:9" x14ac:dyDescent="0.55000000000000004">
      <c r="A34" s="12" t="s">
        <v>210</v>
      </c>
      <c r="B34" s="13">
        <f t="shared" si="0"/>
        <v>44439</v>
      </c>
      <c r="C34" s="30" t="s">
        <v>39</v>
      </c>
      <c r="D34" s="40">
        <f>IFERROR(INT(TRIM(SUBSTITUTE(VLOOKUP($A34&amp;"*",各都道府県の状況!$A:$I,D$3,FALSE), "※5", ""))), "")</f>
        <v>4567</v>
      </c>
      <c r="E34" s="40">
        <f>IFERROR(INT(TRIM(SUBSTITUTE(VLOOKUP($A34&amp;"*",各都道府県の状況!$A:$I,E$3,FALSE), "※5", ""))), "")</f>
        <v>56726</v>
      </c>
      <c r="F34" s="40">
        <f>IFERROR(INT(TRIM(SUBSTITUTE(VLOOKUP($A34&amp;"*",各都道府県の状況!$A:$I,F$3,FALSE), "※5", ""))), "")</f>
        <v>3956</v>
      </c>
      <c r="G34" s="40">
        <f>IFERROR(INT(TRIM(SUBSTITUTE(VLOOKUP($A34&amp;"*",各都道府県の状況!$A:$I,G$3,FALSE), "※5", ""))), "")</f>
        <v>55</v>
      </c>
      <c r="H34" s="40">
        <f>IFERROR(INT(TRIM(SUBSTITUTE(VLOOKUP($A34&amp;"*",各都道府県の状況!$A:$I,H$3,FALSE), "※5", ""))), "")</f>
        <v>456</v>
      </c>
      <c r="I34" s="40">
        <f>IFERROR(INT(TRIM(SUBSTITUTE(VLOOKUP($A34&amp;"*",各都道府県の状況!$A:$I,I$3,FALSE), "※5", ""))), "")</f>
        <v>29</v>
      </c>
    </row>
    <row r="35" spans="1:9" x14ac:dyDescent="0.55000000000000004">
      <c r="A35" s="12" t="s">
        <v>211</v>
      </c>
      <c r="B35" s="13">
        <f t="shared" si="0"/>
        <v>44439</v>
      </c>
      <c r="C35" s="30" t="s">
        <v>40</v>
      </c>
      <c r="D35" s="40">
        <f>IFERROR(INT(TRIM(SUBSTITUTE(VLOOKUP($A35&amp;"*",各都道府県の状況!$A:$I,D$3,FALSE), "※5", ""))), "")</f>
        <v>1444</v>
      </c>
      <c r="E35" s="40">
        <f>IFERROR(INT(TRIM(SUBSTITUTE(VLOOKUP($A35&amp;"*",各都道府県の状況!$A:$I,E$3,FALSE), "※5", ""))), "")</f>
        <v>125443</v>
      </c>
      <c r="F35" s="40">
        <f>IFERROR(INT(TRIM(SUBSTITUTE(VLOOKUP($A35&amp;"*",各都道府県の状況!$A:$I,F$3,FALSE), "※5", ""))), "")</f>
        <v>1157</v>
      </c>
      <c r="G35" s="40">
        <f>IFERROR(INT(TRIM(SUBSTITUTE(VLOOKUP($A35&amp;"*",各都道府県の状況!$A:$I,G$3,FALSE), "※5", ""))), "")</f>
        <v>4</v>
      </c>
      <c r="H35" s="40">
        <f>IFERROR(INT(TRIM(SUBSTITUTE(VLOOKUP($A35&amp;"*",各都道府県の状況!$A:$I,H$3,FALSE), "※5", ""))), "")</f>
        <v>262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44439</v>
      </c>
      <c r="C36" s="30" t="s">
        <v>41</v>
      </c>
      <c r="D36" s="40">
        <f>IFERROR(INT(TRIM(SUBSTITUTE(VLOOKUP($A36&amp;"*",各都道府県の状況!$A:$I,D$3,FALSE), "※5", ""))), "")</f>
        <v>1337</v>
      </c>
      <c r="E36" s="40">
        <f>IFERROR(INT(TRIM(SUBSTITUTE(VLOOKUP($A36&amp;"*",各都道府県の状況!$A:$I,E$3,FALSE), "※5", ""))), "")</f>
        <v>42979</v>
      </c>
      <c r="F36" s="40">
        <f>IFERROR(INT(TRIM(SUBSTITUTE(VLOOKUP($A36&amp;"*",各都道府県の状況!$A:$I,F$3,FALSE), "※5", ""))), "")</f>
        <v>1112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223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44439</v>
      </c>
      <c r="C37" s="30" t="s">
        <v>42</v>
      </c>
      <c r="D37" s="40">
        <f>IFERROR(INT(TRIM(SUBSTITUTE(VLOOKUP($A37&amp;"*",各都道府県の状況!$A:$I,D$3,FALSE), "※5", ""))), "")</f>
        <v>13383</v>
      </c>
      <c r="E37" s="40">
        <f>IFERROR(INT(TRIM(SUBSTITUTE(VLOOKUP($A37&amp;"*",各都道府県の状況!$A:$I,E$3,FALSE), "※5", ""))), "")</f>
        <v>216620</v>
      </c>
      <c r="F37" s="40">
        <f>IFERROR(INT(TRIM(SUBSTITUTE(VLOOKUP($A37&amp;"*",各都道府県の状況!$A:$I,F$3,FALSE), "※5", ""))), "")</f>
        <v>10253</v>
      </c>
      <c r="G37" s="40">
        <f>IFERROR(INT(TRIM(SUBSTITUTE(VLOOKUP($A37&amp;"*",各都道府県の状況!$A:$I,G$3,FALSE), "※5", ""))), "")</f>
        <v>128</v>
      </c>
      <c r="H37" s="40">
        <f>IFERROR(INT(TRIM(SUBSTITUTE(VLOOKUP($A37&amp;"*",各都道府県の状況!$A:$I,H$3,FALSE), "※5", ""))), "")</f>
        <v>1861</v>
      </c>
      <c r="I37" s="40">
        <f>IFERROR(INT(TRIM(SUBSTITUTE(VLOOKUP($A37&amp;"*",各都道府県の状況!$A:$I,I$3,FALSE), "※5", ""))), "")</f>
        <v>13</v>
      </c>
    </row>
    <row r="38" spans="1:9" x14ac:dyDescent="0.55000000000000004">
      <c r="A38" s="12" t="s">
        <v>214</v>
      </c>
      <c r="B38" s="13">
        <f t="shared" si="0"/>
        <v>44439</v>
      </c>
      <c r="C38" s="30" t="s">
        <v>43</v>
      </c>
      <c r="D38" s="40">
        <f>IFERROR(INT(TRIM(SUBSTITUTE(VLOOKUP($A38&amp;"*",各都道府県の状況!$A:$I,D$3,FALSE), "※5", ""))), "")</f>
        <v>18443</v>
      </c>
      <c r="E38" s="40">
        <f>IFERROR(INT(TRIM(SUBSTITUTE(VLOOKUP($A38&amp;"*",各都道府県の状況!$A:$I,E$3,FALSE), "※5", ""))), "")</f>
        <v>723783</v>
      </c>
      <c r="F38" s="40">
        <f>IFERROR(INT(TRIM(SUBSTITUTE(VLOOKUP($A38&amp;"*",各都道府県の状況!$A:$I,F$3,FALSE), "※5", ""))), "")</f>
        <v>15201</v>
      </c>
      <c r="G38" s="40">
        <f>IFERROR(INT(TRIM(SUBSTITUTE(VLOOKUP($A38&amp;"*",各都道府県の状況!$A:$I,G$3,FALSE), "※5", ""))), "")</f>
        <v>181</v>
      </c>
      <c r="H38" s="40">
        <f>IFERROR(INT(TRIM(SUBSTITUTE(VLOOKUP($A38&amp;"*",各都道府県の状況!$A:$I,H$3,FALSE), "※5", ""))), "")</f>
        <v>1479</v>
      </c>
      <c r="I38" s="40">
        <f>IFERROR(INT(TRIM(SUBSTITUTE(VLOOKUP($A38&amp;"*",各都道府県の状況!$A:$I,I$3,FALSE), "※5", ""))), "")</f>
        <v>22</v>
      </c>
    </row>
    <row r="39" spans="1:9" x14ac:dyDescent="0.55000000000000004">
      <c r="A39" s="12" t="s">
        <v>215</v>
      </c>
      <c r="B39" s="13">
        <f t="shared" si="0"/>
        <v>44439</v>
      </c>
      <c r="C39" s="30" t="s">
        <v>44</v>
      </c>
      <c r="D39" s="40">
        <f>IFERROR(INT(TRIM(SUBSTITUTE(VLOOKUP($A39&amp;"*",各都道府県の状況!$A:$I,D$3,FALSE), "※5", ""))), "")</f>
        <v>4952</v>
      </c>
      <c r="E39" s="40">
        <f>IFERROR(INT(TRIM(SUBSTITUTE(VLOOKUP($A39&amp;"*",各都道府県の状況!$A:$I,E$3,FALSE), "※5", ""))), "")</f>
        <v>147535</v>
      </c>
      <c r="F39" s="40">
        <f>IFERROR(INT(TRIM(SUBSTITUTE(VLOOKUP($A39&amp;"*",各都道府県の状況!$A:$I,F$3,FALSE), "※5", ""))), "")</f>
        <v>4183</v>
      </c>
      <c r="G39" s="40">
        <f>IFERROR(INT(TRIM(SUBSTITUTE(VLOOKUP($A39&amp;"*",各都道府県の状況!$A:$I,G$3,FALSE), "※5", ""))), "")</f>
        <v>85</v>
      </c>
      <c r="H39" s="40">
        <f>IFERROR(INT(TRIM(SUBSTITUTE(VLOOKUP($A39&amp;"*",各都道府県の状況!$A:$I,H$3,FALSE), "※5", ""))), "")</f>
        <v>684</v>
      </c>
      <c r="I39" s="40">
        <f>IFERROR(INT(TRIM(SUBSTITUTE(VLOOKUP($A39&amp;"*",各都道府県の状況!$A:$I,I$3,FALSE), "※5", ""))), "")</f>
        <v>3</v>
      </c>
    </row>
    <row r="40" spans="1:9" x14ac:dyDescent="0.55000000000000004">
      <c r="A40" s="12" t="s">
        <v>216</v>
      </c>
      <c r="B40" s="13">
        <f t="shared" si="0"/>
        <v>44439</v>
      </c>
      <c r="C40" s="30" t="s">
        <v>45</v>
      </c>
      <c r="D40" s="40">
        <f>IFERROR(INT(TRIM(SUBSTITUTE(VLOOKUP($A40&amp;"*",各都道府県の状況!$A:$I,D$3,FALSE), "※5", ""))), "")</f>
        <v>2699</v>
      </c>
      <c r="E40" s="40">
        <f>IFERROR(INT(TRIM(SUBSTITUTE(VLOOKUP($A40&amp;"*",各都道府県の状況!$A:$I,E$3,FALSE), "※5", ""))), "")</f>
        <v>87561</v>
      </c>
      <c r="F40" s="40">
        <f>IFERROR(INT(TRIM(SUBSTITUTE(VLOOKUP($A40&amp;"*",各都道府県の状況!$A:$I,F$3,FALSE), "※5", ""))), "")</f>
        <v>2147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489</v>
      </c>
      <c r="I40" s="40">
        <f>IFERROR(INT(TRIM(SUBSTITUTE(VLOOKUP($A40&amp;"*",各都道府県の状況!$A:$I,I$3,FALSE), "※5", ""))), "")</f>
        <v>2</v>
      </c>
    </row>
    <row r="41" spans="1:9" x14ac:dyDescent="0.55000000000000004">
      <c r="A41" s="12" t="s">
        <v>217</v>
      </c>
      <c r="B41" s="13">
        <f t="shared" si="0"/>
        <v>44439</v>
      </c>
      <c r="C41" s="30" t="s">
        <v>46</v>
      </c>
      <c r="D41" s="40">
        <f>IFERROR(INT(TRIM(SUBSTITUTE(VLOOKUP($A41&amp;"*",各都道府県の状況!$A:$I,D$3,FALSE), "※5", ""))), "")</f>
        <v>4235</v>
      </c>
      <c r="E41" s="40">
        <f>IFERROR(INT(TRIM(SUBSTITUTE(VLOOKUP($A41&amp;"*",各都道府県の状況!$A:$I,E$3,FALSE), "※5", ""))), "")</f>
        <v>113590</v>
      </c>
      <c r="F41" s="40">
        <f>IFERROR(INT(TRIM(SUBSTITUTE(VLOOKUP($A41&amp;"*",各都道府県の状況!$A:$I,F$3,FALSE), "※5", ""))), "")</f>
        <v>3514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687</v>
      </c>
      <c r="I41" s="40">
        <f>IFERROR(INT(TRIM(SUBSTITUTE(VLOOKUP($A41&amp;"*",各都道府県の状況!$A:$I,I$3,FALSE), "※5", ""))), "")</f>
        <v>7</v>
      </c>
    </row>
    <row r="42" spans="1:9" x14ac:dyDescent="0.55000000000000004">
      <c r="A42" s="12" t="s">
        <v>218</v>
      </c>
      <c r="B42" s="13">
        <f t="shared" si="0"/>
        <v>44439</v>
      </c>
      <c r="C42" s="30" t="s">
        <v>47</v>
      </c>
      <c r="D42" s="40">
        <f>IFERROR(INT(TRIM(SUBSTITUTE(VLOOKUP($A42&amp;"*",各都道府県の状況!$A:$I,D$3,FALSE), "※5", ""))), "")</f>
        <v>4646</v>
      </c>
      <c r="E42" s="40">
        <f>IFERROR(INT(TRIM(SUBSTITUTE(VLOOKUP($A42&amp;"*",各都道府県の状況!$A:$I,E$3,FALSE), "※5", ""))), "")</f>
        <v>128223</v>
      </c>
      <c r="F42" s="40">
        <f>IFERROR(INT(TRIM(SUBSTITUTE(VLOOKUP($A42&amp;"*",各都道府県の状況!$A:$I,F$3,FALSE), "※5", ""))), "")</f>
        <v>4011</v>
      </c>
      <c r="G42" s="40">
        <f>IFERROR(INT(TRIM(SUBSTITUTE(VLOOKUP($A42&amp;"*",各都道府県の状況!$A:$I,G$3,FALSE), "※5", ""))), "")</f>
        <v>80</v>
      </c>
      <c r="H42" s="40">
        <f>IFERROR(INT(TRIM(SUBSTITUTE(VLOOKUP($A42&amp;"*",各都道府県の状況!$A:$I,H$3,FALSE), "※5", ""))), "")</f>
        <v>555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44439</v>
      </c>
      <c r="C43" s="30" t="s">
        <v>48</v>
      </c>
      <c r="D43" s="40">
        <f>IFERROR(INT(TRIM(SUBSTITUTE(VLOOKUP($A43&amp;"*",各都道府県の状況!$A:$I,D$3,FALSE), "※5", ""))), "")</f>
        <v>3470</v>
      </c>
      <c r="E43" s="40">
        <f>IFERROR(INT(TRIM(SUBSTITUTE(VLOOKUP($A43&amp;"*",各都道府県の状況!$A:$I,E$3,FALSE), "※5", ""))), "")</f>
        <v>81646</v>
      </c>
      <c r="F43" s="40">
        <f>IFERROR(INT(TRIM(SUBSTITUTE(VLOOKUP($A43&amp;"*",各都道府県の状況!$A:$I,F$3,FALSE), "※5", ""))), "")</f>
        <v>2713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726</v>
      </c>
      <c r="I43" s="40">
        <f>IFERROR(INT(TRIM(SUBSTITUTE(VLOOKUP($A43&amp;"*",各都道府県の状況!$A:$I,I$3,FALSE), "※5", ""))), "")</f>
        <v>5</v>
      </c>
    </row>
    <row r="44" spans="1:9" x14ac:dyDescent="0.55000000000000004">
      <c r="A44" s="12" t="s">
        <v>220</v>
      </c>
      <c r="B44" s="13">
        <f t="shared" si="0"/>
        <v>44439</v>
      </c>
      <c r="C44" s="30" t="s">
        <v>49</v>
      </c>
      <c r="D44" s="40">
        <f>IFERROR(INT(TRIM(SUBSTITUTE(VLOOKUP($A44&amp;"*",各都道府県の状況!$A:$I,D$3,FALSE), "※5", ""))), "")</f>
        <v>65065</v>
      </c>
      <c r="E44" s="40">
        <f>IFERROR(INT(TRIM(SUBSTITUTE(VLOOKUP($A44&amp;"*",各都道府県の状況!$A:$I,E$3,FALSE), "※5", ""))), "")</f>
        <v>1098165</v>
      </c>
      <c r="F44" s="40">
        <f>IFERROR(INT(TRIM(SUBSTITUTE(VLOOKUP($A44&amp;"*",各都道府県の状況!$A:$I,F$3,FALSE), "※5", ""))), "")</f>
        <v>52567</v>
      </c>
      <c r="G44" s="40">
        <f>IFERROR(INT(TRIM(SUBSTITUTE(VLOOKUP($A44&amp;"*",各都道府県の状況!$A:$I,G$3,FALSE), "※5", ""))), "")</f>
        <v>569</v>
      </c>
      <c r="H44" s="40">
        <f>IFERROR(INT(TRIM(SUBSTITUTE(VLOOKUP($A44&amp;"*",各都道府県の状況!$A:$I,H$3,FALSE), "※5", ""))), "")</f>
        <v>11249</v>
      </c>
      <c r="I44" s="40">
        <f>IFERROR(INT(TRIM(SUBSTITUTE(VLOOKUP($A44&amp;"*",各都道府県の状況!$A:$I,I$3,FALSE), "※5", ""))), "")</f>
        <v>38</v>
      </c>
    </row>
    <row r="45" spans="1:9" x14ac:dyDescent="0.55000000000000004">
      <c r="A45" s="12" t="s">
        <v>221</v>
      </c>
      <c r="B45" s="13">
        <f t="shared" si="0"/>
        <v>44439</v>
      </c>
      <c r="C45" s="30" t="s">
        <v>50</v>
      </c>
      <c r="D45" s="40">
        <f>IFERROR(INT(TRIM(SUBSTITUTE(VLOOKUP($A45&amp;"*",各都道府県の状況!$A:$I,D$3,FALSE), "※5", ""))), "")</f>
        <v>5139</v>
      </c>
      <c r="E45" s="40">
        <f>IFERROR(INT(TRIM(SUBSTITUTE(VLOOKUP($A45&amp;"*",各都道府県の状況!$A:$I,E$3,FALSE), "※5", ""))), "")</f>
        <v>86381</v>
      </c>
      <c r="F45" s="40">
        <f>IFERROR(INT(TRIM(SUBSTITUTE(VLOOKUP($A45&amp;"*",各都道府県の状況!$A:$I,F$3,FALSE), "※5", ""))), "")</f>
        <v>3512</v>
      </c>
      <c r="G45" s="40">
        <f>IFERROR(INT(TRIM(SUBSTITUTE(VLOOKUP($A45&amp;"*",各都道府県の状況!$A:$I,G$3,FALSE), "※5", ""))), "")</f>
        <v>27</v>
      </c>
      <c r="H45" s="40">
        <f>IFERROR(INT(TRIM(SUBSTITUTE(VLOOKUP($A45&amp;"*",各都道府県の状況!$A:$I,H$3,FALSE), "※5", ""))), "")</f>
        <v>732</v>
      </c>
      <c r="I45" s="40">
        <f>IFERROR(INT(TRIM(SUBSTITUTE(VLOOKUP($A45&amp;"*",各都道府県の状況!$A:$I,I$3,FALSE), "※5", ""))), "")</f>
        <v>2</v>
      </c>
    </row>
    <row r="46" spans="1:9" ht="21" customHeight="1" x14ac:dyDescent="0.55000000000000004">
      <c r="A46" s="12" t="s">
        <v>222</v>
      </c>
      <c r="B46" s="13">
        <f t="shared" si="0"/>
        <v>44439</v>
      </c>
      <c r="C46" s="30" t="s">
        <v>51</v>
      </c>
      <c r="D46" s="40">
        <f>IFERROR(INT(TRIM(SUBSTITUTE(VLOOKUP($A46&amp;"*",各都道府県の状況!$A:$I,D$3,FALSE), "※5", ""))), "")</f>
        <v>5267</v>
      </c>
      <c r="E46" s="40">
        <f>IFERROR(INT(TRIM(SUBSTITUTE(VLOOKUP($A46&amp;"*",各都道府県の状況!$A:$I,E$3,FALSE), "※5", ""))), "")</f>
        <v>158773</v>
      </c>
      <c r="F46" s="40">
        <f>IFERROR(INT(TRIM(SUBSTITUTE(VLOOKUP($A46&amp;"*",各都道府県の状況!$A:$I,F$3,FALSE), "※5", ""))), "")</f>
        <v>4531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637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44439</v>
      </c>
      <c r="C47" s="30" t="s">
        <v>52</v>
      </c>
      <c r="D47" s="40">
        <f>IFERROR(INT(TRIM(SUBSTITUTE(VLOOKUP($A47&amp;"*",各都道府県の状況!$A:$I,D$3,FALSE), "※5", ""))), "")</f>
        <v>12531</v>
      </c>
      <c r="E47" s="40">
        <f>IFERROR(INT(TRIM(SUBSTITUTE(VLOOKUP($A47&amp;"*",各都道府県の状況!$A:$I,E$3,FALSE), "※5", ""))), "")</f>
        <v>107369</v>
      </c>
      <c r="F47" s="40">
        <f>IFERROR(INT(TRIM(SUBSTITUTE(VLOOKUP($A47&amp;"*",各都道府県の状況!$A:$I,F$3,FALSE), "※5", ""))), "")</f>
        <v>10239</v>
      </c>
      <c r="G47" s="40">
        <f>IFERROR(INT(TRIM(SUBSTITUTE(VLOOKUP($A47&amp;"*",各都道府県の状況!$A:$I,G$3,FALSE), "※5", ""))), "")</f>
        <v>127</v>
      </c>
      <c r="H47" s="40">
        <f>IFERROR(INT(TRIM(SUBSTITUTE(VLOOKUP($A47&amp;"*",各都道府県の状況!$A:$I,H$3,FALSE), "※5", ""))), "")</f>
        <v>2165</v>
      </c>
      <c r="I47" s="40">
        <f>IFERROR(INT(TRIM(SUBSTITUTE(VLOOKUP($A47&amp;"*",各都道府県の状況!$A:$I,I$3,FALSE), "※5", ""))), "")</f>
        <v>15</v>
      </c>
    </row>
    <row r="48" spans="1:9" x14ac:dyDescent="0.55000000000000004">
      <c r="A48" s="12" t="s">
        <v>224</v>
      </c>
      <c r="B48" s="13">
        <f t="shared" si="0"/>
        <v>44439</v>
      </c>
      <c r="C48" s="30" t="s">
        <v>53</v>
      </c>
      <c r="D48" s="40">
        <f>IFERROR(INT(TRIM(SUBSTITUTE(VLOOKUP($A48&amp;"*",各都道府県の状況!$A:$I,D$3,FALSE), "※5", ""))), "")</f>
        <v>6987</v>
      </c>
      <c r="E48" s="40">
        <f>IFERROR(INT(TRIM(SUBSTITUTE(VLOOKUP($A48&amp;"*",各都道府県の状況!$A:$I,E$3,FALSE), "※5", ""))), "")</f>
        <v>226405</v>
      </c>
      <c r="F48" s="40">
        <f>IFERROR(INT(TRIM(SUBSTITUTE(VLOOKUP($A48&amp;"*",各都道府県の状況!$A:$I,F$3,FALSE), "※5", ""))), "")</f>
        <v>5603</v>
      </c>
      <c r="G48" s="40">
        <f>IFERROR(INT(TRIM(SUBSTITUTE(VLOOKUP($A48&amp;"*",各都道府県の状況!$A:$I,G$3,FALSE), "※5", ""))), "")</f>
        <v>68</v>
      </c>
      <c r="H48" s="40">
        <f>IFERROR(INT(TRIM(SUBSTITUTE(VLOOKUP($A48&amp;"*",各都道府県の状況!$A:$I,H$3,FALSE), "※5", ""))), "")</f>
        <v>1316</v>
      </c>
      <c r="I48" s="40">
        <f>IFERROR(INT(TRIM(SUBSTITUTE(VLOOKUP($A48&amp;"*",各都道府県の状況!$A:$I,I$3,FALSE), "※5", ""))), "")</f>
        <v>2</v>
      </c>
    </row>
    <row r="49" spans="1:9" x14ac:dyDescent="0.55000000000000004">
      <c r="A49" s="12" t="s">
        <v>225</v>
      </c>
      <c r="B49" s="13">
        <f t="shared" si="0"/>
        <v>44439</v>
      </c>
      <c r="C49" s="30" t="s">
        <v>54</v>
      </c>
      <c r="D49" s="40">
        <f>IFERROR(INT(TRIM(SUBSTITUTE(VLOOKUP($A49&amp;"*",各都道府県の状況!$A:$I,D$3,FALSE), "※5", ""))), "")</f>
        <v>5441</v>
      </c>
      <c r="E49" s="40">
        <f>IFERROR(INT(TRIM(SUBSTITUTE(VLOOKUP($A49&amp;"*",各都道府県の状況!$A:$I,E$3,FALSE), "※5", ""))), "")</f>
        <v>61361</v>
      </c>
      <c r="F49" s="40">
        <f>IFERROR(INT(TRIM(SUBSTITUTE(VLOOKUP($A49&amp;"*",各都道府県の状況!$A:$I,F$3,FALSE), "※5", ""))), "")</f>
        <v>4177</v>
      </c>
      <c r="G49" s="40">
        <f>IFERROR(INT(TRIM(SUBSTITUTE(VLOOKUP($A49&amp;"*",各都道府県の状況!$A:$I,G$3,FALSE), "※5", ""))), "")</f>
        <v>33</v>
      </c>
      <c r="H49" s="40">
        <f>IFERROR(INT(TRIM(SUBSTITUTE(VLOOKUP($A49&amp;"*",各都道府県の状況!$A:$I,H$3,FALSE), "※5", ""))), "")</f>
        <v>1216</v>
      </c>
      <c r="I49" s="40">
        <f>IFERROR(INT(TRIM(SUBSTITUTE(VLOOKUP($A49&amp;"*",各都道府県の状況!$A:$I,I$3,FALSE), "※5", ""))), "")</f>
        <v>8</v>
      </c>
    </row>
    <row r="50" spans="1:9" x14ac:dyDescent="0.55000000000000004">
      <c r="A50" s="12" t="s">
        <v>226</v>
      </c>
      <c r="B50" s="13">
        <f t="shared" si="0"/>
        <v>44439</v>
      </c>
      <c r="C50" s="30" t="s">
        <v>55</v>
      </c>
      <c r="D50" s="40">
        <f>IFERROR(INT(TRIM(SUBSTITUTE(VLOOKUP($A50&amp;"*",各都道府県の状況!$A:$I,D$3,FALSE), "※5", ""))), "")</f>
        <v>8105</v>
      </c>
      <c r="E50" s="40">
        <f>IFERROR(INT(TRIM(SUBSTITUTE(VLOOKUP($A50&amp;"*",各都道府県の状況!$A:$I,E$3,FALSE), "※5", ""))), "")</f>
        <v>149753</v>
      </c>
      <c r="F50" s="40">
        <f>IFERROR(INT(TRIM(SUBSTITUTE(VLOOKUP($A50&amp;"*",各都道府県の状況!$A:$I,F$3,FALSE), "※5", ""))), "")</f>
        <v>6483</v>
      </c>
      <c r="G50" s="40">
        <f>IFERROR(INT(TRIM(SUBSTITUTE(VLOOKUP($A50&amp;"*",各都道府県の状況!$A:$I,G$3,FALSE), "※5", ""))), "")</f>
        <v>44</v>
      </c>
      <c r="H50" s="40">
        <f>IFERROR(INT(TRIM(SUBSTITUTE(VLOOKUP($A50&amp;"*",各都道府県の状況!$A:$I,H$3,FALSE), "※5", ""))), "")</f>
        <v>1544</v>
      </c>
      <c r="I50" s="40">
        <f>IFERROR(INT(TRIM(SUBSTITUTE(VLOOKUP($A50&amp;"*",各都道府県の状況!$A:$I,I$3,FALSE), "※5", ""))), "")</f>
        <v>5</v>
      </c>
    </row>
    <row r="51" spans="1:9" x14ac:dyDescent="0.55000000000000004">
      <c r="A51" s="12" t="s">
        <v>227</v>
      </c>
      <c r="B51" s="13">
        <f t="shared" si="0"/>
        <v>44439</v>
      </c>
      <c r="C51" s="30" t="s">
        <v>56</v>
      </c>
      <c r="D51" s="40">
        <f>IFERROR(INT(TRIM(SUBSTITUTE(VLOOKUP($A51&amp;"*",各都道府県の状況!$A:$I,D$3,FALSE), "※5", ""))), "")</f>
        <v>42675</v>
      </c>
      <c r="E51" s="40">
        <f>IFERROR(INT(TRIM(SUBSTITUTE(VLOOKUP($A51&amp;"*",各都道府県の状況!$A:$I,E$3,FALSE), "※5", ""))), "")</f>
        <v>341011</v>
      </c>
      <c r="F51" s="40">
        <f>IFERROR(INT(TRIM(SUBSTITUTE(VLOOKUP($A51&amp;"*",各都道府県の状況!$A:$I,F$3,FALSE), "※5", ""))), "")</f>
        <v>36129</v>
      </c>
      <c r="G51" s="40">
        <f>IFERROR(INT(TRIM(SUBSTITUTE(VLOOKUP($A51&amp;"*",各都道府県の状況!$A:$I,G$3,FALSE), "※5", ""))), "")</f>
        <v>258</v>
      </c>
      <c r="H51" s="40">
        <f>IFERROR(INT(TRIM(SUBSTITUTE(VLOOKUP($A51&amp;"*",各都道府県の状況!$A:$I,H$3,FALSE), "※5", ""))), "")</f>
        <v>6120</v>
      </c>
      <c r="I51" s="40">
        <f>IFERROR(INT(TRIM(SUBSTITUTE(VLOOKUP($A51&amp;"*",各都道府県の状況!$A:$I,I$3,FALSE), "※5", ""))), "")</f>
        <v>116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0"/>
      <c r="C1" s="121"/>
      <c r="D1" s="121"/>
      <c r="E1" s="121"/>
      <c r="F1" s="121"/>
      <c r="G1" s="121"/>
      <c r="H1" s="121"/>
      <c r="I1" s="121"/>
    </row>
    <row r="2" spans="1:9" ht="28.5" customHeight="1" x14ac:dyDescent="0.55000000000000004">
      <c r="B2" s="122" t="s">
        <v>228</v>
      </c>
      <c r="C2" s="121"/>
      <c r="D2" s="121"/>
      <c r="E2" s="121"/>
      <c r="F2" s="121"/>
      <c r="G2" s="121"/>
      <c r="H2" s="121"/>
      <c r="I2" s="121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3" t="s">
        <v>180</v>
      </c>
      <c r="C4" s="125" t="s">
        <v>353</v>
      </c>
      <c r="D4" s="127" t="s">
        <v>354</v>
      </c>
      <c r="E4" s="129" t="s">
        <v>355</v>
      </c>
      <c r="F4" s="130"/>
      <c r="G4" s="131" t="s">
        <v>356</v>
      </c>
      <c r="H4" s="131" t="s">
        <v>357</v>
      </c>
      <c r="I4" s="19"/>
    </row>
    <row r="5" spans="1:9" ht="13.25" customHeight="1" x14ac:dyDescent="0.55000000000000004">
      <c r="B5" s="124"/>
      <c r="C5" s="126"/>
      <c r="D5" s="128"/>
      <c r="E5" s="110" t="s">
        <v>358</v>
      </c>
      <c r="F5" s="111" t="s">
        <v>359</v>
      </c>
      <c r="G5" s="132"/>
      <c r="H5" s="132"/>
      <c r="I5" s="19"/>
    </row>
    <row r="6" spans="1:9" ht="12" customHeight="1" x14ac:dyDescent="0.55000000000000004">
      <c r="A6" s="15" t="s">
        <v>181</v>
      </c>
      <c r="B6" s="20" t="s">
        <v>229</v>
      </c>
      <c r="C6" s="112">
        <v>56807</v>
      </c>
      <c r="D6" s="112">
        <v>994020</v>
      </c>
      <c r="E6" s="112">
        <v>4807</v>
      </c>
      <c r="F6" s="113">
        <v>15</v>
      </c>
      <c r="G6" s="112">
        <v>50788</v>
      </c>
      <c r="H6" s="112">
        <v>1449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2">
        <v>4356</v>
      </c>
      <c r="D7" s="112">
        <v>70125</v>
      </c>
      <c r="E7" s="113">
        <v>935</v>
      </c>
      <c r="F7" s="113">
        <v>2</v>
      </c>
      <c r="G7" s="112">
        <v>3388</v>
      </c>
      <c r="H7" s="113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2">
        <v>3004</v>
      </c>
      <c r="D8" s="112">
        <v>107568</v>
      </c>
      <c r="E8" s="113">
        <v>338</v>
      </c>
      <c r="F8" s="113">
        <v>0</v>
      </c>
      <c r="G8" s="112">
        <v>2617</v>
      </c>
      <c r="H8" s="113">
        <v>49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2">
        <v>14711</v>
      </c>
      <c r="D9" s="112">
        <v>207146</v>
      </c>
      <c r="E9" s="112">
        <v>2171</v>
      </c>
      <c r="F9" s="113">
        <v>30</v>
      </c>
      <c r="G9" s="112">
        <v>12364</v>
      </c>
      <c r="H9" s="113">
        <v>102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2">
        <v>1624</v>
      </c>
      <c r="D10" s="112">
        <v>21846</v>
      </c>
      <c r="E10" s="113">
        <v>223</v>
      </c>
      <c r="F10" s="113">
        <v>1</v>
      </c>
      <c r="G10" s="112">
        <v>1378</v>
      </c>
      <c r="H10" s="113">
        <v>23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2">
        <v>3172</v>
      </c>
      <c r="D11" s="112">
        <v>85468</v>
      </c>
      <c r="E11" s="113">
        <v>364</v>
      </c>
      <c r="F11" s="113">
        <v>5</v>
      </c>
      <c r="G11" s="112">
        <v>2760</v>
      </c>
      <c r="H11" s="113">
        <v>48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2">
        <v>8708</v>
      </c>
      <c r="D12" s="112">
        <v>365212</v>
      </c>
      <c r="E12" s="113">
        <v>942</v>
      </c>
      <c r="F12" s="113">
        <v>18</v>
      </c>
      <c r="G12" s="112">
        <v>7601</v>
      </c>
      <c r="H12" s="113">
        <v>165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2">
        <v>20627</v>
      </c>
      <c r="D13" s="112">
        <v>37826</v>
      </c>
      <c r="E13" s="112">
        <v>2148</v>
      </c>
      <c r="F13" s="113">
        <v>30</v>
      </c>
      <c r="G13" s="112">
        <v>18292</v>
      </c>
      <c r="H13" s="113">
        <v>187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2">
        <v>13253</v>
      </c>
      <c r="D14" s="112">
        <v>391368</v>
      </c>
      <c r="E14" s="112">
        <v>1671</v>
      </c>
      <c r="F14" s="113">
        <v>17</v>
      </c>
      <c r="G14" s="112">
        <v>11478</v>
      </c>
      <c r="H14" s="113">
        <v>104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2">
        <v>14923</v>
      </c>
      <c r="D15" s="112">
        <v>258371</v>
      </c>
      <c r="E15" s="112">
        <v>2072</v>
      </c>
      <c r="F15" s="113">
        <v>23</v>
      </c>
      <c r="G15" s="112">
        <v>12692</v>
      </c>
      <c r="H15" s="113">
        <v>159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2">
        <v>101055</v>
      </c>
      <c r="D16" s="112">
        <v>1297227</v>
      </c>
      <c r="E16" s="112">
        <v>14289</v>
      </c>
      <c r="F16" s="113">
        <v>161</v>
      </c>
      <c r="G16" s="112">
        <v>85876</v>
      </c>
      <c r="H16" s="113">
        <v>890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2">
        <v>85582</v>
      </c>
      <c r="D17" s="112">
        <v>937805</v>
      </c>
      <c r="E17" s="112">
        <v>13694</v>
      </c>
      <c r="F17" s="113">
        <v>111</v>
      </c>
      <c r="G17" s="112">
        <v>71043</v>
      </c>
      <c r="H17" s="113">
        <v>845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2">
        <v>343574</v>
      </c>
      <c r="D18" s="112">
        <v>3278999</v>
      </c>
      <c r="E18" s="112">
        <v>33993</v>
      </c>
      <c r="F18" s="113">
        <v>287</v>
      </c>
      <c r="G18" s="112">
        <v>307088</v>
      </c>
      <c r="H18" s="112">
        <v>2493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2">
        <v>147767</v>
      </c>
      <c r="D19" s="112">
        <v>1413277</v>
      </c>
      <c r="E19" s="112">
        <v>16797</v>
      </c>
      <c r="F19" s="113">
        <v>253</v>
      </c>
      <c r="G19" s="112">
        <v>129870</v>
      </c>
      <c r="H19" s="112">
        <v>1100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2">
        <v>6765</v>
      </c>
      <c r="D20" s="112">
        <v>240052</v>
      </c>
      <c r="E20" s="113">
        <v>974</v>
      </c>
      <c r="F20" s="113">
        <v>8</v>
      </c>
      <c r="G20" s="112">
        <v>5736</v>
      </c>
      <c r="H20" s="113">
        <v>55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2">
        <v>4371</v>
      </c>
      <c r="D21" s="112">
        <v>100935</v>
      </c>
      <c r="E21" s="113">
        <v>916</v>
      </c>
      <c r="F21" s="113">
        <v>11</v>
      </c>
      <c r="G21" s="112">
        <v>3413</v>
      </c>
      <c r="H21" s="113">
        <v>42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2">
        <v>7251</v>
      </c>
      <c r="D22" s="112">
        <v>167045</v>
      </c>
      <c r="E22" s="113">
        <v>607</v>
      </c>
      <c r="F22" s="113">
        <v>6</v>
      </c>
      <c r="G22" s="112">
        <v>6504</v>
      </c>
      <c r="H22" s="113">
        <v>123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2">
        <v>2577</v>
      </c>
      <c r="D23" s="112">
        <v>98136</v>
      </c>
      <c r="E23" s="113">
        <v>300</v>
      </c>
      <c r="F23" s="113">
        <v>1</v>
      </c>
      <c r="G23" s="112">
        <v>2241</v>
      </c>
      <c r="H23" s="113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2">
        <v>4421</v>
      </c>
      <c r="D24" s="112">
        <v>92433</v>
      </c>
      <c r="E24" s="113">
        <v>627</v>
      </c>
      <c r="F24" s="113">
        <v>3</v>
      </c>
      <c r="G24" s="112">
        <v>3773</v>
      </c>
      <c r="H24" s="113">
        <v>25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2">
        <v>7878</v>
      </c>
      <c r="D25" s="112">
        <v>271601</v>
      </c>
      <c r="E25" s="113">
        <v>750</v>
      </c>
      <c r="F25" s="113">
        <v>6</v>
      </c>
      <c r="G25" s="112">
        <v>6985</v>
      </c>
      <c r="H25" s="113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2">
        <v>15776</v>
      </c>
      <c r="D26" s="112">
        <v>349579</v>
      </c>
      <c r="E26" s="112">
        <v>2729</v>
      </c>
      <c r="F26" s="113">
        <v>12</v>
      </c>
      <c r="G26" s="112">
        <v>12730</v>
      </c>
      <c r="H26" s="113">
        <v>200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2">
        <v>21868</v>
      </c>
      <c r="D27" s="112">
        <v>535472</v>
      </c>
      <c r="E27" s="112">
        <v>5691</v>
      </c>
      <c r="F27" s="113">
        <v>33</v>
      </c>
      <c r="G27" s="112">
        <v>16004</v>
      </c>
      <c r="H27" s="113">
        <v>173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2">
        <v>81945</v>
      </c>
      <c r="D28" s="112">
        <v>1071762</v>
      </c>
      <c r="E28" s="112">
        <v>18666</v>
      </c>
      <c r="F28" s="113">
        <v>49</v>
      </c>
      <c r="G28" s="112">
        <v>62242</v>
      </c>
      <c r="H28" s="112">
        <v>1037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2">
        <v>12382</v>
      </c>
      <c r="D29" s="112">
        <v>181186</v>
      </c>
      <c r="E29" s="112">
        <v>4731</v>
      </c>
      <c r="F29" s="113">
        <v>18</v>
      </c>
      <c r="G29" s="112">
        <v>7765</v>
      </c>
      <c r="H29" s="113">
        <v>130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2">
        <v>10583</v>
      </c>
      <c r="D30" s="112">
        <v>205725</v>
      </c>
      <c r="E30" s="112">
        <v>2153</v>
      </c>
      <c r="F30" s="113">
        <v>11</v>
      </c>
      <c r="G30" s="112">
        <v>8334</v>
      </c>
      <c r="H30" s="113">
        <v>96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2">
        <v>30197</v>
      </c>
      <c r="D31" s="112">
        <v>365718</v>
      </c>
      <c r="E31" s="112">
        <v>7576</v>
      </c>
      <c r="F31" s="113">
        <v>99</v>
      </c>
      <c r="G31" s="112">
        <v>21922</v>
      </c>
      <c r="H31" s="113">
        <v>253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2">
        <v>168725</v>
      </c>
      <c r="D32" s="112">
        <v>2934187</v>
      </c>
      <c r="E32" s="112">
        <v>26753</v>
      </c>
      <c r="F32" s="113">
        <v>524</v>
      </c>
      <c r="G32" s="112">
        <v>137305</v>
      </c>
      <c r="H32" s="112">
        <v>2789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2">
        <v>64422</v>
      </c>
      <c r="D33" s="112">
        <v>648819</v>
      </c>
      <c r="E33" s="112">
        <v>7479</v>
      </c>
      <c r="F33" s="113">
        <v>73</v>
      </c>
      <c r="G33" s="112">
        <v>55604</v>
      </c>
      <c r="H33" s="112">
        <v>1339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2">
        <v>13394</v>
      </c>
      <c r="D34" s="112">
        <v>219056</v>
      </c>
      <c r="E34" s="112">
        <v>1715</v>
      </c>
      <c r="F34" s="113">
        <v>13</v>
      </c>
      <c r="G34" s="112">
        <v>11542</v>
      </c>
      <c r="H34" s="113">
        <v>137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2">
        <v>4567</v>
      </c>
      <c r="D35" s="112">
        <v>56726</v>
      </c>
      <c r="E35" s="113">
        <v>456</v>
      </c>
      <c r="F35" s="113">
        <v>29</v>
      </c>
      <c r="G35" s="112">
        <v>3956</v>
      </c>
      <c r="H35" s="113">
        <v>55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2">
        <v>1444</v>
      </c>
      <c r="D36" s="112">
        <v>125443</v>
      </c>
      <c r="E36" s="113">
        <v>262</v>
      </c>
      <c r="F36" s="113">
        <v>0</v>
      </c>
      <c r="G36" s="112">
        <v>1157</v>
      </c>
      <c r="H36" s="113">
        <v>4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2">
        <v>1337</v>
      </c>
      <c r="D37" s="112">
        <v>42979</v>
      </c>
      <c r="E37" s="113">
        <v>223</v>
      </c>
      <c r="F37" s="113">
        <v>1</v>
      </c>
      <c r="G37" s="112">
        <v>1112</v>
      </c>
      <c r="H37" s="113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2">
        <v>13383</v>
      </c>
      <c r="D38" s="112">
        <v>216620</v>
      </c>
      <c r="E38" s="112">
        <v>1861</v>
      </c>
      <c r="F38" s="113">
        <v>13</v>
      </c>
      <c r="G38" s="112">
        <v>10253</v>
      </c>
      <c r="H38" s="113">
        <v>128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2">
        <v>18443</v>
      </c>
      <c r="D39" s="112">
        <v>723783</v>
      </c>
      <c r="E39" s="112">
        <v>1479</v>
      </c>
      <c r="F39" s="113">
        <v>22</v>
      </c>
      <c r="G39" s="112">
        <v>15201</v>
      </c>
      <c r="H39" s="113">
        <v>181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2">
        <v>4952</v>
      </c>
      <c r="D40" s="112">
        <v>147535</v>
      </c>
      <c r="E40" s="113">
        <v>684</v>
      </c>
      <c r="F40" s="113">
        <v>3</v>
      </c>
      <c r="G40" s="112">
        <v>4183</v>
      </c>
      <c r="H40" s="113">
        <v>85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2">
        <v>2699</v>
      </c>
      <c r="D41" s="112">
        <v>87561</v>
      </c>
      <c r="E41" s="113">
        <v>489</v>
      </c>
      <c r="F41" s="113">
        <v>2</v>
      </c>
      <c r="G41" s="112">
        <v>2147</v>
      </c>
      <c r="H41" s="113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2">
        <v>4235</v>
      </c>
      <c r="D42" s="112">
        <v>113590</v>
      </c>
      <c r="E42" s="113">
        <v>687</v>
      </c>
      <c r="F42" s="113">
        <v>7</v>
      </c>
      <c r="G42" s="112">
        <v>3514</v>
      </c>
      <c r="H42" s="113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2">
        <v>4646</v>
      </c>
      <c r="D43" s="112">
        <v>128223</v>
      </c>
      <c r="E43" s="113">
        <v>555</v>
      </c>
      <c r="F43" s="113">
        <v>3</v>
      </c>
      <c r="G43" s="112">
        <v>4011</v>
      </c>
      <c r="H43" s="113">
        <v>80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2">
        <v>3470</v>
      </c>
      <c r="D44" s="112">
        <v>81646</v>
      </c>
      <c r="E44" s="113">
        <v>726</v>
      </c>
      <c r="F44" s="113">
        <v>5</v>
      </c>
      <c r="G44" s="112">
        <v>2713</v>
      </c>
      <c r="H44" s="113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2">
        <v>65065</v>
      </c>
      <c r="D45" s="112">
        <v>1098165</v>
      </c>
      <c r="E45" s="112">
        <v>11249</v>
      </c>
      <c r="F45" s="113">
        <v>38</v>
      </c>
      <c r="G45" s="112">
        <v>52567</v>
      </c>
      <c r="H45" s="113">
        <v>569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2">
        <v>5139</v>
      </c>
      <c r="D46" s="112">
        <v>86381</v>
      </c>
      <c r="E46" s="113">
        <v>732</v>
      </c>
      <c r="F46" s="113">
        <v>2</v>
      </c>
      <c r="G46" s="112">
        <v>3512</v>
      </c>
      <c r="H46" s="113">
        <v>27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2">
        <v>5267</v>
      </c>
      <c r="D47" s="112">
        <v>158773</v>
      </c>
      <c r="E47" s="113">
        <v>637</v>
      </c>
      <c r="F47" s="113">
        <v>1</v>
      </c>
      <c r="G47" s="112">
        <v>4531</v>
      </c>
      <c r="H47" s="113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2">
        <v>12531</v>
      </c>
      <c r="D48" s="112">
        <v>107369</v>
      </c>
      <c r="E48" s="112">
        <v>2165</v>
      </c>
      <c r="F48" s="113">
        <v>15</v>
      </c>
      <c r="G48" s="112">
        <v>10239</v>
      </c>
      <c r="H48" s="113">
        <v>127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2">
        <v>6987</v>
      </c>
      <c r="D49" s="112">
        <v>226405</v>
      </c>
      <c r="E49" s="112">
        <v>1316</v>
      </c>
      <c r="F49" s="113">
        <v>2</v>
      </c>
      <c r="G49" s="112">
        <v>5603</v>
      </c>
      <c r="H49" s="113">
        <v>68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2">
        <v>5441</v>
      </c>
      <c r="D50" s="112">
        <v>61361</v>
      </c>
      <c r="E50" s="112">
        <v>1216</v>
      </c>
      <c r="F50" s="113">
        <v>8</v>
      </c>
      <c r="G50" s="112">
        <v>4177</v>
      </c>
      <c r="H50" s="113">
        <v>33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2">
        <v>8105</v>
      </c>
      <c r="D51" s="112">
        <v>149753</v>
      </c>
      <c r="E51" s="112">
        <v>1544</v>
      </c>
      <c r="F51" s="113">
        <v>5</v>
      </c>
      <c r="G51" s="112">
        <v>6483</v>
      </c>
      <c r="H51" s="113">
        <v>44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2">
        <v>42675</v>
      </c>
      <c r="D52" s="112">
        <v>341011</v>
      </c>
      <c r="E52" s="112">
        <v>6120</v>
      </c>
      <c r="F52" s="113">
        <v>116</v>
      </c>
      <c r="G52" s="112">
        <v>36129</v>
      </c>
      <c r="H52" s="113">
        <v>258</v>
      </c>
      <c r="I52" s="25"/>
    </row>
    <row r="53" spans="1:9" ht="12" customHeight="1" x14ac:dyDescent="0.55000000000000004">
      <c r="B53" s="22" t="s">
        <v>276</v>
      </c>
      <c r="C53" s="113">
        <v>149</v>
      </c>
      <c r="D53" s="114" t="s">
        <v>360</v>
      </c>
      <c r="E53" s="113">
        <v>0</v>
      </c>
      <c r="F53" s="114" t="s">
        <v>360</v>
      </c>
      <c r="G53" s="113">
        <v>149</v>
      </c>
      <c r="H53" s="114" t="s">
        <v>360</v>
      </c>
      <c r="I53" s="25"/>
    </row>
    <row r="54" spans="1:9" ht="12" customHeight="1" x14ac:dyDescent="0.55000000000000004">
      <c r="B54" s="21" t="s">
        <v>164</v>
      </c>
      <c r="C54" s="112">
        <v>1482253</v>
      </c>
      <c r="D54" s="112">
        <v>20901288</v>
      </c>
      <c r="E54" s="112">
        <v>208512</v>
      </c>
      <c r="F54" s="112">
        <v>2092</v>
      </c>
      <c r="G54" s="112">
        <v>1250972</v>
      </c>
      <c r="H54" s="112">
        <v>16034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41" activePane="bottomLeft" state="frozen"/>
      <selection pane="bottomLeft" activeCell="C148" sqref="A6:C148"/>
    </sheetView>
  </sheetViews>
  <sheetFormatPr defaultRowHeight="18" x14ac:dyDescent="0.55000000000000004"/>
  <cols>
    <col min="1" max="1" width="8.6640625" style="51"/>
    <col min="2" max="2" width="10" style="87" bestFit="1" customWidth="1"/>
    <col min="3" max="3" width="8.6640625" style="87"/>
    <col min="4" max="4" width="11.08203125" style="71" bestFit="1" customWidth="1"/>
    <col min="5" max="5" width="7.5" style="87" bestFit="1" customWidth="1"/>
    <col min="6" max="9" width="8.6640625" style="54"/>
    <col min="10" max="16384" width="8.6640625" style="87"/>
  </cols>
  <sheetData>
    <row r="1" spans="1:17" x14ac:dyDescent="0.55000000000000004">
      <c r="A1" s="134" t="s">
        <v>292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</row>
    <row r="2" spans="1:17" x14ac:dyDescent="0.55000000000000004">
      <c r="A2" s="115" t="s">
        <v>315</v>
      </c>
      <c r="B2" s="115"/>
      <c r="C2" s="115"/>
      <c r="D2" s="135" t="s">
        <v>342</v>
      </c>
      <c r="E2" s="135"/>
      <c r="F2" s="135"/>
      <c r="G2" s="135"/>
      <c r="H2" s="135"/>
      <c r="I2" s="135"/>
      <c r="J2" s="135"/>
      <c r="K2" s="135"/>
      <c r="L2" s="135"/>
      <c r="M2" s="115" t="s">
        <v>346</v>
      </c>
      <c r="N2" s="115"/>
      <c r="O2" s="115"/>
      <c r="P2" s="115"/>
      <c r="Q2" s="115"/>
    </row>
    <row r="3" spans="1:17" x14ac:dyDescent="0.55000000000000004">
      <c r="A3" s="87"/>
      <c r="D3" s="133" t="s">
        <v>345</v>
      </c>
      <c r="E3" s="133"/>
      <c r="F3" s="133"/>
      <c r="G3" s="133"/>
      <c r="H3" s="133"/>
      <c r="I3" s="133"/>
      <c r="J3" s="136" t="s">
        <v>344</v>
      </c>
      <c r="K3" s="136"/>
      <c r="L3" s="136"/>
      <c r="M3" s="136"/>
      <c r="N3" s="136" t="s">
        <v>340</v>
      </c>
      <c r="O3" s="136"/>
      <c r="P3" s="115" t="s">
        <v>343</v>
      </c>
      <c r="Q3" s="115"/>
    </row>
    <row r="4" spans="1:17" x14ac:dyDescent="0.55000000000000004">
      <c r="A4" s="115"/>
      <c r="B4" s="115"/>
      <c r="C4" s="115"/>
      <c r="D4" s="70"/>
      <c r="E4" s="88">
        <v>2</v>
      </c>
      <c r="F4" s="88">
        <v>4</v>
      </c>
      <c r="G4" s="88">
        <v>5</v>
      </c>
      <c r="H4" s="88">
        <v>6</v>
      </c>
      <c r="I4" s="88">
        <v>7</v>
      </c>
      <c r="J4" s="88">
        <v>4</v>
      </c>
      <c r="K4" s="88">
        <v>5</v>
      </c>
      <c r="L4" s="88">
        <v>6</v>
      </c>
      <c r="M4" s="89">
        <v>7</v>
      </c>
      <c r="N4" s="89">
        <v>4</v>
      </c>
      <c r="O4" s="89">
        <v>5</v>
      </c>
      <c r="P4" s="89">
        <v>4</v>
      </c>
      <c r="Q4" s="89">
        <v>5</v>
      </c>
    </row>
    <row r="5" spans="1:17" x14ac:dyDescent="0.55000000000000004">
      <c r="A5" s="87"/>
      <c r="D5" s="70"/>
      <c r="E5" s="88"/>
      <c r="F5" s="137" t="s">
        <v>282</v>
      </c>
      <c r="G5" s="137"/>
      <c r="H5" s="137" t="s">
        <v>312</v>
      </c>
      <c r="I5" s="137"/>
      <c r="J5" s="137" t="s">
        <v>282</v>
      </c>
      <c r="K5" s="137"/>
      <c r="L5" s="137" t="s">
        <v>312</v>
      </c>
      <c r="M5" s="137"/>
      <c r="N5" s="90" t="s">
        <v>282</v>
      </c>
      <c r="O5" s="90" t="s">
        <v>283</v>
      </c>
      <c r="P5" s="90" t="s">
        <v>282</v>
      </c>
      <c r="Q5" s="90" t="s">
        <v>283</v>
      </c>
    </row>
    <row r="6" spans="1:17" x14ac:dyDescent="0.55000000000000004">
      <c r="A6" s="92" t="s">
        <v>290</v>
      </c>
      <c r="B6" s="72" t="s">
        <v>282</v>
      </c>
      <c r="C6" s="72" t="s">
        <v>283</v>
      </c>
      <c r="D6" s="93" t="s">
        <v>290</v>
      </c>
      <c r="E6" s="94" t="s">
        <v>289</v>
      </c>
      <c r="F6" s="91" t="s">
        <v>313</v>
      </c>
      <c r="G6" s="91" t="s">
        <v>314</v>
      </c>
      <c r="H6" s="91" t="s">
        <v>313</v>
      </c>
      <c r="I6" s="91" t="s">
        <v>314</v>
      </c>
      <c r="J6" s="91" t="s">
        <v>313</v>
      </c>
      <c r="K6" s="91" t="s">
        <v>314</v>
      </c>
      <c r="L6" s="91" t="s">
        <v>313</v>
      </c>
      <c r="M6" s="91" t="s">
        <v>314</v>
      </c>
      <c r="N6" s="91" t="s">
        <v>314</v>
      </c>
      <c r="O6" s="91" t="s">
        <v>314</v>
      </c>
      <c r="P6" s="91" t="s">
        <v>341</v>
      </c>
      <c r="Q6" s="91" t="s">
        <v>341</v>
      </c>
    </row>
    <row r="7" spans="1:17" x14ac:dyDescent="0.55000000000000004">
      <c r="A7" s="95">
        <f t="shared" ref="A7:A70" si="0">D7</f>
        <v>44298</v>
      </c>
      <c r="B7" s="50">
        <f>IF($D7="","",F7+G7+J7+K7+N7-P7)</f>
        <v>31678</v>
      </c>
      <c r="C7" s="50">
        <f>IF($D7="", "", H7+I7+L7+M7+O7-Q7)</f>
        <v>70086</v>
      </c>
      <c r="D7" s="96">
        <v>44298</v>
      </c>
      <c r="E7" s="97" t="str">
        <f>IFERROR(VLOOKUP($D7, V医療従事者等!$A:$J, $E$4, FALSE), TEXT(D7, "aaa"))</f>
        <v>(月)</v>
      </c>
      <c r="F7" s="97">
        <f>IFERROR(VLOOKUP($D7, V医療従事者等!$A:$J, $F$4, FALSE), 0)</f>
        <v>26850</v>
      </c>
      <c r="G7" s="97">
        <f>IFERROR(VLOOKUP($D7, V医療従事者等!$A:$J, $G$4, FALSE), 0)</f>
        <v>0</v>
      </c>
      <c r="H7" s="97">
        <f>IFERROR(VLOOKUP($D7, V医療従事者等!$A:$J, $H$4, FALSE), 0)</f>
        <v>70086</v>
      </c>
      <c r="I7" s="97">
        <f>IFERROR(VLOOKUP($D7, V医療従事者等!$A:$J, $I$4, FALSE), 0)</f>
        <v>0</v>
      </c>
      <c r="J7" s="98">
        <f>IFERROR(VLOOKUP($D7, V一般接種!$A:$G, J$4, FALSE), 0)</f>
        <v>4828</v>
      </c>
      <c r="K7" s="98">
        <f>IFERROR(VLOOKUP($D7, V一般接種!$A:$G, K$4, FALSE), 0)</f>
        <v>0</v>
      </c>
      <c r="L7" s="98">
        <f>IFERROR(VLOOKUP($D7, V一般接種!$A:$G, L$4, FALSE), 0)</f>
        <v>0</v>
      </c>
      <c r="M7" s="99">
        <f>IFERROR(VLOOKUP($D7, V一般接種!$A:$G, M$4, FALSE), 0)</f>
        <v>0</v>
      </c>
      <c r="N7" s="98">
        <f>SUMIF(V職域接種!$C:$C, 'Conv-vaccine'!$D7, V職域接種!F:F)</f>
        <v>0</v>
      </c>
      <c r="O7" s="98">
        <f>SUMIF(V職域接種!$C:$C, 'Conv-vaccine'!$D7, V職域接種!G:G)</f>
        <v>0</v>
      </c>
      <c r="P7" s="98">
        <f>SUMIF(V重複!$C:$C, 'Conv-vaccine'!$D7, V重複!F:F)</f>
        <v>0</v>
      </c>
      <c r="Q7" s="98">
        <f>SUMIF(V重複!$C:$C, 'Conv-vaccine'!$D7, V重複!G:G)</f>
        <v>0</v>
      </c>
    </row>
    <row r="8" spans="1:17" x14ac:dyDescent="0.55000000000000004">
      <c r="A8" s="95">
        <f t="shared" si="0"/>
        <v>44299</v>
      </c>
      <c r="B8" s="50">
        <f t="shared" ref="B8:B71" si="1">IF($D8="","",F8+G8+J8+K8+N8-P8)</f>
        <v>18046</v>
      </c>
      <c r="C8" s="50">
        <f t="shared" ref="C8:C71" si="2">IF($D8="", "", H8+I8+L8+M8+O8-Q8)</f>
        <v>40090</v>
      </c>
      <c r="D8" s="96">
        <v>44299</v>
      </c>
      <c r="E8" s="97" t="str">
        <f>IFERROR(VLOOKUP($D8, V医療従事者等!$A:$J, $E$4, FALSE), TEXT(D8, "aaa"))</f>
        <v>(火)</v>
      </c>
      <c r="F8" s="97">
        <f>IFERROR(VLOOKUP($D8, V医療従事者等!$A:$J, $F$4, FALSE), 0)</f>
        <v>13896</v>
      </c>
      <c r="G8" s="97">
        <f>IFERROR(VLOOKUP($D8, V医療従事者等!$A:$J, $G$4, FALSE), 0)</f>
        <v>0</v>
      </c>
      <c r="H8" s="97">
        <f>IFERROR(VLOOKUP($D8, V医療従事者等!$A:$J, $H$4, FALSE), 0)</f>
        <v>40090</v>
      </c>
      <c r="I8" s="97">
        <f>IFERROR(VLOOKUP($D8, V医療従事者等!$A:$J, $I$4, FALSE), 0)</f>
        <v>0</v>
      </c>
      <c r="J8" s="98">
        <f>IFERROR(VLOOKUP($D8, V一般接種!$A:$G, J$4, FALSE), 0)</f>
        <v>4150</v>
      </c>
      <c r="K8" s="98">
        <f>IFERROR(VLOOKUP($D8, V一般接種!$A:$G, K$4, FALSE), 0)</f>
        <v>0</v>
      </c>
      <c r="L8" s="98">
        <f>IFERROR(VLOOKUP($D8, V一般接種!$A:$G, L$4, FALSE), 0)</f>
        <v>0</v>
      </c>
      <c r="M8" s="98">
        <f>IFERROR(VLOOKUP($D8, V一般接種!$A:$G, M$4, FALSE), 0)</f>
        <v>0</v>
      </c>
      <c r="N8" s="98">
        <f>SUMIF(V職域接種!$C:$C, 'Conv-vaccine'!$D8, V職域接種!F:F)</f>
        <v>0</v>
      </c>
      <c r="O8" s="98">
        <f>SUMIF(V職域接種!$C:$C, 'Conv-vaccine'!$D8, V職域接種!G:G)</f>
        <v>0</v>
      </c>
      <c r="P8" s="98">
        <f>SUMIF(V重複!$C:$C, 'Conv-vaccine'!$D8, V重複!F:F)</f>
        <v>0</v>
      </c>
      <c r="Q8" s="98">
        <f>SUMIF(V重複!$C:$C, 'Conv-vaccine'!$D8, V重複!G:G)</f>
        <v>0</v>
      </c>
    </row>
    <row r="9" spans="1:17" x14ac:dyDescent="0.55000000000000004">
      <c r="A9" s="95">
        <f t="shared" si="0"/>
        <v>44300</v>
      </c>
      <c r="B9" s="50">
        <f t="shared" si="1"/>
        <v>14851</v>
      </c>
      <c r="C9" s="50">
        <f t="shared" si="2"/>
        <v>41427</v>
      </c>
      <c r="D9" s="96">
        <v>44300</v>
      </c>
      <c r="E9" s="97" t="str">
        <f>IFERROR(VLOOKUP($D9, V医療従事者等!$A:$J, $E$4, FALSE), TEXT(D9, "aaa"))</f>
        <v>(水)</v>
      </c>
      <c r="F9" s="97">
        <f>IFERROR(VLOOKUP($D9, V医療従事者等!$A:$J, $F$4, FALSE), 0)</f>
        <v>9569</v>
      </c>
      <c r="G9" s="97">
        <f>IFERROR(VLOOKUP($D9, V医療従事者等!$A:$J, $G$4, FALSE), 0)</f>
        <v>0</v>
      </c>
      <c r="H9" s="97">
        <f>IFERROR(VLOOKUP($D9, V医療従事者等!$A:$J, $H$4, FALSE), 0)</f>
        <v>41427</v>
      </c>
      <c r="I9" s="97">
        <f>IFERROR(VLOOKUP($D9, V医療従事者等!$A:$J, $I$4, FALSE), 0)</f>
        <v>0</v>
      </c>
      <c r="J9" s="98">
        <f>IFERROR(VLOOKUP($D9, V一般接種!$A:$G, J$4, FALSE), 0)</f>
        <v>5282</v>
      </c>
      <c r="K9" s="98">
        <f>IFERROR(VLOOKUP($D9, V一般接種!$A:$G, K$4, FALSE), 0)</f>
        <v>0</v>
      </c>
      <c r="L9" s="98">
        <f>IFERROR(VLOOKUP($D9, V一般接種!$A:$G, L$4, FALSE), 0)</f>
        <v>0</v>
      </c>
      <c r="M9" s="98">
        <f>IFERROR(VLOOKUP($D9, V一般接種!$A:$G, M$4, FALSE), 0)</f>
        <v>0</v>
      </c>
      <c r="N9" s="98">
        <f>SUMIF(V職域接種!$C:$C, 'Conv-vaccine'!$D9, V職域接種!F:F)</f>
        <v>0</v>
      </c>
      <c r="O9" s="98">
        <f>SUMIF(V職域接種!$C:$C, 'Conv-vaccine'!$D9, V職域接種!G:G)</f>
        <v>0</v>
      </c>
      <c r="P9" s="98">
        <f>SUMIF(V重複!$C:$C, 'Conv-vaccine'!$D9, V重複!F:F)</f>
        <v>0</v>
      </c>
      <c r="Q9" s="98">
        <f>SUMIF(V重複!$C:$C, 'Conv-vaccine'!$D9, V重複!G:G)</f>
        <v>0</v>
      </c>
    </row>
    <row r="10" spans="1:17" x14ac:dyDescent="0.55000000000000004">
      <c r="A10" s="95">
        <f t="shared" si="0"/>
        <v>44301</v>
      </c>
      <c r="B10" s="50">
        <f t="shared" si="1"/>
        <v>25721</v>
      </c>
      <c r="C10" s="50">
        <f t="shared" si="2"/>
        <v>35983</v>
      </c>
      <c r="D10" s="96">
        <v>44301</v>
      </c>
      <c r="E10" s="97" t="str">
        <f>IFERROR(VLOOKUP($D10, V医療従事者等!$A:$J, $E$4, FALSE), TEXT(D10, "aaa"))</f>
        <v>(木)</v>
      </c>
      <c r="F10" s="97">
        <f>IFERROR(VLOOKUP($D10, V医療従事者等!$A:$J, $F$4, FALSE), 0)</f>
        <v>16637</v>
      </c>
      <c r="G10" s="97">
        <f>IFERROR(VLOOKUP($D10, V医療従事者等!$A:$J, $G$4, FALSE), 0)</f>
        <v>0</v>
      </c>
      <c r="H10" s="97">
        <f>IFERROR(VLOOKUP($D10, V医療従事者等!$A:$J, $H$4, FALSE), 0)</f>
        <v>35983</v>
      </c>
      <c r="I10" s="97">
        <f>IFERROR(VLOOKUP($D10, V医療従事者等!$A:$J, $I$4, FALSE), 0)</f>
        <v>0</v>
      </c>
      <c r="J10" s="98">
        <f>IFERROR(VLOOKUP($D10, V一般接種!$A:$G, J$4, FALSE), 0)</f>
        <v>9084</v>
      </c>
      <c r="K10" s="98">
        <f>IFERROR(VLOOKUP($D10, V一般接種!$A:$G, K$4, FALSE), 0)</f>
        <v>0</v>
      </c>
      <c r="L10" s="98">
        <f>IFERROR(VLOOKUP($D10, V一般接種!$A:$G, L$4, FALSE), 0)</f>
        <v>0</v>
      </c>
      <c r="M10" s="98">
        <f>IFERROR(VLOOKUP($D10, V一般接種!$A:$G, M$4, FALSE), 0)</f>
        <v>0</v>
      </c>
      <c r="N10" s="98">
        <f>SUMIF(V職域接種!$C:$C, 'Conv-vaccine'!$D10, V職域接種!F:F)</f>
        <v>0</v>
      </c>
      <c r="O10" s="98">
        <f>SUMIF(V職域接種!$C:$C, 'Conv-vaccine'!$D10, V職域接種!G:G)</f>
        <v>0</v>
      </c>
      <c r="P10" s="98">
        <f>SUMIF(V重複!$C:$C, 'Conv-vaccine'!$D10, V重複!F:F)</f>
        <v>0</v>
      </c>
      <c r="Q10" s="98">
        <f>SUMIF(V重複!$C:$C, 'Conv-vaccine'!$D10, V重複!G:G)</f>
        <v>0</v>
      </c>
    </row>
    <row r="11" spans="1:17" x14ac:dyDescent="0.55000000000000004">
      <c r="A11" s="95">
        <f t="shared" si="0"/>
        <v>44302</v>
      </c>
      <c r="B11" s="50">
        <f t="shared" si="1"/>
        <v>40685</v>
      </c>
      <c r="C11" s="50">
        <f t="shared" si="2"/>
        <v>39991</v>
      </c>
      <c r="D11" s="96">
        <v>44302</v>
      </c>
      <c r="E11" s="97" t="str">
        <f>IFERROR(VLOOKUP($D11, V医療従事者等!$A:$J, $E$4, FALSE), TEXT(D11, "aaa"))</f>
        <v>(金)</v>
      </c>
      <c r="F11" s="97">
        <f>IFERROR(VLOOKUP($D11, V医療従事者等!$A:$J, $F$4, FALSE), 0)</f>
        <v>29696</v>
      </c>
      <c r="G11" s="97">
        <f>IFERROR(VLOOKUP($D11, V医療従事者等!$A:$J, $G$4, FALSE), 0)</f>
        <v>0</v>
      </c>
      <c r="H11" s="97">
        <f>IFERROR(VLOOKUP($D11, V医療従事者等!$A:$J, $H$4, FALSE), 0)</f>
        <v>39991</v>
      </c>
      <c r="I11" s="97">
        <f>IFERROR(VLOOKUP($D11, V医療従事者等!$A:$J, $I$4, FALSE), 0)</f>
        <v>0</v>
      </c>
      <c r="J11" s="98">
        <f>IFERROR(VLOOKUP($D11, V一般接種!$A:$G, J$4, FALSE), 0)</f>
        <v>10989</v>
      </c>
      <c r="K11" s="98">
        <f>IFERROR(VLOOKUP($D11, V一般接種!$A:$G, K$4, FALSE), 0)</f>
        <v>0</v>
      </c>
      <c r="L11" s="98">
        <f>IFERROR(VLOOKUP($D11, V一般接種!$A:$G, L$4, FALSE), 0)</f>
        <v>0</v>
      </c>
      <c r="M11" s="98">
        <f>IFERROR(VLOOKUP($D11, V一般接種!$A:$G, M$4, FALSE), 0)</f>
        <v>0</v>
      </c>
      <c r="N11" s="98">
        <f>SUMIF(V職域接種!$C:$C, 'Conv-vaccine'!$D11, V職域接種!F:F)</f>
        <v>0</v>
      </c>
      <c r="O11" s="98">
        <f>SUMIF(V職域接種!$C:$C, 'Conv-vaccine'!$D11, V職域接種!G:G)</f>
        <v>0</v>
      </c>
      <c r="P11" s="98">
        <f>SUMIF(V重複!$C:$C, 'Conv-vaccine'!$D11, V重複!F:F)</f>
        <v>0</v>
      </c>
      <c r="Q11" s="98">
        <f>SUMIF(V重複!$C:$C, 'Conv-vaccine'!$D11, V重複!G:G)</f>
        <v>0</v>
      </c>
    </row>
    <row r="12" spans="1:17" x14ac:dyDescent="0.55000000000000004">
      <c r="A12" s="95">
        <f t="shared" si="0"/>
        <v>44303</v>
      </c>
      <c r="B12" s="50">
        <f t="shared" si="1"/>
        <v>8236</v>
      </c>
      <c r="C12" s="50">
        <f t="shared" si="2"/>
        <v>0</v>
      </c>
      <c r="D12" s="96">
        <v>44303</v>
      </c>
      <c r="E12" s="97" t="str">
        <f>IFERROR(VLOOKUP($D12, V医療従事者等!$A:$J, $E$4, FALSE), TEXT(D12, "aaa"))</f>
        <v>土</v>
      </c>
      <c r="F12" s="97">
        <f>IFERROR(VLOOKUP($D12, V医療従事者等!$A:$J, $F$4, FALSE), 0)</f>
        <v>0</v>
      </c>
      <c r="G12" s="97">
        <f>IFERROR(VLOOKUP($D12, V医療従事者等!$A:$J, $G$4, FALSE), 0)</f>
        <v>0</v>
      </c>
      <c r="H12" s="97">
        <f>IFERROR(VLOOKUP($D12, V医療従事者等!$A:$J, $H$4, FALSE), 0)</f>
        <v>0</v>
      </c>
      <c r="I12" s="97">
        <f>IFERROR(VLOOKUP($D12, V医療従事者等!$A:$J, $I$4, FALSE), 0)</f>
        <v>0</v>
      </c>
      <c r="J12" s="98">
        <f>IFERROR(VLOOKUP($D12, V一般接種!$A:$G, J$4, FALSE), 0)</f>
        <v>8236</v>
      </c>
      <c r="K12" s="98">
        <f>IFERROR(VLOOKUP($D12, V一般接種!$A:$G, K$4, FALSE), 0)</f>
        <v>0</v>
      </c>
      <c r="L12" s="98">
        <f>IFERROR(VLOOKUP($D12, V一般接種!$A:$G, L$4, FALSE), 0)</f>
        <v>0</v>
      </c>
      <c r="M12" s="98">
        <f>IFERROR(VLOOKUP($D12, V一般接種!$A:$G, M$4, FALSE), 0)</f>
        <v>0</v>
      </c>
      <c r="N12" s="98">
        <f>SUMIF(V職域接種!$C:$C, 'Conv-vaccine'!$D12, V職域接種!F:F)</f>
        <v>0</v>
      </c>
      <c r="O12" s="98">
        <f>SUMIF(V職域接種!$C:$C, 'Conv-vaccine'!$D12, V職域接種!G:G)</f>
        <v>0</v>
      </c>
      <c r="P12" s="98">
        <f>SUMIF(V重複!$C:$C, 'Conv-vaccine'!$D12, V重複!F:F)</f>
        <v>0</v>
      </c>
      <c r="Q12" s="98">
        <f>SUMIF(V重複!$C:$C, 'Conv-vaccine'!$D12, V重複!G:G)</f>
        <v>0</v>
      </c>
    </row>
    <row r="13" spans="1:17" x14ac:dyDescent="0.55000000000000004">
      <c r="A13" s="95">
        <f t="shared" si="0"/>
        <v>44304</v>
      </c>
      <c r="B13" s="50">
        <f t="shared" si="1"/>
        <v>9337</v>
      </c>
      <c r="C13" s="50">
        <f t="shared" si="2"/>
        <v>0</v>
      </c>
      <c r="D13" s="96">
        <v>44304</v>
      </c>
      <c r="E13" s="97" t="str">
        <f>IFERROR(VLOOKUP($D13, V医療従事者等!$A:$J, $E$4, FALSE), TEXT(D13, "aaa"))</f>
        <v>日</v>
      </c>
      <c r="F13" s="97">
        <f>IFERROR(VLOOKUP($D13, V医療従事者等!$A:$J, $F$4, FALSE), 0)</f>
        <v>0</v>
      </c>
      <c r="G13" s="97">
        <f>IFERROR(VLOOKUP($D13, V医療従事者等!$A:$J, $G$4, FALSE), 0)</f>
        <v>0</v>
      </c>
      <c r="H13" s="97">
        <f>IFERROR(VLOOKUP($D13, V医療従事者等!$A:$J, $H$4, FALSE), 0)</f>
        <v>0</v>
      </c>
      <c r="I13" s="97">
        <f>IFERROR(VLOOKUP($D13, V医療従事者等!$A:$J, $I$4, FALSE), 0)</f>
        <v>0</v>
      </c>
      <c r="J13" s="98">
        <f>IFERROR(VLOOKUP($D13, V一般接種!$A:$G, J$4, FALSE), 0)</f>
        <v>9337</v>
      </c>
      <c r="K13" s="98">
        <f>IFERROR(VLOOKUP($D13, V一般接種!$A:$G, K$4, FALSE), 0)</f>
        <v>0</v>
      </c>
      <c r="L13" s="98">
        <f>IFERROR(VLOOKUP($D13, V一般接種!$A:$G, L$4, FALSE), 0)</f>
        <v>0</v>
      </c>
      <c r="M13" s="98">
        <f>IFERROR(VLOOKUP($D13, V一般接種!$A:$G, M$4, FALSE), 0)</f>
        <v>0</v>
      </c>
      <c r="N13" s="98">
        <f>SUMIF(V職域接種!$C:$C, 'Conv-vaccine'!$D13, V職域接種!F:F)</f>
        <v>0</v>
      </c>
      <c r="O13" s="98">
        <f>SUMIF(V職域接種!$C:$C, 'Conv-vaccine'!$D13, V職域接種!G:G)</f>
        <v>0</v>
      </c>
      <c r="P13" s="98">
        <f>SUMIF(V重複!$C:$C, 'Conv-vaccine'!$D13, V重複!F:F)</f>
        <v>0</v>
      </c>
      <c r="Q13" s="98">
        <f>SUMIF(V重複!$C:$C, 'Conv-vaccine'!$D13, V重複!G:G)</f>
        <v>0</v>
      </c>
    </row>
    <row r="14" spans="1:17" x14ac:dyDescent="0.55000000000000004">
      <c r="A14" s="95">
        <f t="shared" si="0"/>
        <v>44305</v>
      </c>
      <c r="B14" s="50">
        <f t="shared" si="1"/>
        <v>99903</v>
      </c>
      <c r="C14" s="50">
        <f t="shared" si="2"/>
        <v>54307</v>
      </c>
      <c r="D14" s="96">
        <v>44305</v>
      </c>
      <c r="E14" s="97" t="str">
        <f>IFERROR(VLOOKUP($D14, V医療従事者等!$A:$J, $E$4, FALSE), TEXT(D14, "aaa"))</f>
        <v>(月)</v>
      </c>
      <c r="F14" s="97">
        <f>IFERROR(VLOOKUP($D14, V医療従事者等!$A:$J, $F$4, FALSE), 0)</f>
        <v>64725</v>
      </c>
      <c r="G14" s="97">
        <f>IFERROR(VLOOKUP($D14, V医療従事者等!$A:$J, $G$4, FALSE), 0)</f>
        <v>0</v>
      </c>
      <c r="H14" s="97">
        <f>IFERROR(VLOOKUP($D14, V医療従事者等!$A:$J, $H$4, FALSE), 0)</f>
        <v>54307</v>
      </c>
      <c r="I14" s="97">
        <f>IFERROR(VLOOKUP($D14, V医療従事者等!$A:$J, $I$4, FALSE), 0)</f>
        <v>0</v>
      </c>
      <c r="J14" s="98">
        <f>IFERROR(VLOOKUP($D14, V一般接種!$A:$G, J$4, FALSE), 0)</f>
        <v>35178</v>
      </c>
      <c r="K14" s="98">
        <f>IFERROR(VLOOKUP($D14, V一般接種!$A:$G, K$4, FALSE), 0)</f>
        <v>0</v>
      </c>
      <c r="L14" s="98">
        <f>IFERROR(VLOOKUP($D14, V一般接種!$A:$G, L$4, FALSE), 0)</f>
        <v>0</v>
      </c>
      <c r="M14" s="98">
        <f>IFERROR(VLOOKUP($D14, V一般接種!$A:$G, M$4, FALSE), 0)</f>
        <v>0</v>
      </c>
      <c r="N14" s="98">
        <f>SUMIF(V職域接種!$C:$C, 'Conv-vaccine'!$D14, V職域接種!F:F)</f>
        <v>0</v>
      </c>
      <c r="O14" s="98">
        <f>SUMIF(V職域接種!$C:$C, 'Conv-vaccine'!$D14, V職域接種!G:G)</f>
        <v>0</v>
      </c>
      <c r="P14" s="98">
        <f>SUMIF(V重複!$C:$C, 'Conv-vaccine'!$D14, V重複!F:F)</f>
        <v>0</v>
      </c>
      <c r="Q14" s="98">
        <f>SUMIF(V重複!$C:$C, 'Conv-vaccine'!$D14, V重複!G:G)</f>
        <v>0</v>
      </c>
    </row>
    <row r="15" spans="1:17" x14ac:dyDescent="0.55000000000000004">
      <c r="A15" s="95">
        <f t="shared" si="0"/>
        <v>44306</v>
      </c>
      <c r="B15" s="50">
        <f t="shared" si="1"/>
        <v>152327</v>
      </c>
      <c r="C15" s="50">
        <f t="shared" si="2"/>
        <v>27797</v>
      </c>
      <c r="D15" s="96">
        <v>44306</v>
      </c>
      <c r="E15" s="97" t="str">
        <f>IFERROR(VLOOKUP($D15, V医療従事者等!$A:$J, $E$4, FALSE), TEXT(D15, "aaa"))</f>
        <v>(火)</v>
      </c>
      <c r="F15" s="97">
        <f>IFERROR(VLOOKUP($D15, V医療従事者等!$A:$J, $F$4, FALSE), 0)</f>
        <v>98622</v>
      </c>
      <c r="G15" s="97">
        <f>IFERROR(VLOOKUP($D15, V医療従事者等!$A:$J, $G$4, FALSE), 0)</f>
        <v>0</v>
      </c>
      <c r="H15" s="97">
        <f>IFERROR(VLOOKUP($D15, V医療従事者等!$A:$J, $H$4, FALSE), 0)</f>
        <v>27797</v>
      </c>
      <c r="I15" s="97">
        <f>IFERROR(VLOOKUP($D15, V医療従事者等!$A:$J, $I$4, FALSE), 0)</f>
        <v>0</v>
      </c>
      <c r="J15" s="98">
        <f>IFERROR(VLOOKUP($D15, V一般接種!$A:$G, J$4, FALSE), 0)</f>
        <v>53705</v>
      </c>
      <c r="K15" s="98">
        <f>IFERROR(VLOOKUP($D15, V一般接種!$A:$G, K$4, FALSE), 0)</f>
        <v>0</v>
      </c>
      <c r="L15" s="98">
        <f>IFERROR(VLOOKUP($D15, V一般接種!$A:$G, L$4, FALSE), 0)</f>
        <v>0</v>
      </c>
      <c r="M15" s="98">
        <f>IFERROR(VLOOKUP($D15, V一般接種!$A:$G, M$4, FALSE), 0)</f>
        <v>0</v>
      </c>
      <c r="N15" s="98">
        <f>SUMIF(V職域接種!$C:$C, 'Conv-vaccine'!$D15, V職域接種!F:F)</f>
        <v>0</v>
      </c>
      <c r="O15" s="98">
        <f>SUMIF(V職域接種!$C:$C, 'Conv-vaccine'!$D15, V職域接種!G:G)</f>
        <v>0</v>
      </c>
      <c r="P15" s="98">
        <f>SUMIF(V重複!$C:$C, 'Conv-vaccine'!$D15, V重複!F:F)</f>
        <v>0</v>
      </c>
      <c r="Q15" s="98">
        <f>SUMIF(V重複!$C:$C, 'Conv-vaccine'!$D15, V重複!G:G)</f>
        <v>0</v>
      </c>
    </row>
    <row r="16" spans="1:17" x14ac:dyDescent="0.55000000000000004">
      <c r="A16" s="95">
        <f t="shared" si="0"/>
        <v>44307</v>
      </c>
      <c r="B16" s="50">
        <f t="shared" si="1"/>
        <v>190208</v>
      </c>
      <c r="C16" s="50">
        <f t="shared" si="2"/>
        <v>26696</v>
      </c>
      <c r="D16" s="96">
        <v>44307</v>
      </c>
      <c r="E16" s="97" t="str">
        <f>IFERROR(VLOOKUP($D16, V医療従事者等!$A:$J, $E$4, FALSE), TEXT(D16, "aaa"))</f>
        <v>(水)</v>
      </c>
      <c r="F16" s="97">
        <f>IFERROR(VLOOKUP($D16, V医療従事者等!$A:$J, $F$4, FALSE), 0)</f>
        <v>126188</v>
      </c>
      <c r="G16" s="97">
        <f>IFERROR(VLOOKUP($D16, V医療従事者等!$A:$J, $G$4, FALSE), 0)</f>
        <v>0</v>
      </c>
      <c r="H16" s="97">
        <f>IFERROR(VLOOKUP($D16, V医療従事者等!$A:$J, $H$4, FALSE), 0)</f>
        <v>26696</v>
      </c>
      <c r="I16" s="97">
        <f>IFERROR(VLOOKUP($D16, V医療従事者等!$A:$J, $I$4, FALSE), 0)</f>
        <v>0</v>
      </c>
      <c r="J16" s="98">
        <f>IFERROR(VLOOKUP($D16, V一般接種!$A:$G, J$4, FALSE), 0)</f>
        <v>64020</v>
      </c>
      <c r="K16" s="98">
        <f>IFERROR(VLOOKUP($D16, V一般接種!$A:$G, K$4, FALSE), 0)</f>
        <v>0</v>
      </c>
      <c r="L16" s="98">
        <f>IFERROR(VLOOKUP($D16, V一般接種!$A:$G, L$4, FALSE), 0)</f>
        <v>0</v>
      </c>
      <c r="M16" s="98">
        <f>IFERROR(VLOOKUP($D16, V一般接種!$A:$G, M$4, FALSE), 0)</f>
        <v>0</v>
      </c>
      <c r="N16" s="98">
        <f>SUMIF(V職域接種!$C:$C, 'Conv-vaccine'!$D16, V職域接種!F:F)</f>
        <v>0</v>
      </c>
      <c r="O16" s="98">
        <f>SUMIF(V職域接種!$C:$C, 'Conv-vaccine'!$D16, V職域接種!G:G)</f>
        <v>0</v>
      </c>
      <c r="P16" s="98">
        <f>SUMIF(V重複!$C:$C, 'Conv-vaccine'!$D16, V重複!F:F)</f>
        <v>0</v>
      </c>
      <c r="Q16" s="98">
        <f>SUMIF(V重複!$C:$C, 'Conv-vaccine'!$D16, V重複!G:G)</f>
        <v>0</v>
      </c>
    </row>
    <row r="17" spans="1:17" x14ac:dyDescent="0.55000000000000004">
      <c r="A17" s="95">
        <f t="shared" si="0"/>
        <v>44308</v>
      </c>
      <c r="B17" s="50">
        <f t="shared" si="1"/>
        <v>189752</v>
      </c>
      <c r="C17" s="50">
        <f t="shared" si="2"/>
        <v>21855</v>
      </c>
      <c r="D17" s="96">
        <v>44308</v>
      </c>
      <c r="E17" s="97" t="str">
        <f>IFERROR(VLOOKUP($D17, V医療従事者等!$A:$J, $E$4, FALSE), TEXT(D17, "aaa"))</f>
        <v>(木)</v>
      </c>
      <c r="F17" s="97">
        <f>IFERROR(VLOOKUP($D17, V医療従事者等!$A:$J, $F$4, FALSE), 0)</f>
        <v>128634</v>
      </c>
      <c r="G17" s="97">
        <f>IFERROR(VLOOKUP($D17, V医療従事者等!$A:$J, $G$4, FALSE), 0)</f>
        <v>0</v>
      </c>
      <c r="H17" s="97">
        <f>IFERROR(VLOOKUP($D17, V医療従事者等!$A:$J, $H$4, FALSE), 0)</f>
        <v>21855</v>
      </c>
      <c r="I17" s="97">
        <f>IFERROR(VLOOKUP($D17, V医療従事者等!$A:$J, $I$4, FALSE), 0)</f>
        <v>0</v>
      </c>
      <c r="J17" s="98">
        <f>IFERROR(VLOOKUP($D17, V一般接種!$A:$G, J$4, FALSE), 0)</f>
        <v>61118</v>
      </c>
      <c r="K17" s="98">
        <f>IFERROR(VLOOKUP($D17, V一般接種!$A:$G, K$4, FALSE), 0)</f>
        <v>0</v>
      </c>
      <c r="L17" s="98">
        <f>IFERROR(VLOOKUP($D17, V一般接種!$A:$G, L$4, FALSE), 0)</f>
        <v>0</v>
      </c>
      <c r="M17" s="98">
        <f>IFERROR(VLOOKUP($D17, V一般接種!$A:$G, M$4, FALSE), 0)</f>
        <v>0</v>
      </c>
      <c r="N17" s="98">
        <f>SUMIF(V職域接種!$C:$C, 'Conv-vaccine'!$D17, V職域接種!F:F)</f>
        <v>0</v>
      </c>
      <c r="O17" s="98">
        <f>SUMIF(V職域接種!$C:$C, 'Conv-vaccine'!$D17, V職域接種!G:G)</f>
        <v>0</v>
      </c>
      <c r="P17" s="98">
        <f>SUMIF(V重複!$C:$C, 'Conv-vaccine'!$D17, V重複!F:F)</f>
        <v>0</v>
      </c>
      <c r="Q17" s="98">
        <f>SUMIF(V重複!$C:$C, 'Conv-vaccine'!$D17, V重複!G:G)</f>
        <v>0</v>
      </c>
    </row>
    <row r="18" spans="1:17" x14ac:dyDescent="0.55000000000000004">
      <c r="A18" s="95">
        <f t="shared" si="0"/>
        <v>44309</v>
      </c>
      <c r="B18" s="50">
        <f t="shared" si="1"/>
        <v>205239</v>
      </c>
      <c r="C18" s="50">
        <f t="shared" si="2"/>
        <v>29683</v>
      </c>
      <c r="D18" s="96">
        <v>44309</v>
      </c>
      <c r="E18" s="97" t="str">
        <f>IFERROR(VLOOKUP($D18, V医療従事者等!$A:$J, $E$4, FALSE), TEXT(D18, "aaa"))</f>
        <v>(金)</v>
      </c>
      <c r="F18" s="97">
        <f>IFERROR(VLOOKUP($D18, V医療従事者等!$A:$J, $F$4, FALSE), 0)</f>
        <v>147989</v>
      </c>
      <c r="G18" s="97">
        <f>IFERROR(VLOOKUP($D18, V医療従事者等!$A:$J, $G$4, FALSE), 0)</f>
        <v>0</v>
      </c>
      <c r="H18" s="97">
        <f>IFERROR(VLOOKUP($D18, V医療従事者等!$A:$J, $H$4, FALSE), 0)</f>
        <v>29683</v>
      </c>
      <c r="I18" s="97">
        <f>IFERROR(VLOOKUP($D18, V医療従事者等!$A:$J, $I$4, FALSE), 0)</f>
        <v>0</v>
      </c>
      <c r="J18" s="98">
        <f>IFERROR(VLOOKUP($D18, V一般接種!$A:$G, J$4, FALSE), 0)</f>
        <v>57250</v>
      </c>
      <c r="K18" s="98">
        <f>IFERROR(VLOOKUP($D18, V一般接種!$A:$G, K$4, FALSE), 0)</f>
        <v>0</v>
      </c>
      <c r="L18" s="98">
        <f>IFERROR(VLOOKUP($D18, V一般接種!$A:$G, L$4, FALSE), 0)</f>
        <v>0</v>
      </c>
      <c r="M18" s="98">
        <f>IFERROR(VLOOKUP($D18, V一般接種!$A:$G, M$4, FALSE), 0)</f>
        <v>0</v>
      </c>
      <c r="N18" s="98">
        <f>SUMIF(V職域接種!$C:$C, 'Conv-vaccine'!$D18, V職域接種!F:F)</f>
        <v>0</v>
      </c>
      <c r="O18" s="98">
        <f>SUMIF(V職域接種!$C:$C, 'Conv-vaccine'!$D18, V職域接種!G:G)</f>
        <v>0</v>
      </c>
      <c r="P18" s="98">
        <f>SUMIF(V重複!$C:$C, 'Conv-vaccine'!$D18, V重複!F:F)</f>
        <v>0</v>
      </c>
      <c r="Q18" s="98">
        <f>SUMIF(V重複!$C:$C, 'Conv-vaccine'!$D18, V重複!G:G)</f>
        <v>0</v>
      </c>
    </row>
    <row r="19" spans="1:17" x14ac:dyDescent="0.55000000000000004">
      <c r="A19" s="95">
        <f t="shared" si="0"/>
        <v>44310</v>
      </c>
      <c r="B19" s="50">
        <f t="shared" si="1"/>
        <v>36916</v>
      </c>
      <c r="C19" s="50">
        <f t="shared" si="2"/>
        <v>0</v>
      </c>
      <c r="D19" s="96">
        <v>44310</v>
      </c>
      <c r="E19" s="97" t="str">
        <f>IFERROR(VLOOKUP($D19, V医療従事者等!$A:$J, $E$4, FALSE), TEXT(D19, "aaa"))</f>
        <v>土</v>
      </c>
      <c r="F19" s="97">
        <f>IFERROR(VLOOKUP($D19, V医療従事者等!$A:$J, $F$4, FALSE), 0)</f>
        <v>0</v>
      </c>
      <c r="G19" s="97">
        <f>IFERROR(VLOOKUP($D19, V医療従事者等!$A:$J, $G$4, FALSE), 0)</f>
        <v>0</v>
      </c>
      <c r="H19" s="97">
        <f>IFERROR(VLOOKUP($D19, V医療従事者等!$A:$J, $H$4, FALSE), 0)</f>
        <v>0</v>
      </c>
      <c r="I19" s="97">
        <f>IFERROR(VLOOKUP($D19, V医療従事者等!$A:$J, $I$4, FALSE), 0)</f>
        <v>0</v>
      </c>
      <c r="J19" s="98">
        <f>IFERROR(VLOOKUP($D19, V一般接種!$A:$G, J$4, FALSE), 0)</f>
        <v>36916</v>
      </c>
      <c r="K19" s="98">
        <f>IFERROR(VLOOKUP($D19, V一般接種!$A:$G, K$4, FALSE), 0)</f>
        <v>0</v>
      </c>
      <c r="L19" s="98">
        <f>IFERROR(VLOOKUP($D19, V一般接種!$A:$G, L$4, FALSE), 0)</f>
        <v>0</v>
      </c>
      <c r="M19" s="98">
        <f>IFERROR(VLOOKUP($D19, V一般接種!$A:$G, M$4, FALSE), 0)</f>
        <v>0</v>
      </c>
      <c r="N19" s="98">
        <f>SUMIF(V職域接種!$C:$C, 'Conv-vaccine'!$D19, V職域接種!F:F)</f>
        <v>0</v>
      </c>
      <c r="O19" s="98">
        <f>SUMIF(V職域接種!$C:$C, 'Conv-vaccine'!$D19, V職域接種!G:G)</f>
        <v>0</v>
      </c>
      <c r="P19" s="98">
        <f>SUMIF(V重複!$C:$C, 'Conv-vaccine'!$D19, V重複!F:F)</f>
        <v>0</v>
      </c>
      <c r="Q19" s="98">
        <f>SUMIF(V重複!$C:$C, 'Conv-vaccine'!$D19, V重複!G:G)</f>
        <v>0</v>
      </c>
    </row>
    <row r="20" spans="1:17" x14ac:dyDescent="0.55000000000000004">
      <c r="A20" s="95">
        <f t="shared" si="0"/>
        <v>44311</v>
      </c>
      <c r="B20" s="50">
        <f t="shared" si="1"/>
        <v>24817</v>
      </c>
      <c r="C20" s="50">
        <f t="shared" si="2"/>
        <v>0</v>
      </c>
      <c r="D20" s="96">
        <v>44311</v>
      </c>
      <c r="E20" s="97" t="str">
        <f>IFERROR(VLOOKUP($D20, V医療従事者等!$A:$J, $E$4, FALSE), TEXT(D20, "aaa"))</f>
        <v>日</v>
      </c>
      <c r="F20" s="97">
        <f>IFERROR(VLOOKUP($D20, V医療従事者等!$A:$J, $F$4, FALSE), 0)</f>
        <v>0</v>
      </c>
      <c r="G20" s="97">
        <f>IFERROR(VLOOKUP($D20, V医療従事者等!$A:$J, $G$4, FALSE), 0)</f>
        <v>0</v>
      </c>
      <c r="H20" s="97">
        <f>IFERROR(VLOOKUP($D20, V医療従事者等!$A:$J, $H$4, FALSE), 0)</f>
        <v>0</v>
      </c>
      <c r="I20" s="97">
        <f>IFERROR(VLOOKUP($D20, V医療従事者等!$A:$J, $I$4, FALSE), 0)</f>
        <v>0</v>
      </c>
      <c r="J20" s="98">
        <f>IFERROR(VLOOKUP($D20, V一般接種!$A:$G, J$4, FALSE), 0)</f>
        <v>24817</v>
      </c>
      <c r="K20" s="98">
        <f>IFERROR(VLOOKUP($D20, V一般接種!$A:$G, K$4, FALSE), 0)</f>
        <v>0</v>
      </c>
      <c r="L20" s="98">
        <f>IFERROR(VLOOKUP($D20, V一般接種!$A:$G, L$4, FALSE), 0)</f>
        <v>0</v>
      </c>
      <c r="M20" s="98">
        <f>IFERROR(VLOOKUP($D20, V一般接種!$A:$G, M$4, FALSE), 0)</f>
        <v>0</v>
      </c>
      <c r="N20" s="98">
        <f>SUMIF(V職域接種!$C:$C, 'Conv-vaccine'!$D20, V職域接種!F:F)</f>
        <v>0</v>
      </c>
      <c r="O20" s="98">
        <f>SUMIF(V職域接種!$C:$C, 'Conv-vaccine'!$D20, V職域接種!G:G)</f>
        <v>0</v>
      </c>
      <c r="P20" s="98">
        <f>SUMIF(V重複!$C:$C, 'Conv-vaccine'!$D20, V重複!F:F)</f>
        <v>0</v>
      </c>
      <c r="Q20" s="98">
        <f>SUMIF(V重複!$C:$C, 'Conv-vaccine'!$D20, V重複!G:G)</f>
        <v>0</v>
      </c>
    </row>
    <row r="21" spans="1:17" x14ac:dyDescent="0.55000000000000004">
      <c r="A21" s="95">
        <f t="shared" si="0"/>
        <v>44312</v>
      </c>
      <c r="B21" s="50">
        <f t="shared" si="1"/>
        <v>284756</v>
      </c>
      <c r="C21" s="50">
        <f t="shared" si="2"/>
        <v>41651</v>
      </c>
      <c r="D21" s="96">
        <v>44312</v>
      </c>
      <c r="E21" s="97" t="str">
        <f>IFERROR(VLOOKUP($D21, V医療従事者等!$A:$J, $E$4, FALSE), TEXT(D21, "aaa"))</f>
        <v>(月)</v>
      </c>
      <c r="F21" s="97">
        <f>IFERROR(VLOOKUP($D21, V医療従事者等!$A:$J, $F$4, FALSE), 0)</f>
        <v>221677</v>
      </c>
      <c r="G21" s="97">
        <f>IFERROR(VLOOKUP($D21, V医療従事者等!$A:$J, $G$4, FALSE), 0)</f>
        <v>0</v>
      </c>
      <c r="H21" s="97">
        <f>IFERROR(VLOOKUP($D21, V医療従事者等!$A:$J, $H$4, FALSE), 0)</f>
        <v>41651</v>
      </c>
      <c r="I21" s="97">
        <f>IFERROR(VLOOKUP($D21, V医療従事者等!$A:$J, $I$4, FALSE), 0)</f>
        <v>0</v>
      </c>
      <c r="J21" s="98">
        <f>IFERROR(VLOOKUP($D21, V一般接種!$A:$G, J$4, FALSE), 0)</f>
        <v>63079</v>
      </c>
      <c r="K21" s="98">
        <f>IFERROR(VLOOKUP($D21, V一般接種!$A:$G, K$4, FALSE), 0)</f>
        <v>0</v>
      </c>
      <c r="L21" s="98">
        <f>IFERROR(VLOOKUP($D21, V一般接種!$A:$G, L$4, FALSE), 0)</f>
        <v>0</v>
      </c>
      <c r="M21" s="98">
        <f>IFERROR(VLOOKUP($D21, V一般接種!$A:$G, M$4, FALSE), 0)</f>
        <v>0</v>
      </c>
      <c r="N21" s="98">
        <f>SUMIF(V職域接種!$C:$C, 'Conv-vaccine'!$D21, V職域接種!F:F)</f>
        <v>0</v>
      </c>
      <c r="O21" s="98">
        <f>SUMIF(V職域接種!$C:$C, 'Conv-vaccine'!$D21, V職域接種!G:G)</f>
        <v>0</v>
      </c>
      <c r="P21" s="98">
        <f>SUMIF(V重複!$C:$C, 'Conv-vaccine'!$D21, V重複!F:F)</f>
        <v>0</v>
      </c>
      <c r="Q21" s="98">
        <f>SUMIF(V重複!$C:$C, 'Conv-vaccine'!$D21, V重複!G:G)</f>
        <v>0</v>
      </c>
    </row>
    <row r="22" spans="1:17" x14ac:dyDescent="0.55000000000000004">
      <c r="A22" s="95">
        <f t="shared" si="0"/>
        <v>44313</v>
      </c>
      <c r="B22" s="50">
        <f t="shared" si="1"/>
        <v>253893</v>
      </c>
      <c r="C22" s="50">
        <f t="shared" si="2"/>
        <v>31105</v>
      </c>
      <c r="D22" s="96">
        <v>44313</v>
      </c>
      <c r="E22" s="97" t="str">
        <f>IFERROR(VLOOKUP($D22, V医療従事者等!$A:$J, $E$4, FALSE), TEXT(D22, "aaa"))</f>
        <v>(火)</v>
      </c>
      <c r="F22" s="97">
        <f>IFERROR(VLOOKUP($D22, V医療従事者等!$A:$J, $F$4, FALSE), 0)</f>
        <v>172069</v>
      </c>
      <c r="G22" s="97">
        <f>IFERROR(VLOOKUP($D22, V医療従事者等!$A:$J, $G$4, FALSE), 0)</f>
        <v>0</v>
      </c>
      <c r="H22" s="97">
        <f>IFERROR(VLOOKUP($D22, V医療従事者等!$A:$J, $H$4, FALSE), 0)</f>
        <v>31105</v>
      </c>
      <c r="I22" s="97">
        <f>IFERROR(VLOOKUP($D22, V医療従事者等!$A:$J, $I$4, FALSE), 0)</f>
        <v>0</v>
      </c>
      <c r="J22" s="98">
        <f>IFERROR(VLOOKUP($D22, V一般接種!$A:$G, J$4, FALSE), 0)</f>
        <v>81824</v>
      </c>
      <c r="K22" s="98">
        <f>IFERROR(VLOOKUP($D22, V一般接種!$A:$G, K$4, FALSE), 0)</f>
        <v>0</v>
      </c>
      <c r="L22" s="98">
        <f>IFERROR(VLOOKUP($D22, V一般接種!$A:$G, L$4, FALSE), 0)</f>
        <v>0</v>
      </c>
      <c r="M22" s="98">
        <f>IFERROR(VLOOKUP($D22, V一般接種!$A:$G, M$4, FALSE), 0)</f>
        <v>0</v>
      </c>
      <c r="N22" s="98">
        <f>SUMIF(V職域接種!$C:$C, 'Conv-vaccine'!$D22, V職域接種!F:F)</f>
        <v>0</v>
      </c>
      <c r="O22" s="98">
        <f>SUMIF(V職域接種!$C:$C, 'Conv-vaccine'!$D22, V職域接種!G:G)</f>
        <v>0</v>
      </c>
      <c r="P22" s="98">
        <f>SUMIF(V重複!$C:$C, 'Conv-vaccine'!$D22, V重複!F:F)</f>
        <v>0</v>
      </c>
      <c r="Q22" s="98">
        <f>SUMIF(V重複!$C:$C, 'Conv-vaccine'!$D22, V重複!G:G)</f>
        <v>0</v>
      </c>
    </row>
    <row r="23" spans="1:17" x14ac:dyDescent="0.55000000000000004">
      <c r="A23" s="95">
        <f t="shared" si="0"/>
        <v>44314</v>
      </c>
      <c r="B23" s="50">
        <f t="shared" si="1"/>
        <v>282504</v>
      </c>
      <c r="C23" s="50">
        <f t="shared" si="2"/>
        <v>44268</v>
      </c>
      <c r="D23" s="96">
        <v>44314</v>
      </c>
      <c r="E23" s="97" t="str">
        <f>IFERROR(VLOOKUP($D23, V医療従事者等!$A:$J, $E$4, FALSE), TEXT(D23, "aaa"))</f>
        <v>(水)</v>
      </c>
      <c r="F23" s="97">
        <f>IFERROR(VLOOKUP($D23, V医療従事者等!$A:$J, $F$4, FALSE), 0)</f>
        <v>194005</v>
      </c>
      <c r="G23" s="97">
        <f>IFERROR(VLOOKUP($D23, V医療従事者等!$A:$J, $G$4, FALSE), 0)</f>
        <v>0</v>
      </c>
      <c r="H23" s="97">
        <f>IFERROR(VLOOKUP($D23, V医療従事者等!$A:$J, $H$4, FALSE), 0)</f>
        <v>44268</v>
      </c>
      <c r="I23" s="97">
        <f>IFERROR(VLOOKUP($D23, V医療従事者等!$A:$J, $I$4, FALSE), 0)</f>
        <v>0</v>
      </c>
      <c r="J23" s="98">
        <f>IFERROR(VLOOKUP($D23, V一般接種!$A:$G, J$4, FALSE), 0)</f>
        <v>88499</v>
      </c>
      <c r="K23" s="98">
        <f>IFERROR(VLOOKUP($D23, V一般接種!$A:$G, K$4, FALSE), 0)</f>
        <v>0</v>
      </c>
      <c r="L23" s="98">
        <f>IFERROR(VLOOKUP($D23, V一般接種!$A:$G, L$4, FALSE), 0)</f>
        <v>0</v>
      </c>
      <c r="M23" s="98">
        <f>IFERROR(VLOOKUP($D23, V一般接種!$A:$G, M$4, FALSE), 0)</f>
        <v>0</v>
      </c>
      <c r="N23" s="98">
        <f>SUMIF(V職域接種!$C:$C, 'Conv-vaccine'!$D23, V職域接種!F:F)</f>
        <v>0</v>
      </c>
      <c r="O23" s="98">
        <f>SUMIF(V職域接種!$C:$C, 'Conv-vaccine'!$D23, V職域接種!G:G)</f>
        <v>0</v>
      </c>
      <c r="P23" s="98">
        <f>SUMIF(V重複!$C:$C, 'Conv-vaccine'!$D23, V重複!F:F)</f>
        <v>0</v>
      </c>
      <c r="Q23" s="98">
        <f>SUMIF(V重複!$C:$C, 'Conv-vaccine'!$D23, V重複!G:G)</f>
        <v>0</v>
      </c>
    </row>
    <row r="24" spans="1:17" x14ac:dyDescent="0.55000000000000004">
      <c r="A24" s="95">
        <f t="shared" si="0"/>
        <v>44315</v>
      </c>
      <c r="B24" s="50">
        <f t="shared" si="1"/>
        <v>19910</v>
      </c>
      <c r="C24" s="50">
        <f t="shared" si="2"/>
        <v>0</v>
      </c>
      <c r="D24" s="96">
        <v>44315</v>
      </c>
      <c r="E24" s="97" t="str">
        <f>IFERROR(VLOOKUP($D24, V医療従事者等!$A:$J, $E$4, FALSE), TEXT(D24, "aaa"))</f>
        <v>木</v>
      </c>
      <c r="F24" s="97">
        <f>IFERROR(VLOOKUP($D24, V医療従事者等!$A:$J, $F$4, FALSE), 0)</f>
        <v>0</v>
      </c>
      <c r="G24" s="97">
        <f>IFERROR(VLOOKUP($D24, V医療従事者等!$A:$J, $G$4, FALSE), 0)</f>
        <v>0</v>
      </c>
      <c r="H24" s="97">
        <f>IFERROR(VLOOKUP($D24, V医療従事者等!$A:$J, $H$4, FALSE), 0)</f>
        <v>0</v>
      </c>
      <c r="I24" s="97">
        <f>IFERROR(VLOOKUP($D24, V医療従事者等!$A:$J, $I$4, FALSE), 0)</f>
        <v>0</v>
      </c>
      <c r="J24" s="98">
        <f>IFERROR(VLOOKUP($D24, V一般接種!$A:$G, J$4, FALSE), 0)</f>
        <v>19910</v>
      </c>
      <c r="K24" s="98">
        <f>IFERROR(VLOOKUP($D24, V一般接種!$A:$G, K$4, FALSE), 0)</f>
        <v>0</v>
      </c>
      <c r="L24" s="98">
        <f>IFERROR(VLOOKUP($D24, V一般接種!$A:$G, L$4, FALSE), 0)</f>
        <v>0</v>
      </c>
      <c r="M24" s="98">
        <f>IFERROR(VLOOKUP($D24, V一般接種!$A:$G, M$4, FALSE), 0)</f>
        <v>0</v>
      </c>
      <c r="N24" s="98">
        <f>SUMIF(V職域接種!$C:$C, 'Conv-vaccine'!$D24, V職域接種!F:F)</f>
        <v>0</v>
      </c>
      <c r="O24" s="98">
        <f>SUMIF(V職域接種!$C:$C, 'Conv-vaccine'!$D24, V職域接種!G:G)</f>
        <v>0</v>
      </c>
      <c r="P24" s="98">
        <f>SUMIF(V重複!$C:$C, 'Conv-vaccine'!$D24, V重複!F:F)</f>
        <v>0</v>
      </c>
      <c r="Q24" s="98">
        <f>SUMIF(V重複!$C:$C, 'Conv-vaccine'!$D24, V重複!G:G)</f>
        <v>0</v>
      </c>
    </row>
    <row r="25" spans="1:17" x14ac:dyDescent="0.55000000000000004">
      <c r="A25" s="95">
        <f t="shared" si="0"/>
        <v>44316</v>
      </c>
      <c r="B25" s="50">
        <f t="shared" si="1"/>
        <v>294626</v>
      </c>
      <c r="C25" s="50">
        <f t="shared" si="2"/>
        <v>47240</v>
      </c>
      <c r="D25" s="96">
        <v>44316</v>
      </c>
      <c r="E25" s="97" t="str">
        <f>IFERROR(VLOOKUP($D25, V医療従事者等!$A:$J, $E$4, FALSE), TEXT(D25, "aaa"))</f>
        <v>(金)</v>
      </c>
      <c r="F25" s="97">
        <f>IFERROR(VLOOKUP($D25, V医療従事者等!$A:$J, $F$4, FALSE), 0)</f>
        <v>227667</v>
      </c>
      <c r="G25" s="97">
        <f>IFERROR(VLOOKUP($D25, V医療従事者等!$A:$J, $G$4, FALSE), 0)</f>
        <v>0</v>
      </c>
      <c r="H25" s="97">
        <f>IFERROR(VLOOKUP($D25, V医療従事者等!$A:$J, $H$4, FALSE), 0)</f>
        <v>47240</v>
      </c>
      <c r="I25" s="97">
        <f>IFERROR(VLOOKUP($D25, V医療従事者等!$A:$J, $I$4, FALSE), 0)</f>
        <v>0</v>
      </c>
      <c r="J25" s="98">
        <f>IFERROR(VLOOKUP($D25, V一般接種!$A:$G, J$4, FALSE), 0)</f>
        <v>66959</v>
      </c>
      <c r="K25" s="98">
        <f>IFERROR(VLOOKUP($D25, V一般接種!$A:$G, K$4, FALSE), 0)</f>
        <v>0</v>
      </c>
      <c r="L25" s="98">
        <f>IFERROR(VLOOKUP($D25, V一般接種!$A:$G, L$4, FALSE), 0)</f>
        <v>0</v>
      </c>
      <c r="M25" s="98">
        <f>IFERROR(VLOOKUP($D25, V一般接種!$A:$G, M$4, FALSE), 0)</f>
        <v>0</v>
      </c>
      <c r="N25" s="98">
        <f>SUMIF(V職域接種!$C:$C, 'Conv-vaccine'!$D25, V職域接種!F:F)</f>
        <v>0</v>
      </c>
      <c r="O25" s="98">
        <f>SUMIF(V職域接種!$C:$C, 'Conv-vaccine'!$D25, V職域接種!G:G)</f>
        <v>0</v>
      </c>
      <c r="P25" s="98">
        <f>SUMIF(V重複!$C:$C, 'Conv-vaccine'!$D25, V重複!F:F)</f>
        <v>0</v>
      </c>
      <c r="Q25" s="98">
        <f>SUMIF(V重複!$C:$C, 'Conv-vaccine'!$D25, V重複!G:G)</f>
        <v>0</v>
      </c>
    </row>
    <row r="26" spans="1:17" x14ac:dyDescent="0.55000000000000004">
      <c r="A26" s="95">
        <f t="shared" si="0"/>
        <v>44317</v>
      </c>
      <c r="B26" s="50">
        <f t="shared" si="1"/>
        <v>39793</v>
      </c>
      <c r="C26" s="50">
        <f t="shared" si="2"/>
        <v>0</v>
      </c>
      <c r="D26" s="96">
        <v>44317</v>
      </c>
      <c r="E26" s="97" t="str">
        <f>IFERROR(VLOOKUP($D26, V医療従事者等!$A:$J, $E$4, FALSE), TEXT(D26, "aaa"))</f>
        <v>土</v>
      </c>
      <c r="F26" s="97">
        <f>IFERROR(VLOOKUP($D26, V医療従事者等!$A:$J, $F$4, FALSE), 0)</f>
        <v>0</v>
      </c>
      <c r="G26" s="97">
        <f>IFERROR(VLOOKUP($D26, V医療従事者等!$A:$J, $G$4, FALSE), 0)</f>
        <v>0</v>
      </c>
      <c r="H26" s="97">
        <f>IFERROR(VLOOKUP($D26, V医療従事者等!$A:$J, $H$4, FALSE), 0)</f>
        <v>0</v>
      </c>
      <c r="I26" s="97">
        <f>IFERROR(VLOOKUP($D26, V医療従事者等!$A:$J, $I$4, FALSE), 0)</f>
        <v>0</v>
      </c>
      <c r="J26" s="98">
        <f>IFERROR(VLOOKUP($D26, V一般接種!$A:$G, J$4, FALSE), 0)</f>
        <v>39793</v>
      </c>
      <c r="K26" s="98">
        <f>IFERROR(VLOOKUP($D26, V一般接種!$A:$G, K$4, FALSE), 0)</f>
        <v>0</v>
      </c>
      <c r="L26" s="98">
        <f>IFERROR(VLOOKUP($D26, V一般接種!$A:$G, L$4, FALSE), 0)</f>
        <v>0</v>
      </c>
      <c r="M26" s="98">
        <f>IFERROR(VLOOKUP($D26, V一般接種!$A:$G, M$4, FALSE), 0)</f>
        <v>0</v>
      </c>
      <c r="N26" s="98">
        <f>SUMIF(V職域接種!$C:$C, 'Conv-vaccine'!$D26, V職域接種!F:F)</f>
        <v>0</v>
      </c>
      <c r="O26" s="98">
        <f>SUMIF(V職域接種!$C:$C, 'Conv-vaccine'!$D26, V職域接種!G:G)</f>
        <v>0</v>
      </c>
      <c r="P26" s="98">
        <f>SUMIF(V重複!$C:$C, 'Conv-vaccine'!$D26, V重複!F:F)</f>
        <v>0</v>
      </c>
      <c r="Q26" s="98">
        <f>SUMIF(V重複!$C:$C, 'Conv-vaccine'!$D26, V重複!G:G)</f>
        <v>0</v>
      </c>
    </row>
    <row r="27" spans="1:17" x14ac:dyDescent="0.55000000000000004">
      <c r="A27" s="95">
        <f t="shared" si="0"/>
        <v>44318</v>
      </c>
      <c r="B27" s="50">
        <f t="shared" si="1"/>
        <v>26110</v>
      </c>
      <c r="C27" s="50">
        <f t="shared" si="2"/>
        <v>0</v>
      </c>
      <c r="D27" s="96">
        <v>44318</v>
      </c>
      <c r="E27" s="97" t="str">
        <f>IFERROR(VLOOKUP($D27, V医療従事者等!$A:$J, $E$4, FALSE), TEXT(D27, "aaa"))</f>
        <v>日</v>
      </c>
      <c r="F27" s="97">
        <f>IFERROR(VLOOKUP($D27, V医療従事者等!$A:$J, $F$4, FALSE), 0)</f>
        <v>0</v>
      </c>
      <c r="G27" s="97">
        <f>IFERROR(VLOOKUP($D27, V医療従事者等!$A:$J, $G$4, FALSE), 0)</f>
        <v>0</v>
      </c>
      <c r="H27" s="97">
        <f>IFERROR(VLOOKUP($D27, V医療従事者等!$A:$J, $H$4, FALSE), 0)</f>
        <v>0</v>
      </c>
      <c r="I27" s="97">
        <f>IFERROR(VLOOKUP($D27, V医療従事者等!$A:$J, $I$4, FALSE), 0)</f>
        <v>0</v>
      </c>
      <c r="J27" s="98">
        <f>IFERROR(VLOOKUP($D27, V一般接種!$A:$G, J$4, FALSE), 0)</f>
        <v>26110</v>
      </c>
      <c r="K27" s="98">
        <f>IFERROR(VLOOKUP($D27, V一般接種!$A:$G, K$4, FALSE), 0)</f>
        <v>0</v>
      </c>
      <c r="L27" s="98">
        <f>IFERROR(VLOOKUP($D27, V一般接種!$A:$G, L$4, FALSE), 0)</f>
        <v>0</v>
      </c>
      <c r="M27" s="98">
        <f>IFERROR(VLOOKUP($D27, V一般接種!$A:$G, M$4, FALSE), 0)</f>
        <v>0</v>
      </c>
      <c r="N27" s="98">
        <f>SUMIF(V職域接種!$C:$C, 'Conv-vaccine'!$D27, V職域接種!F:F)</f>
        <v>0</v>
      </c>
      <c r="O27" s="98">
        <f>SUMIF(V職域接種!$C:$C, 'Conv-vaccine'!$D27, V職域接種!G:G)</f>
        <v>0</v>
      </c>
      <c r="P27" s="98">
        <f>SUMIF(V重複!$C:$C, 'Conv-vaccine'!$D27, V重複!F:F)</f>
        <v>0</v>
      </c>
      <c r="Q27" s="98">
        <f>SUMIF(V重複!$C:$C, 'Conv-vaccine'!$D27, V重複!G:G)</f>
        <v>0</v>
      </c>
    </row>
    <row r="28" spans="1:17" x14ac:dyDescent="0.55000000000000004">
      <c r="A28" s="95">
        <f t="shared" si="0"/>
        <v>44319</v>
      </c>
      <c r="B28" s="50">
        <f t="shared" si="1"/>
        <v>7548</v>
      </c>
      <c r="C28" s="50">
        <f t="shared" si="2"/>
        <v>847</v>
      </c>
      <c r="D28" s="96">
        <v>44319</v>
      </c>
      <c r="E28" s="97" t="str">
        <f>IFERROR(VLOOKUP($D28, V医療従事者等!$A:$J, $E$4, FALSE), TEXT(D28, "aaa"))</f>
        <v>月</v>
      </c>
      <c r="F28" s="97">
        <f>IFERROR(VLOOKUP($D28, V医療従事者等!$A:$J, $F$4, FALSE), 0)</f>
        <v>0</v>
      </c>
      <c r="G28" s="97">
        <f>IFERROR(VLOOKUP($D28, V医療従事者等!$A:$J, $G$4, FALSE), 0)</f>
        <v>0</v>
      </c>
      <c r="H28" s="97">
        <f>IFERROR(VLOOKUP($D28, V医療従事者等!$A:$J, $H$4, FALSE), 0)</f>
        <v>0</v>
      </c>
      <c r="I28" s="97">
        <f>IFERROR(VLOOKUP($D28, V医療従事者等!$A:$J, $I$4, FALSE), 0)</f>
        <v>0</v>
      </c>
      <c r="J28" s="98">
        <f>IFERROR(VLOOKUP($D28, V一般接種!$A:$G, J$4, FALSE), 0)</f>
        <v>7548</v>
      </c>
      <c r="K28" s="98">
        <f>IFERROR(VLOOKUP($D28, V一般接種!$A:$G, K$4, FALSE), 0)</f>
        <v>0</v>
      </c>
      <c r="L28" s="98">
        <f>IFERROR(VLOOKUP($D28, V一般接種!$A:$G, L$4, FALSE), 0)</f>
        <v>0</v>
      </c>
      <c r="M28" s="98">
        <f>IFERROR(VLOOKUP($D28, V一般接種!$A:$G, M$4, FALSE), 0)</f>
        <v>847</v>
      </c>
      <c r="N28" s="98">
        <f>SUMIF(V職域接種!$C:$C, 'Conv-vaccine'!$D28, V職域接種!F:F)</f>
        <v>0</v>
      </c>
      <c r="O28" s="98">
        <f>SUMIF(V職域接種!$C:$C, 'Conv-vaccine'!$D28, V職域接種!G:G)</f>
        <v>0</v>
      </c>
      <c r="P28" s="98">
        <f>SUMIF(V重複!$C:$C, 'Conv-vaccine'!$D28, V重複!F:F)</f>
        <v>0</v>
      </c>
      <c r="Q28" s="98">
        <f>SUMIF(V重複!$C:$C, 'Conv-vaccine'!$D28, V重複!G:G)</f>
        <v>0</v>
      </c>
    </row>
    <row r="29" spans="1:17" x14ac:dyDescent="0.55000000000000004">
      <c r="A29" s="95">
        <f t="shared" si="0"/>
        <v>44320</v>
      </c>
      <c r="B29" s="50">
        <f t="shared" si="1"/>
        <v>8494</v>
      </c>
      <c r="C29" s="50">
        <f t="shared" si="2"/>
        <v>729</v>
      </c>
      <c r="D29" s="96">
        <v>44320</v>
      </c>
      <c r="E29" s="97" t="str">
        <f>IFERROR(VLOOKUP($D29, V医療従事者等!$A:$J, $E$4, FALSE), TEXT(D29, "aaa"))</f>
        <v>火</v>
      </c>
      <c r="F29" s="97">
        <f>IFERROR(VLOOKUP($D29, V医療従事者等!$A:$J, $F$4, FALSE), 0)</f>
        <v>0</v>
      </c>
      <c r="G29" s="97">
        <f>IFERROR(VLOOKUP($D29, V医療従事者等!$A:$J, $G$4, FALSE), 0)</f>
        <v>0</v>
      </c>
      <c r="H29" s="97">
        <f>IFERROR(VLOOKUP($D29, V医療従事者等!$A:$J, $H$4, FALSE), 0)</f>
        <v>0</v>
      </c>
      <c r="I29" s="97">
        <f>IFERROR(VLOOKUP($D29, V医療従事者等!$A:$J, $I$4, FALSE), 0)</f>
        <v>0</v>
      </c>
      <c r="J29" s="98">
        <f>IFERROR(VLOOKUP($D29, V一般接種!$A:$G, J$4, FALSE), 0)</f>
        <v>8494</v>
      </c>
      <c r="K29" s="98">
        <f>IFERROR(VLOOKUP($D29, V一般接種!$A:$G, K$4, FALSE), 0)</f>
        <v>0</v>
      </c>
      <c r="L29" s="98">
        <f>IFERROR(VLOOKUP($D29, V一般接種!$A:$G, L$4, FALSE), 0)</f>
        <v>0</v>
      </c>
      <c r="M29" s="98">
        <f>IFERROR(VLOOKUP($D29, V一般接種!$A:$G, M$4, FALSE), 0)</f>
        <v>729</v>
      </c>
      <c r="N29" s="98">
        <f>SUMIF(V職域接種!$C:$C, 'Conv-vaccine'!$D29, V職域接種!F:F)</f>
        <v>0</v>
      </c>
      <c r="O29" s="98">
        <f>SUMIF(V職域接種!$C:$C, 'Conv-vaccine'!$D29, V職域接種!G:G)</f>
        <v>0</v>
      </c>
      <c r="P29" s="98">
        <f>SUMIF(V重複!$C:$C, 'Conv-vaccine'!$D29, V重複!F:F)</f>
        <v>0</v>
      </c>
      <c r="Q29" s="98">
        <f>SUMIF(V重複!$C:$C, 'Conv-vaccine'!$D29, V重複!G:G)</f>
        <v>0</v>
      </c>
    </row>
    <row r="30" spans="1:17" x14ac:dyDescent="0.55000000000000004">
      <c r="A30" s="95">
        <f t="shared" si="0"/>
        <v>44321</v>
      </c>
      <c r="B30" s="50">
        <f t="shared" si="1"/>
        <v>9919</v>
      </c>
      <c r="C30" s="50">
        <f t="shared" si="2"/>
        <v>917</v>
      </c>
      <c r="D30" s="96">
        <v>44321</v>
      </c>
      <c r="E30" s="97" t="str">
        <f>IFERROR(VLOOKUP($D30, V医療従事者等!$A:$J, $E$4, FALSE), TEXT(D30, "aaa"))</f>
        <v>水</v>
      </c>
      <c r="F30" s="97">
        <f>IFERROR(VLOOKUP($D30, V医療従事者等!$A:$J, $F$4, FALSE), 0)</f>
        <v>0</v>
      </c>
      <c r="G30" s="97">
        <f>IFERROR(VLOOKUP($D30, V医療従事者等!$A:$J, $G$4, FALSE), 0)</f>
        <v>0</v>
      </c>
      <c r="H30" s="97">
        <f>IFERROR(VLOOKUP($D30, V医療従事者等!$A:$J, $H$4, FALSE), 0)</f>
        <v>0</v>
      </c>
      <c r="I30" s="97">
        <f>IFERROR(VLOOKUP($D30, V医療従事者等!$A:$J, $I$4, FALSE), 0)</f>
        <v>0</v>
      </c>
      <c r="J30" s="98">
        <f>IFERROR(VLOOKUP($D30, V一般接種!$A:$G, J$4, FALSE), 0)</f>
        <v>9919</v>
      </c>
      <c r="K30" s="98">
        <f>IFERROR(VLOOKUP($D30, V一般接種!$A:$G, K$4, FALSE), 0)</f>
        <v>0</v>
      </c>
      <c r="L30" s="98">
        <f>IFERROR(VLOOKUP($D30, V一般接種!$A:$G, L$4, FALSE), 0)</f>
        <v>0</v>
      </c>
      <c r="M30" s="98">
        <f>IFERROR(VLOOKUP($D30, V一般接種!$A:$G, M$4, FALSE), 0)</f>
        <v>917</v>
      </c>
      <c r="N30" s="98">
        <f>SUMIF(V職域接種!$C:$C, 'Conv-vaccine'!$D30, V職域接種!F:F)</f>
        <v>0</v>
      </c>
      <c r="O30" s="98">
        <f>SUMIF(V職域接種!$C:$C, 'Conv-vaccine'!$D30, V職域接種!G:G)</f>
        <v>0</v>
      </c>
      <c r="P30" s="98">
        <f>SUMIF(V重複!$C:$C, 'Conv-vaccine'!$D30, V重複!F:F)</f>
        <v>0</v>
      </c>
      <c r="Q30" s="98">
        <f>SUMIF(V重複!$C:$C, 'Conv-vaccine'!$D30, V重複!G:G)</f>
        <v>0</v>
      </c>
    </row>
    <row r="31" spans="1:17" x14ac:dyDescent="0.55000000000000004">
      <c r="A31" s="95">
        <f t="shared" si="0"/>
        <v>44322</v>
      </c>
      <c r="B31" s="50">
        <f t="shared" si="1"/>
        <v>316525</v>
      </c>
      <c r="C31" s="50">
        <f t="shared" si="2"/>
        <v>71445</v>
      </c>
      <c r="D31" s="96">
        <v>44322</v>
      </c>
      <c r="E31" s="97" t="str">
        <f>IFERROR(VLOOKUP($D31, V医療従事者等!$A:$J, $E$4, FALSE), TEXT(D31, "aaa"))</f>
        <v>(木)</v>
      </c>
      <c r="F31" s="97">
        <f>IFERROR(VLOOKUP($D31, V医療従事者等!$A:$J, $F$4, FALSE), 0)</f>
        <v>268978</v>
      </c>
      <c r="G31" s="97">
        <f>IFERROR(VLOOKUP($D31, V医療従事者等!$A:$J, $G$4, FALSE), 0)</f>
        <v>0</v>
      </c>
      <c r="H31" s="97">
        <f>IFERROR(VLOOKUP($D31, V医療従事者等!$A:$J, $H$4, FALSE), 0)</f>
        <v>62936</v>
      </c>
      <c r="I31" s="97">
        <f>IFERROR(VLOOKUP($D31, V医療従事者等!$A:$J, $I$4, FALSE), 0)</f>
        <v>0</v>
      </c>
      <c r="J31" s="98">
        <f>IFERROR(VLOOKUP($D31, V一般接種!$A:$G, J$4, FALSE), 0)</f>
        <v>47547</v>
      </c>
      <c r="K31" s="98">
        <f>IFERROR(VLOOKUP($D31, V一般接種!$A:$G, K$4, FALSE), 0)</f>
        <v>0</v>
      </c>
      <c r="L31" s="98">
        <f>IFERROR(VLOOKUP($D31, V一般接種!$A:$G, L$4, FALSE), 0)</f>
        <v>0</v>
      </c>
      <c r="M31" s="98">
        <f>IFERROR(VLOOKUP($D31, V一般接種!$A:$G, M$4, FALSE), 0)</f>
        <v>8509</v>
      </c>
      <c r="N31" s="98">
        <f>SUMIF(V職域接種!$C:$C, 'Conv-vaccine'!$D31, V職域接種!F:F)</f>
        <v>0</v>
      </c>
      <c r="O31" s="98">
        <f>SUMIF(V職域接種!$C:$C, 'Conv-vaccine'!$D31, V職域接種!G:G)</f>
        <v>0</v>
      </c>
      <c r="P31" s="98">
        <f>SUMIF(V重複!$C:$C, 'Conv-vaccine'!$D31, V重複!F:F)</f>
        <v>0</v>
      </c>
      <c r="Q31" s="98">
        <f>SUMIF(V重複!$C:$C, 'Conv-vaccine'!$D31, V重複!G:G)</f>
        <v>0</v>
      </c>
    </row>
    <row r="32" spans="1:17" x14ac:dyDescent="0.55000000000000004">
      <c r="A32" s="95">
        <f t="shared" si="0"/>
        <v>44323</v>
      </c>
      <c r="B32" s="50">
        <f t="shared" si="1"/>
        <v>146576</v>
      </c>
      <c r="C32" s="50">
        <f t="shared" si="2"/>
        <v>53980</v>
      </c>
      <c r="D32" s="96">
        <v>44323</v>
      </c>
      <c r="E32" s="97" t="str">
        <f>IFERROR(VLOOKUP($D32, V医療従事者等!$A:$J, $E$4, FALSE), TEXT(D32, "aaa"))</f>
        <v>(金)</v>
      </c>
      <c r="F32" s="97">
        <f>IFERROR(VLOOKUP($D32, V医療従事者等!$A:$J, $F$4, FALSE), 0)</f>
        <v>97165</v>
      </c>
      <c r="G32" s="97">
        <f>IFERROR(VLOOKUP($D32, V医療従事者等!$A:$J, $G$4, FALSE), 0)</f>
        <v>0</v>
      </c>
      <c r="H32" s="97">
        <f>IFERROR(VLOOKUP($D32, V医療従事者等!$A:$J, $H$4, FALSE), 0)</f>
        <v>43179</v>
      </c>
      <c r="I32" s="97">
        <f>IFERROR(VLOOKUP($D32, V医療従事者等!$A:$J, $I$4, FALSE), 0)</f>
        <v>0</v>
      </c>
      <c r="J32" s="98">
        <f>IFERROR(VLOOKUP($D32, V一般接種!$A:$G, J$4, FALSE), 0)</f>
        <v>49411</v>
      </c>
      <c r="K32" s="98">
        <f>IFERROR(VLOOKUP($D32, V一般接種!$A:$G, K$4, FALSE), 0)</f>
        <v>0</v>
      </c>
      <c r="L32" s="98">
        <f>IFERROR(VLOOKUP($D32, V一般接種!$A:$G, L$4, FALSE), 0)</f>
        <v>0</v>
      </c>
      <c r="M32" s="98">
        <f>IFERROR(VLOOKUP($D32, V一般接種!$A:$G, M$4, FALSE), 0)</f>
        <v>10801</v>
      </c>
      <c r="N32" s="98">
        <f>SUMIF(V職域接種!$C:$C, 'Conv-vaccine'!$D32, V職域接種!F:F)</f>
        <v>0</v>
      </c>
      <c r="O32" s="98">
        <f>SUMIF(V職域接種!$C:$C, 'Conv-vaccine'!$D32, V職域接種!G:G)</f>
        <v>0</v>
      </c>
      <c r="P32" s="98">
        <f>SUMIF(V重複!$C:$C, 'Conv-vaccine'!$D32, V重複!F:F)</f>
        <v>0</v>
      </c>
      <c r="Q32" s="98">
        <f>SUMIF(V重複!$C:$C, 'Conv-vaccine'!$D32, V重複!G:G)</f>
        <v>0</v>
      </c>
    </row>
    <row r="33" spans="1:17" x14ac:dyDescent="0.55000000000000004">
      <c r="A33" s="95">
        <f t="shared" si="0"/>
        <v>44324</v>
      </c>
      <c r="B33" s="50">
        <f t="shared" si="1"/>
        <v>61776</v>
      </c>
      <c r="C33" s="50">
        <f t="shared" si="2"/>
        <v>7742</v>
      </c>
      <c r="D33" s="96">
        <v>44324</v>
      </c>
      <c r="E33" s="97" t="str">
        <f>IFERROR(VLOOKUP($D33, V医療従事者等!$A:$J, $E$4, FALSE), TEXT(D33, "aaa"))</f>
        <v>土</v>
      </c>
      <c r="F33" s="97">
        <f>IFERROR(VLOOKUP($D33, V医療従事者等!$A:$J, $F$4, FALSE), 0)</f>
        <v>0</v>
      </c>
      <c r="G33" s="97">
        <f>IFERROR(VLOOKUP($D33, V医療従事者等!$A:$J, $G$4, FALSE), 0)</f>
        <v>0</v>
      </c>
      <c r="H33" s="97">
        <f>IFERROR(VLOOKUP($D33, V医療従事者等!$A:$J, $H$4, FALSE), 0)</f>
        <v>0</v>
      </c>
      <c r="I33" s="97">
        <f>IFERROR(VLOOKUP($D33, V医療従事者等!$A:$J, $I$4, FALSE), 0)</f>
        <v>0</v>
      </c>
      <c r="J33" s="98">
        <f>IFERROR(VLOOKUP($D33, V一般接種!$A:$G, J$4, FALSE), 0)</f>
        <v>61776</v>
      </c>
      <c r="K33" s="98">
        <f>IFERROR(VLOOKUP($D33, V一般接種!$A:$G, K$4, FALSE), 0)</f>
        <v>0</v>
      </c>
      <c r="L33" s="98">
        <f>IFERROR(VLOOKUP($D33, V一般接種!$A:$G, L$4, FALSE), 0)</f>
        <v>0</v>
      </c>
      <c r="M33" s="98">
        <f>IFERROR(VLOOKUP($D33, V一般接種!$A:$G, M$4, FALSE), 0)</f>
        <v>7742</v>
      </c>
      <c r="N33" s="98">
        <f>SUMIF(V職域接種!$C:$C, 'Conv-vaccine'!$D33, V職域接種!F:F)</f>
        <v>0</v>
      </c>
      <c r="O33" s="98">
        <f>SUMIF(V職域接種!$C:$C, 'Conv-vaccine'!$D33, V職域接種!G:G)</f>
        <v>0</v>
      </c>
      <c r="P33" s="98">
        <f>SUMIF(V重複!$C:$C, 'Conv-vaccine'!$D33, V重複!F:F)</f>
        <v>0</v>
      </c>
      <c r="Q33" s="98">
        <f>SUMIF(V重複!$C:$C, 'Conv-vaccine'!$D33, V重複!G:G)</f>
        <v>0</v>
      </c>
    </row>
    <row r="34" spans="1:17" x14ac:dyDescent="0.55000000000000004">
      <c r="A34" s="95">
        <f t="shared" si="0"/>
        <v>44325</v>
      </c>
      <c r="B34" s="50">
        <f t="shared" si="1"/>
        <v>73912</v>
      </c>
      <c r="C34" s="50">
        <f t="shared" si="2"/>
        <v>8260</v>
      </c>
      <c r="D34" s="96">
        <v>44325</v>
      </c>
      <c r="E34" s="97" t="str">
        <f>IFERROR(VLOOKUP($D34, V医療従事者等!$A:$J, $E$4, FALSE), TEXT(D34, "aaa"))</f>
        <v>日</v>
      </c>
      <c r="F34" s="97">
        <f>IFERROR(VLOOKUP($D34, V医療従事者等!$A:$J, $F$4, FALSE), 0)</f>
        <v>0</v>
      </c>
      <c r="G34" s="97">
        <f>IFERROR(VLOOKUP($D34, V医療従事者等!$A:$J, $G$4, FALSE), 0)</f>
        <v>0</v>
      </c>
      <c r="H34" s="97">
        <f>IFERROR(VLOOKUP($D34, V医療従事者等!$A:$J, $H$4, FALSE), 0)</f>
        <v>0</v>
      </c>
      <c r="I34" s="97">
        <f>IFERROR(VLOOKUP($D34, V医療従事者等!$A:$J, $I$4, FALSE), 0)</f>
        <v>0</v>
      </c>
      <c r="J34" s="98">
        <f>IFERROR(VLOOKUP($D34, V一般接種!$A:$G, J$4, FALSE), 0)</f>
        <v>73912</v>
      </c>
      <c r="K34" s="98">
        <f>IFERROR(VLOOKUP($D34, V一般接種!$A:$G, K$4, FALSE), 0)</f>
        <v>0</v>
      </c>
      <c r="L34" s="98">
        <f>IFERROR(VLOOKUP($D34, V一般接種!$A:$G, L$4, FALSE), 0)</f>
        <v>0</v>
      </c>
      <c r="M34" s="98">
        <f>IFERROR(VLOOKUP($D34, V一般接種!$A:$G, M$4, FALSE), 0)</f>
        <v>8260</v>
      </c>
      <c r="N34" s="98">
        <f>SUMIF(V職域接種!$C:$C, 'Conv-vaccine'!$D34, V職域接種!F:F)</f>
        <v>0</v>
      </c>
      <c r="O34" s="98">
        <f>SUMIF(V職域接種!$C:$C, 'Conv-vaccine'!$D34, V職域接種!G:G)</f>
        <v>0</v>
      </c>
      <c r="P34" s="98">
        <f>SUMIF(V重複!$C:$C, 'Conv-vaccine'!$D34, V重複!F:F)</f>
        <v>0</v>
      </c>
      <c r="Q34" s="98">
        <f>SUMIF(V重複!$C:$C, 'Conv-vaccine'!$D34, V重複!G:G)</f>
        <v>0</v>
      </c>
    </row>
    <row r="35" spans="1:17" x14ac:dyDescent="0.55000000000000004">
      <c r="A35" s="95">
        <f t="shared" si="0"/>
        <v>44326</v>
      </c>
      <c r="B35" s="50">
        <f t="shared" si="1"/>
        <v>260600</v>
      </c>
      <c r="C35" s="50">
        <f t="shared" si="2"/>
        <v>97443</v>
      </c>
      <c r="D35" s="96">
        <v>44326</v>
      </c>
      <c r="E35" s="97" t="str">
        <f>IFERROR(VLOOKUP($D35, V医療従事者等!$A:$J, $E$4, FALSE), TEXT(D35, "aaa"))</f>
        <v>(月)</v>
      </c>
      <c r="F35" s="97">
        <f>IFERROR(VLOOKUP($D35, V医療従事者等!$A:$J, $F$4, FALSE), 0)</f>
        <v>155255</v>
      </c>
      <c r="G35" s="97">
        <f>IFERROR(VLOOKUP($D35, V医療従事者等!$A:$J, $G$4, FALSE), 0)</f>
        <v>0</v>
      </c>
      <c r="H35" s="97">
        <f>IFERROR(VLOOKUP($D35, V医療従事者等!$A:$J, $H$4, FALSE), 0)</f>
        <v>68249</v>
      </c>
      <c r="I35" s="97">
        <f>IFERROR(VLOOKUP($D35, V医療従事者等!$A:$J, $I$4, FALSE), 0)</f>
        <v>0</v>
      </c>
      <c r="J35" s="98">
        <f>IFERROR(VLOOKUP($D35, V一般接種!$A:$G, J$4, FALSE), 0)</f>
        <v>105345</v>
      </c>
      <c r="K35" s="98">
        <f>IFERROR(VLOOKUP($D35, V一般接種!$A:$G, K$4, FALSE), 0)</f>
        <v>0</v>
      </c>
      <c r="L35" s="98">
        <f>IFERROR(VLOOKUP($D35, V一般接種!$A:$G, L$4, FALSE), 0)</f>
        <v>0</v>
      </c>
      <c r="M35" s="98">
        <f>IFERROR(VLOOKUP($D35, V一般接種!$A:$G, M$4, FALSE), 0)</f>
        <v>29194</v>
      </c>
      <c r="N35" s="98">
        <f>SUMIF(V職域接種!$C:$C, 'Conv-vaccine'!$D35, V職域接種!F:F)</f>
        <v>0</v>
      </c>
      <c r="O35" s="98">
        <f>SUMIF(V職域接種!$C:$C, 'Conv-vaccine'!$D35, V職域接種!G:G)</f>
        <v>0</v>
      </c>
      <c r="P35" s="98">
        <f>SUMIF(V重複!$C:$C, 'Conv-vaccine'!$D35, V重複!F:F)</f>
        <v>0</v>
      </c>
      <c r="Q35" s="98">
        <f>SUMIF(V重複!$C:$C, 'Conv-vaccine'!$D35, V重複!G:G)</f>
        <v>0</v>
      </c>
    </row>
    <row r="36" spans="1:17" x14ac:dyDescent="0.55000000000000004">
      <c r="A36" s="95">
        <f t="shared" si="0"/>
        <v>44327</v>
      </c>
      <c r="B36" s="50">
        <f t="shared" si="1"/>
        <v>220989</v>
      </c>
      <c r="C36" s="50">
        <f t="shared" si="2"/>
        <v>123206</v>
      </c>
      <c r="D36" s="96">
        <v>44327</v>
      </c>
      <c r="E36" s="97" t="str">
        <f>IFERROR(VLOOKUP($D36, V医療従事者等!$A:$J, $E$4, FALSE), TEXT(D36, "aaa"))</f>
        <v>(火)</v>
      </c>
      <c r="F36" s="97">
        <f>IFERROR(VLOOKUP($D36, V医療従事者等!$A:$J, $F$4, FALSE), 0)</f>
        <v>90287</v>
      </c>
      <c r="G36" s="97">
        <f>IFERROR(VLOOKUP($D36, V医療従事者等!$A:$J, $G$4, FALSE), 0)</f>
        <v>0</v>
      </c>
      <c r="H36" s="97">
        <f>IFERROR(VLOOKUP($D36, V医療従事者等!$A:$J, $H$4, FALSE), 0)</f>
        <v>78451</v>
      </c>
      <c r="I36" s="97">
        <f>IFERROR(VLOOKUP($D36, V医療従事者等!$A:$J, $I$4, FALSE), 0)</f>
        <v>0</v>
      </c>
      <c r="J36" s="98">
        <f>IFERROR(VLOOKUP($D36, V一般接種!$A:$G, J$4, FALSE), 0)</f>
        <v>130702</v>
      </c>
      <c r="K36" s="98">
        <f>IFERROR(VLOOKUP($D36, V一般接種!$A:$G, K$4, FALSE), 0)</f>
        <v>0</v>
      </c>
      <c r="L36" s="98">
        <f>IFERROR(VLOOKUP($D36, V一般接種!$A:$G, L$4, FALSE), 0)</f>
        <v>0</v>
      </c>
      <c r="M36" s="98">
        <f>IFERROR(VLOOKUP($D36, V一般接種!$A:$G, M$4, FALSE), 0)</f>
        <v>44755</v>
      </c>
      <c r="N36" s="98">
        <f>SUMIF(V職域接種!$C:$C, 'Conv-vaccine'!$D36, V職域接種!F:F)</f>
        <v>0</v>
      </c>
      <c r="O36" s="98">
        <f>SUMIF(V職域接種!$C:$C, 'Conv-vaccine'!$D36, V職域接種!G:G)</f>
        <v>0</v>
      </c>
      <c r="P36" s="98">
        <f>SUMIF(V重複!$C:$C, 'Conv-vaccine'!$D36, V重複!F:F)</f>
        <v>0</v>
      </c>
      <c r="Q36" s="98">
        <f>SUMIF(V重複!$C:$C, 'Conv-vaccine'!$D36, V重複!G:G)</f>
        <v>0</v>
      </c>
    </row>
    <row r="37" spans="1:17" x14ac:dyDescent="0.55000000000000004">
      <c r="A37" s="95">
        <f t="shared" si="0"/>
        <v>44328</v>
      </c>
      <c r="B37" s="50">
        <f t="shared" si="1"/>
        <v>244007</v>
      </c>
      <c r="C37" s="50">
        <f t="shared" si="2"/>
        <v>151925</v>
      </c>
      <c r="D37" s="96">
        <v>44328</v>
      </c>
      <c r="E37" s="97" t="str">
        <f>IFERROR(VLOOKUP($D37, V医療従事者等!$A:$J, $E$4, FALSE), TEXT(D37, "aaa"))</f>
        <v>(水)</v>
      </c>
      <c r="F37" s="97">
        <f>IFERROR(VLOOKUP($D37, V医療従事者等!$A:$J, $F$4, FALSE), 0)</f>
        <v>82959</v>
      </c>
      <c r="G37" s="97">
        <f>IFERROR(VLOOKUP($D37, V医療従事者等!$A:$J, $G$4, FALSE), 0)</f>
        <v>0</v>
      </c>
      <c r="H37" s="97">
        <f>IFERROR(VLOOKUP($D37, V医療従事者等!$A:$J, $H$4, FALSE), 0)</f>
        <v>98761</v>
      </c>
      <c r="I37" s="97">
        <f>IFERROR(VLOOKUP($D37, V医療従事者等!$A:$J, $I$4, FALSE), 0)</f>
        <v>0</v>
      </c>
      <c r="J37" s="98">
        <f>IFERROR(VLOOKUP($D37, V一般接種!$A:$G, J$4, FALSE), 0)</f>
        <v>161048</v>
      </c>
      <c r="K37" s="98">
        <f>IFERROR(VLOOKUP($D37, V一般接種!$A:$G, K$4, FALSE), 0)</f>
        <v>0</v>
      </c>
      <c r="L37" s="98">
        <f>IFERROR(VLOOKUP($D37, V一般接種!$A:$G, L$4, FALSE), 0)</f>
        <v>0</v>
      </c>
      <c r="M37" s="98">
        <f>IFERROR(VLOOKUP($D37, V一般接種!$A:$G, M$4, FALSE), 0)</f>
        <v>53164</v>
      </c>
      <c r="N37" s="98">
        <f>SUMIF(V職域接種!$C:$C, 'Conv-vaccine'!$D37, V職域接種!F:F)</f>
        <v>0</v>
      </c>
      <c r="O37" s="98">
        <f>SUMIF(V職域接種!$C:$C, 'Conv-vaccine'!$D37, V職域接種!G:G)</f>
        <v>0</v>
      </c>
      <c r="P37" s="98">
        <f>SUMIF(V重複!$C:$C, 'Conv-vaccine'!$D37, V重複!F:F)</f>
        <v>0</v>
      </c>
      <c r="Q37" s="98">
        <f>SUMIF(V重複!$C:$C, 'Conv-vaccine'!$D37, V重複!G:G)</f>
        <v>0</v>
      </c>
    </row>
    <row r="38" spans="1:17" x14ac:dyDescent="0.55000000000000004">
      <c r="A38" s="95">
        <f t="shared" si="0"/>
        <v>44329</v>
      </c>
      <c r="B38" s="50">
        <f t="shared" si="1"/>
        <v>250605</v>
      </c>
      <c r="C38" s="50">
        <f t="shared" si="2"/>
        <v>177401</v>
      </c>
      <c r="D38" s="96">
        <v>44329</v>
      </c>
      <c r="E38" s="97" t="str">
        <f>IFERROR(VLOOKUP($D38, V医療従事者等!$A:$J, $E$4, FALSE), TEXT(D38, "aaa"))</f>
        <v>(木)</v>
      </c>
      <c r="F38" s="97">
        <f>IFERROR(VLOOKUP($D38, V医療従事者等!$A:$J, $F$4, FALSE), 0)</f>
        <v>93429</v>
      </c>
      <c r="G38" s="97">
        <f>IFERROR(VLOOKUP($D38, V医療従事者等!$A:$J, $G$4, FALSE), 0)</f>
        <v>0</v>
      </c>
      <c r="H38" s="97">
        <f>IFERROR(VLOOKUP($D38, V医療従事者等!$A:$J, $H$4, FALSE), 0)</f>
        <v>125710</v>
      </c>
      <c r="I38" s="97">
        <f>IFERROR(VLOOKUP($D38, V医療従事者等!$A:$J, $I$4, FALSE), 0)</f>
        <v>0</v>
      </c>
      <c r="J38" s="98">
        <f>IFERROR(VLOOKUP($D38, V一般接種!$A:$G, J$4, FALSE), 0)</f>
        <v>157176</v>
      </c>
      <c r="K38" s="98">
        <f>IFERROR(VLOOKUP($D38, V一般接種!$A:$G, K$4, FALSE), 0)</f>
        <v>0</v>
      </c>
      <c r="L38" s="98">
        <f>IFERROR(VLOOKUP($D38, V一般接種!$A:$G, L$4, FALSE), 0)</f>
        <v>0</v>
      </c>
      <c r="M38" s="98">
        <f>IFERROR(VLOOKUP($D38, V一般接種!$A:$G, M$4, FALSE), 0)</f>
        <v>51691</v>
      </c>
      <c r="N38" s="98">
        <f>SUMIF(V職域接種!$C:$C, 'Conv-vaccine'!$D38, V職域接種!F:F)</f>
        <v>0</v>
      </c>
      <c r="O38" s="98">
        <f>SUMIF(V職域接種!$C:$C, 'Conv-vaccine'!$D38, V職域接種!G:G)</f>
        <v>0</v>
      </c>
      <c r="P38" s="98">
        <f>SUMIF(V重複!$C:$C, 'Conv-vaccine'!$D38, V重複!F:F)</f>
        <v>0</v>
      </c>
      <c r="Q38" s="98">
        <f>SUMIF(V重複!$C:$C, 'Conv-vaccine'!$D38, V重複!G:G)</f>
        <v>0</v>
      </c>
    </row>
    <row r="39" spans="1:17" x14ac:dyDescent="0.55000000000000004">
      <c r="A39" s="95">
        <f t="shared" si="0"/>
        <v>44330</v>
      </c>
      <c r="B39" s="50">
        <f t="shared" si="1"/>
        <v>234816</v>
      </c>
      <c r="C39" s="50">
        <f t="shared" si="2"/>
        <v>190971</v>
      </c>
      <c r="D39" s="96">
        <v>44330</v>
      </c>
      <c r="E39" s="97" t="str">
        <f>IFERROR(VLOOKUP($D39, V医療従事者等!$A:$J, $E$4, FALSE), TEXT(D39, "aaa"))</f>
        <v>(金)</v>
      </c>
      <c r="F39" s="97">
        <f>IFERROR(VLOOKUP($D39, V医療従事者等!$A:$J, $F$4, FALSE), 0)</f>
        <v>99493</v>
      </c>
      <c r="G39" s="97">
        <f>IFERROR(VLOOKUP($D39, V医療従事者等!$A:$J, $G$4, FALSE), 0)</f>
        <v>0</v>
      </c>
      <c r="H39" s="97">
        <f>IFERROR(VLOOKUP($D39, V医療従事者等!$A:$J, $H$4, FALSE), 0)</f>
        <v>143385</v>
      </c>
      <c r="I39" s="97">
        <f>IFERROR(VLOOKUP($D39, V医療従事者等!$A:$J, $I$4, FALSE), 0)</f>
        <v>0</v>
      </c>
      <c r="J39" s="98">
        <f>IFERROR(VLOOKUP($D39, V一般接種!$A:$G, J$4, FALSE), 0)</f>
        <v>135323</v>
      </c>
      <c r="K39" s="98">
        <f>IFERROR(VLOOKUP($D39, V一般接種!$A:$G, K$4, FALSE), 0)</f>
        <v>0</v>
      </c>
      <c r="L39" s="98">
        <f>IFERROR(VLOOKUP($D39, V一般接種!$A:$G, L$4, FALSE), 0)</f>
        <v>0</v>
      </c>
      <c r="M39" s="98">
        <f>IFERROR(VLOOKUP($D39, V一般接種!$A:$G, M$4, FALSE), 0)</f>
        <v>47586</v>
      </c>
      <c r="N39" s="98">
        <f>SUMIF(V職域接種!$C:$C, 'Conv-vaccine'!$D39, V職域接種!F:F)</f>
        <v>0</v>
      </c>
      <c r="O39" s="98">
        <f>SUMIF(V職域接種!$C:$C, 'Conv-vaccine'!$D39, V職域接種!G:G)</f>
        <v>0</v>
      </c>
      <c r="P39" s="98">
        <f>SUMIF(V重複!$C:$C, 'Conv-vaccine'!$D39, V重複!F:F)</f>
        <v>0</v>
      </c>
      <c r="Q39" s="98">
        <f>SUMIF(V重複!$C:$C, 'Conv-vaccine'!$D39, V重複!G:G)</f>
        <v>0</v>
      </c>
    </row>
    <row r="40" spans="1:17" x14ac:dyDescent="0.55000000000000004">
      <c r="A40" s="95">
        <f t="shared" si="0"/>
        <v>44331</v>
      </c>
      <c r="B40" s="50">
        <f t="shared" si="1"/>
        <v>137149</v>
      </c>
      <c r="C40" s="50">
        <f t="shared" si="2"/>
        <v>33041</v>
      </c>
      <c r="D40" s="96">
        <v>44331</v>
      </c>
      <c r="E40" s="97" t="str">
        <f>IFERROR(VLOOKUP($D40, V医療従事者等!$A:$J, $E$4, FALSE), TEXT(D40, "aaa"))</f>
        <v>土</v>
      </c>
      <c r="F40" s="97">
        <f>IFERROR(VLOOKUP($D40, V医療従事者等!$A:$J, $F$4, FALSE), 0)</f>
        <v>0</v>
      </c>
      <c r="G40" s="97">
        <f>IFERROR(VLOOKUP($D40, V医療従事者等!$A:$J, $G$4, FALSE), 0)</f>
        <v>0</v>
      </c>
      <c r="H40" s="97">
        <f>IFERROR(VLOOKUP($D40, V医療従事者等!$A:$J, $H$4, FALSE), 0)</f>
        <v>0</v>
      </c>
      <c r="I40" s="97">
        <f>IFERROR(VLOOKUP($D40, V医療従事者等!$A:$J, $I$4, FALSE), 0)</f>
        <v>0</v>
      </c>
      <c r="J40" s="98">
        <f>IFERROR(VLOOKUP($D40, V一般接種!$A:$G, J$4, FALSE), 0)</f>
        <v>137149</v>
      </c>
      <c r="K40" s="98">
        <f>IFERROR(VLOOKUP($D40, V一般接種!$A:$G, K$4, FALSE), 0)</f>
        <v>0</v>
      </c>
      <c r="L40" s="98">
        <f>IFERROR(VLOOKUP($D40, V一般接種!$A:$G, L$4, FALSE), 0)</f>
        <v>0</v>
      </c>
      <c r="M40" s="98">
        <f>IFERROR(VLOOKUP($D40, V一般接種!$A:$G, M$4, FALSE), 0)</f>
        <v>33041</v>
      </c>
      <c r="N40" s="98">
        <f>SUMIF(V職域接種!$C:$C, 'Conv-vaccine'!$D40, V職域接種!F:F)</f>
        <v>0</v>
      </c>
      <c r="O40" s="98">
        <f>SUMIF(V職域接種!$C:$C, 'Conv-vaccine'!$D40, V職域接種!G:G)</f>
        <v>0</v>
      </c>
      <c r="P40" s="98">
        <f>SUMIF(V重複!$C:$C, 'Conv-vaccine'!$D40, V重複!F:F)</f>
        <v>0</v>
      </c>
      <c r="Q40" s="98">
        <f>SUMIF(V重複!$C:$C, 'Conv-vaccine'!$D40, V重複!G:G)</f>
        <v>0</v>
      </c>
    </row>
    <row r="41" spans="1:17" x14ac:dyDescent="0.55000000000000004">
      <c r="A41" s="95">
        <f t="shared" si="0"/>
        <v>44332</v>
      </c>
      <c r="B41" s="50">
        <f t="shared" si="1"/>
        <v>186384</v>
      </c>
      <c r="C41" s="50">
        <f t="shared" si="2"/>
        <v>21959</v>
      </c>
      <c r="D41" s="96">
        <v>44332</v>
      </c>
      <c r="E41" s="97" t="str">
        <f>IFERROR(VLOOKUP($D41, V医療従事者等!$A:$J, $E$4, FALSE), TEXT(D41, "aaa"))</f>
        <v>日</v>
      </c>
      <c r="F41" s="97">
        <f>IFERROR(VLOOKUP($D41, V医療従事者等!$A:$J, $F$4, FALSE), 0)</f>
        <v>0</v>
      </c>
      <c r="G41" s="97">
        <f>IFERROR(VLOOKUP($D41, V医療従事者等!$A:$J, $G$4, FALSE), 0)</f>
        <v>0</v>
      </c>
      <c r="H41" s="97">
        <f>IFERROR(VLOOKUP($D41, V医療従事者等!$A:$J, $H$4, FALSE), 0)</f>
        <v>0</v>
      </c>
      <c r="I41" s="97">
        <f>IFERROR(VLOOKUP($D41, V医療従事者等!$A:$J, $I$4, FALSE), 0)</f>
        <v>0</v>
      </c>
      <c r="J41" s="98">
        <f>IFERROR(VLOOKUP($D41, V一般接種!$A:$G, J$4, FALSE), 0)</f>
        <v>186384</v>
      </c>
      <c r="K41" s="98">
        <f>IFERROR(VLOOKUP($D41, V一般接種!$A:$G, K$4, FALSE), 0)</f>
        <v>0</v>
      </c>
      <c r="L41" s="98">
        <f>IFERROR(VLOOKUP($D41, V一般接種!$A:$G, L$4, FALSE), 0)</f>
        <v>0</v>
      </c>
      <c r="M41" s="98">
        <f>IFERROR(VLOOKUP($D41, V一般接種!$A:$G, M$4, FALSE), 0)</f>
        <v>21959</v>
      </c>
      <c r="N41" s="98">
        <f>SUMIF(V職域接種!$C:$C, 'Conv-vaccine'!$D41, V職域接種!F:F)</f>
        <v>0</v>
      </c>
      <c r="O41" s="98">
        <f>SUMIF(V職域接種!$C:$C, 'Conv-vaccine'!$D41, V職域接種!G:G)</f>
        <v>0</v>
      </c>
      <c r="P41" s="98">
        <f>SUMIF(V重複!$C:$C, 'Conv-vaccine'!$D41, V重複!F:F)</f>
        <v>0</v>
      </c>
      <c r="Q41" s="98">
        <f>SUMIF(V重複!$C:$C, 'Conv-vaccine'!$D41, V重複!G:G)</f>
        <v>0</v>
      </c>
    </row>
    <row r="42" spans="1:17" x14ac:dyDescent="0.55000000000000004">
      <c r="A42" s="95">
        <f t="shared" si="0"/>
        <v>44333</v>
      </c>
      <c r="B42" s="50">
        <f t="shared" si="1"/>
        <v>343843</v>
      </c>
      <c r="C42" s="50">
        <f t="shared" si="2"/>
        <v>267647</v>
      </c>
      <c r="D42" s="96">
        <v>44333</v>
      </c>
      <c r="E42" s="97" t="str">
        <f>IFERROR(VLOOKUP($D42, V医療従事者等!$A:$J, $E$4, FALSE), TEXT(D42, "aaa"))</f>
        <v>(月)</v>
      </c>
      <c r="F42" s="97">
        <f>IFERROR(VLOOKUP($D42, V医療従事者等!$A:$J, $F$4, FALSE), 0)</f>
        <v>133843</v>
      </c>
      <c r="G42" s="97">
        <f>IFERROR(VLOOKUP($D42, V医療従事者等!$A:$J, $G$4, FALSE), 0)</f>
        <v>0</v>
      </c>
      <c r="H42" s="97">
        <f>IFERROR(VLOOKUP($D42, V医療従事者等!$A:$J, $H$4, FALSE), 0)</f>
        <v>215723</v>
      </c>
      <c r="I42" s="97">
        <f>IFERROR(VLOOKUP($D42, V医療従事者等!$A:$J, $I$4, FALSE), 0)</f>
        <v>0</v>
      </c>
      <c r="J42" s="98">
        <f>IFERROR(VLOOKUP($D42, V一般接種!$A:$G, J$4, FALSE), 0)</f>
        <v>210000</v>
      </c>
      <c r="K42" s="98">
        <f>IFERROR(VLOOKUP($D42, V一般接種!$A:$G, K$4, FALSE), 0)</f>
        <v>0</v>
      </c>
      <c r="L42" s="98">
        <f>IFERROR(VLOOKUP($D42, V一般接種!$A:$G, L$4, FALSE), 0)</f>
        <v>0</v>
      </c>
      <c r="M42" s="98">
        <f>IFERROR(VLOOKUP($D42, V一般接種!$A:$G, M$4, FALSE), 0)</f>
        <v>51924</v>
      </c>
      <c r="N42" s="98">
        <f>SUMIF(V職域接種!$C:$C, 'Conv-vaccine'!$D42, V職域接種!F:F)</f>
        <v>0</v>
      </c>
      <c r="O42" s="98">
        <f>SUMIF(V職域接種!$C:$C, 'Conv-vaccine'!$D42, V職域接種!G:G)</f>
        <v>0</v>
      </c>
      <c r="P42" s="98">
        <f>SUMIF(V重複!$C:$C, 'Conv-vaccine'!$D42, V重複!F:F)</f>
        <v>0</v>
      </c>
      <c r="Q42" s="98">
        <f>SUMIF(V重複!$C:$C, 'Conv-vaccine'!$D42, V重複!G:G)</f>
        <v>0</v>
      </c>
    </row>
    <row r="43" spans="1:17" x14ac:dyDescent="0.55000000000000004">
      <c r="A43" s="95">
        <f t="shared" si="0"/>
        <v>44334</v>
      </c>
      <c r="B43" s="50">
        <f t="shared" si="1"/>
        <v>347603</v>
      </c>
      <c r="C43" s="50">
        <f t="shared" si="2"/>
        <v>221579</v>
      </c>
      <c r="D43" s="96">
        <v>44334</v>
      </c>
      <c r="E43" s="97" t="str">
        <f>IFERROR(VLOOKUP($D43, V医療従事者等!$A:$J, $E$4, FALSE), TEXT(D43, "aaa"))</f>
        <v>(火)</v>
      </c>
      <c r="F43" s="97">
        <f>IFERROR(VLOOKUP($D43, V医療従事者等!$A:$J, $F$4, FALSE), 0)</f>
        <v>94577</v>
      </c>
      <c r="G43" s="97">
        <f>IFERROR(VLOOKUP($D43, V医療従事者等!$A:$J, $G$4, FALSE), 0)</f>
        <v>0</v>
      </c>
      <c r="H43" s="97">
        <f>IFERROR(VLOOKUP($D43, V医療従事者等!$A:$J, $H$4, FALSE), 0)</f>
        <v>155667</v>
      </c>
      <c r="I43" s="97">
        <f>IFERROR(VLOOKUP($D43, V医療従事者等!$A:$J, $I$4, FALSE), 0)</f>
        <v>0</v>
      </c>
      <c r="J43" s="98">
        <f>IFERROR(VLOOKUP($D43, V一般接種!$A:$G, J$4, FALSE), 0)</f>
        <v>253026</v>
      </c>
      <c r="K43" s="98">
        <f>IFERROR(VLOOKUP($D43, V一般接種!$A:$G, K$4, FALSE), 0)</f>
        <v>0</v>
      </c>
      <c r="L43" s="98">
        <f>IFERROR(VLOOKUP($D43, V一般接種!$A:$G, L$4, FALSE), 0)</f>
        <v>0</v>
      </c>
      <c r="M43" s="98">
        <f>IFERROR(VLOOKUP($D43, V一般接種!$A:$G, M$4, FALSE), 0)</f>
        <v>65912</v>
      </c>
      <c r="N43" s="98">
        <f>SUMIF(V職域接種!$C:$C, 'Conv-vaccine'!$D43, V職域接種!F:F)</f>
        <v>0</v>
      </c>
      <c r="O43" s="98">
        <f>SUMIF(V職域接種!$C:$C, 'Conv-vaccine'!$D43, V職域接種!G:G)</f>
        <v>0</v>
      </c>
      <c r="P43" s="98">
        <f>SUMIF(V重複!$C:$C, 'Conv-vaccine'!$D43, V重複!F:F)</f>
        <v>0</v>
      </c>
      <c r="Q43" s="98">
        <f>SUMIF(V重複!$C:$C, 'Conv-vaccine'!$D43, V重複!G:G)</f>
        <v>0</v>
      </c>
    </row>
    <row r="44" spans="1:17" x14ac:dyDescent="0.55000000000000004">
      <c r="A44" s="95">
        <f t="shared" si="0"/>
        <v>44335</v>
      </c>
      <c r="B44" s="50">
        <f t="shared" si="1"/>
        <v>395380</v>
      </c>
      <c r="C44" s="50">
        <f t="shared" si="2"/>
        <v>249492</v>
      </c>
      <c r="D44" s="96">
        <v>44335</v>
      </c>
      <c r="E44" s="97" t="str">
        <f>IFERROR(VLOOKUP($D44, V医療従事者等!$A:$J, $E$4, FALSE), TEXT(D44, "aaa"))</f>
        <v>(水)</v>
      </c>
      <c r="F44" s="97">
        <f>IFERROR(VLOOKUP($D44, V医療従事者等!$A:$J, $F$4, FALSE), 0)</f>
        <v>88163</v>
      </c>
      <c r="G44" s="97">
        <f>IFERROR(VLOOKUP($D44, V医療従事者等!$A:$J, $G$4, FALSE), 0)</f>
        <v>0</v>
      </c>
      <c r="H44" s="97">
        <f>IFERROR(VLOOKUP($D44, V医療従事者等!$A:$J, $H$4, FALSE), 0)</f>
        <v>179703</v>
      </c>
      <c r="I44" s="97">
        <f>IFERROR(VLOOKUP($D44, V医療従事者等!$A:$J, $I$4, FALSE), 0)</f>
        <v>0</v>
      </c>
      <c r="J44" s="98">
        <f>IFERROR(VLOOKUP($D44, V一般接種!$A:$G, J$4, FALSE), 0)</f>
        <v>307217</v>
      </c>
      <c r="K44" s="98">
        <f>IFERROR(VLOOKUP($D44, V一般接種!$A:$G, K$4, FALSE), 0)</f>
        <v>0</v>
      </c>
      <c r="L44" s="98">
        <f>IFERROR(VLOOKUP($D44, V一般接種!$A:$G, L$4, FALSE), 0)</f>
        <v>0</v>
      </c>
      <c r="M44" s="98">
        <f>IFERROR(VLOOKUP($D44, V一般接種!$A:$G, M$4, FALSE), 0)</f>
        <v>69789</v>
      </c>
      <c r="N44" s="98">
        <f>SUMIF(V職域接種!$C:$C, 'Conv-vaccine'!$D44, V職域接種!F:F)</f>
        <v>0</v>
      </c>
      <c r="O44" s="98">
        <f>SUMIF(V職域接種!$C:$C, 'Conv-vaccine'!$D44, V職域接種!G:G)</f>
        <v>0</v>
      </c>
      <c r="P44" s="98">
        <f>SUMIF(V重複!$C:$C, 'Conv-vaccine'!$D44, V重複!F:F)</f>
        <v>0</v>
      </c>
      <c r="Q44" s="98">
        <f>SUMIF(V重複!$C:$C, 'Conv-vaccine'!$D44, V重複!G:G)</f>
        <v>0</v>
      </c>
    </row>
    <row r="45" spans="1:17" x14ac:dyDescent="0.55000000000000004">
      <c r="A45" s="95">
        <f t="shared" si="0"/>
        <v>44336</v>
      </c>
      <c r="B45" s="50">
        <f t="shared" si="1"/>
        <v>401889</v>
      </c>
      <c r="C45" s="50">
        <f t="shared" si="2"/>
        <v>134883</v>
      </c>
      <c r="D45" s="96">
        <v>44336</v>
      </c>
      <c r="E45" s="97" t="str">
        <f>IFERROR(VLOOKUP($D45, V医療従事者等!$A:$J, $E$4, FALSE), TEXT(D45, "aaa"))</f>
        <v>(木)</v>
      </c>
      <c r="F45" s="97">
        <f>IFERROR(VLOOKUP($D45, V医療従事者等!$A:$J, $F$4, FALSE), 0)</f>
        <v>81422</v>
      </c>
      <c r="G45" s="97">
        <f>IFERROR(VLOOKUP($D45, V医療従事者等!$A:$J, $G$4, FALSE), 0)</f>
        <v>0</v>
      </c>
      <c r="H45" s="97">
        <f>IFERROR(VLOOKUP($D45, V医療従事者等!$A:$J, $H$4, FALSE), 0)</f>
        <v>109111</v>
      </c>
      <c r="I45" s="97">
        <f>IFERROR(VLOOKUP($D45, V医療従事者等!$A:$J, $I$4, FALSE), 0)</f>
        <v>0</v>
      </c>
      <c r="J45" s="98">
        <f>IFERROR(VLOOKUP($D45, V一般接種!$A:$G, J$4, FALSE), 0)</f>
        <v>320467</v>
      </c>
      <c r="K45" s="98">
        <f>IFERROR(VLOOKUP($D45, V一般接種!$A:$G, K$4, FALSE), 0)</f>
        <v>0</v>
      </c>
      <c r="L45" s="98">
        <f>IFERROR(VLOOKUP($D45, V一般接種!$A:$G, L$4, FALSE), 0)</f>
        <v>0</v>
      </c>
      <c r="M45" s="98">
        <f>IFERROR(VLOOKUP($D45, V一般接種!$A:$G, M$4, FALSE), 0)</f>
        <v>25772</v>
      </c>
      <c r="N45" s="98">
        <f>SUMIF(V職域接種!$C:$C, 'Conv-vaccine'!$D45, V職域接種!F:F)</f>
        <v>0</v>
      </c>
      <c r="O45" s="98">
        <f>SUMIF(V職域接種!$C:$C, 'Conv-vaccine'!$D45, V職域接種!G:G)</f>
        <v>0</v>
      </c>
      <c r="P45" s="98">
        <f>SUMIF(V重複!$C:$C, 'Conv-vaccine'!$D45, V重複!F:F)</f>
        <v>0</v>
      </c>
      <c r="Q45" s="98">
        <f>SUMIF(V重複!$C:$C, 'Conv-vaccine'!$D45, V重複!G:G)</f>
        <v>0</v>
      </c>
    </row>
    <row r="46" spans="1:17" x14ac:dyDescent="0.55000000000000004">
      <c r="A46" s="95">
        <f t="shared" si="0"/>
        <v>44337</v>
      </c>
      <c r="B46" s="50">
        <f t="shared" si="1"/>
        <v>378480</v>
      </c>
      <c r="C46" s="50">
        <f t="shared" si="2"/>
        <v>206885</v>
      </c>
      <c r="D46" s="96">
        <v>44337</v>
      </c>
      <c r="E46" s="97" t="str">
        <f>IFERROR(VLOOKUP($D46, V医療従事者等!$A:$J, $E$4, FALSE), TEXT(D46, "aaa"))</f>
        <v>(金)</v>
      </c>
      <c r="F46" s="97">
        <f>IFERROR(VLOOKUP($D46, V医療従事者等!$A:$J, $F$4, FALSE), 0)</f>
        <v>99918</v>
      </c>
      <c r="G46" s="97">
        <f>IFERROR(VLOOKUP($D46, V医療従事者等!$A:$J, $G$4, FALSE), 0)</f>
        <v>0</v>
      </c>
      <c r="H46" s="97">
        <f>IFERROR(VLOOKUP($D46, V医療従事者等!$A:$J, $H$4, FALSE), 0)</f>
        <v>149103</v>
      </c>
      <c r="I46" s="97">
        <f>IFERROR(VLOOKUP($D46, V医療従事者等!$A:$J, $I$4, FALSE), 0)</f>
        <v>0</v>
      </c>
      <c r="J46" s="98">
        <f>IFERROR(VLOOKUP($D46, V一般接種!$A:$G, J$4, FALSE), 0)</f>
        <v>278562</v>
      </c>
      <c r="K46" s="98">
        <f>IFERROR(VLOOKUP($D46, V一般接種!$A:$G, K$4, FALSE), 0)</f>
        <v>0</v>
      </c>
      <c r="L46" s="98">
        <f>IFERROR(VLOOKUP($D46, V一般接種!$A:$G, L$4, FALSE), 0)</f>
        <v>0</v>
      </c>
      <c r="M46" s="98">
        <f>IFERROR(VLOOKUP($D46, V一般接種!$A:$G, M$4, FALSE), 0)</f>
        <v>57782</v>
      </c>
      <c r="N46" s="98">
        <f>SUMIF(V職域接種!$C:$C, 'Conv-vaccine'!$D46, V職域接種!F:F)</f>
        <v>0</v>
      </c>
      <c r="O46" s="98">
        <f>SUMIF(V職域接種!$C:$C, 'Conv-vaccine'!$D46, V職域接種!G:G)</f>
        <v>0</v>
      </c>
      <c r="P46" s="98">
        <f>SUMIF(V重複!$C:$C, 'Conv-vaccine'!$D46, V重複!F:F)</f>
        <v>0</v>
      </c>
      <c r="Q46" s="98">
        <f>SUMIF(V重複!$C:$C, 'Conv-vaccine'!$D46, V重複!G:G)</f>
        <v>0</v>
      </c>
    </row>
    <row r="47" spans="1:17" x14ac:dyDescent="0.55000000000000004">
      <c r="A47" s="95">
        <f t="shared" si="0"/>
        <v>44338</v>
      </c>
      <c r="B47" s="50">
        <f t="shared" si="1"/>
        <v>284262</v>
      </c>
      <c r="C47" s="50">
        <f t="shared" si="2"/>
        <v>41895</v>
      </c>
      <c r="D47" s="96">
        <v>44338</v>
      </c>
      <c r="E47" s="97" t="str">
        <f>IFERROR(VLOOKUP($D47, V医療従事者等!$A:$J, $E$4, FALSE), TEXT(D47, "aaa"))</f>
        <v>土</v>
      </c>
      <c r="F47" s="97">
        <f>IFERROR(VLOOKUP($D47, V医療従事者等!$A:$J, $F$4, FALSE), 0)</f>
        <v>0</v>
      </c>
      <c r="G47" s="97">
        <f>IFERROR(VLOOKUP($D47, V医療従事者等!$A:$J, $G$4, FALSE), 0)</f>
        <v>0</v>
      </c>
      <c r="H47" s="97">
        <f>IFERROR(VLOOKUP($D47, V医療従事者等!$A:$J, $H$4, FALSE), 0)</f>
        <v>0</v>
      </c>
      <c r="I47" s="97">
        <f>IFERROR(VLOOKUP($D47, V医療従事者等!$A:$J, $I$4, FALSE), 0)</f>
        <v>0</v>
      </c>
      <c r="J47" s="98">
        <f>IFERROR(VLOOKUP($D47, V一般接種!$A:$G, J$4, FALSE), 0)</f>
        <v>284262</v>
      </c>
      <c r="K47" s="98">
        <f>IFERROR(VLOOKUP($D47, V一般接種!$A:$G, K$4, FALSE), 0)</f>
        <v>0</v>
      </c>
      <c r="L47" s="98">
        <f>IFERROR(VLOOKUP($D47, V一般接種!$A:$G, L$4, FALSE), 0)</f>
        <v>0</v>
      </c>
      <c r="M47" s="98">
        <f>IFERROR(VLOOKUP($D47, V一般接種!$A:$G, M$4, FALSE), 0)</f>
        <v>41895</v>
      </c>
      <c r="N47" s="98">
        <f>SUMIF(V職域接種!$C:$C, 'Conv-vaccine'!$D47, V職域接種!F:F)</f>
        <v>0</v>
      </c>
      <c r="O47" s="98">
        <f>SUMIF(V職域接種!$C:$C, 'Conv-vaccine'!$D47, V職域接種!G:G)</f>
        <v>0</v>
      </c>
      <c r="P47" s="98">
        <f>SUMIF(V重複!$C:$C, 'Conv-vaccine'!$D47, V重複!F:F)</f>
        <v>0</v>
      </c>
      <c r="Q47" s="98">
        <f>SUMIF(V重複!$C:$C, 'Conv-vaccine'!$D47, V重複!G:G)</f>
        <v>0</v>
      </c>
    </row>
    <row r="48" spans="1:17" x14ac:dyDescent="0.55000000000000004">
      <c r="A48" s="95">
        <f t="shared" si="0"/>
        <v>44339</v>
      </c>
      <c r="B48" s="50">
        <f t="shared" si="1"/>
        <v>325591</v>
      </c>
      <c r="C48" s="50">
        <f t="shared" si="2"/>
        <v>25700</v>
      </c>
      <c r="D48" s="96">
        <v>44339</v>
      </c>
      <c r="E48" s="97" t="str">
        <f>IFERROR(VLOOKUP($D48, V医療従事者等!$A:$J, $E$4, FALSE), TEXT(D48, "aaa"))</f>
        <v>日</v>
      </c>
      <c r="F48" s="97">
        <f>IFERROR(VLOOKUP($D48, V医療従事者等!$A:$J, $F$4, FALSE), 0)</f>
        <v>0</v>
      </c>
      <c r="G48" s="97">
        <f>IFERROR(VLOOKUP($D48, V医療従事者等!$A:$J, $G$4, FALSE), 0)</f>
        <v>0</v>
      </c>
      <c r="H48" s="97">
        <f>IFERROR(VLOOKUP($D48, V医療従事者等!$A:$J, $H$4, FALSE), 0)</f>
        <v>0</v>
      </c>
      <c r="I48" s="97">
        <f>IFERROR(VLOOKUP($D48, V医療従事者等!$A:$J, $I$4, FALSE), 0)</f>
        <v>0</v>
      </c>
      <c r="J48" s="98">
        <f>IFERROR(VLOOKUP($D48, V一般接種!$A:$G, J$4, FALSE), 0)</f>
        <v>325591</v>
      </c>
      <c r="K48" s="98">
        <f>IFERROR(VLOOKUP($D48, V一般接種!$A:$G, K$4, FALSE), 0)</f>
        <v>0</v>
      </c>
      <c r="L48" s="98">
        <f>IFERROR(VLOOKUP($D48, V一般接種!$A:$G, L$4, FALSE), 0)</f>
        <v>0</v>
      </c>
      <c r="M48" s="98">
        <f>IFERROR(VLOOKUP($D48, V一般接種!$A:$G, M$4, FALSE), 0)</f>
        <v>25700</v>
      </c>
      <c r="N48" s="98">
        <f>SUMIF(V職域接種!$C:$C, 'Conv-vaccine'!$D48, V職域接種!F:F)</f>
        <v>0</v>
      </c>
      <c r="O48" s="98">
        <f>SUMIF(V職域接種!$C:$C, 'Conv-vaccine'!$D48, V職域接種!G:G)</f>
        <v>0</v>
      </c>
      <c r="P48" s="98">
        <f>SUMIF(V重複!$C:$C, 'Conv-vaccine'!$D48, V重複!F:F)</f>
        <v>0</v>
      </c>
      <c r="Q48" s="98">
        <f>SUMIF(V重複!$C:$C, 'Conv-vaccine'!$D48, V重複!G:G)</f>
        <v>0</v>
      </c>
    </row>
    <row r="49" spans="1:17" x14ac:dyDescent="0.55000000000000004">
      <c r="A49" s="95">
        <f t="shared" si="0"/>
        <v>44340</v>
      </c>
      <c r="B49" s="50">
        <f t="shared" si="1"/>
        <v>583200</v>
      </c>
      <c r="C49" s="50">
        <f t="shared" si="2"/>
        <v>204007</v>
      </c>
      <c r="D49" s="96">
        <v>44340</v>
      </c>
      <c r="E49" s="97" t="str">
        <f>IFERROR(VLOOKUP($D49, V医療従事者等!$A:$J, $E$4, FALSE), TEXT(D49, "aaa"))</f>
        <v>(月)</v>
      </c>
      <c r="F49" s="97">
        <f>IFERROR(VLOOKUP($D49, V医療従事者等!$A:$J, $F$4, FALSE), 0)</f>
        <v>136491</v>
      </c>
      <c r="G49" s="97">
        <f>IFERROR(VLOOKUP($D49, V医療従事者等!$A:$J, $G$4, FALSE), 0)</f>
        <v>269</v>
      </c>
      <c r="H49" s="97">
        <f>IFERROR(VLOOKUP($D49, V医療従事者等!$A:$J, $H$4, FALSE), 0)</f>
        <v>193829</v>
      </c>
      <c r="I49" s="97">
        <f>IFERROR(VLOOKUP($D49, V医療従事者等!$A:$J, $I$4, FALSE), 0)</f>
        <v>0</v>
      </c>
      <c r="J49" s="98">
        <f>IFERROR(VLOOKUP($D49, V一般接種!$A:$G, J$4, FALSE), 0)</f>
        <v>436602</v>
      </c>
      <c r="K49" s="98">
        <f>IFERROR(VLOOKUP($D49, V一般接種!$A:$G, K$4, FALSE), 0)</f>
        <v>9838</v>
      </c>
      <c r="L49" s="98">
        <f>IFERROR(VLOOKUP($D49, V一般接種!$A:$G, L$4, FALSE), 0)</f>
        <v>0</v>
      </c>
      <c r="M49" s="98">
        <f>IFERROR(VLOOKUP($D49, V一般接種!$A:$G, M$4, FALSE), 0)</f>
        <v>10178</v>
      </c>
      <c r="N49" s="98">
        <f>SUMIF(V職域接種!$C:$C, 'Conv-vaccine'!$D49, V職域接種!F:F)</f>
        <v>0</v>
      </c>
      <c r="O49" s="98">
        <f>SUMIF(V職域接種!$C:$C, 'Conv-vaccine'!$D49, V職域接種!G:G)</f>
        <v>0</v>
      </c>
      <c r="P49" s="98">
        <f>SUMIF(V重複!$C:$C, 'Conv-vaccine'!$D49, V重複!F:F)</f>
        <v>0</v>
      </c>
      <c r="Q49" s="98">
        <f>SUMIF(V重複!$C:$C, 'Conv-vaccine'!$D49, V重複!G:G)</f>
        <v>0</v>
      </c>
    </row>
    <row r="50" spans="1:17" x14ac:dyDescent="0.55000000000000004">
      <c r="A50" s="95">
        <f t="shared" si="0"/>
        <v>44341</v>
      </c>
      <c r="B50" s="50">
        <f t="shared" si="1"/>
        <v>603412</v>
      </c>
      <c r="C50" s="50">
        <f t="shared" si="2"/>
        <v>62961</v>
      </c>
      <c r="D50" s="96">
        <v>44341</v>
      </c>
      <c r="E50" s="97" t="str">
        <f>IFERROR(VLOOKUP($D50, V医療従事者等!$A:$J, $E$4, FALSE), TEXT(D50, "aaa"))</f>
        <v>(火)</v>
      </c>
      <c r="F50" s="97">
        <f>IFERROR(VLOOKUP($D50, V医療従事者等!$A:$J, $F$4, FALSE), 0)</f>
        <v>87114</v>
      </c>
      <c r="G50" s="97">
        <f>IFERROR(VLOOKUP($D50, V医療従事者等!$A:$J, $G$4, FALSE), 0)</f>
        <v>476</v>
      </c>
      <c r="H50" s="97">
        <f>IFERROR(VLOOKUP($D50, V医療従事者等!$A:$J, $H$4, FALSE), 0)</f>
        <v>52062</v>
      </c>
      <c r="I50" s="97">
        <f>IFERROR(VLOOKUP($D50, V医療従事者等!$A:$J, $I$4, FALSE), 0)</f>
        <v>0</v>
      </c>
      <c r="J50" s="98">
        <f>IFERROR(VLOOKUP($D50, V一般接種!$A:$G, J$4, FALSE), 0)</f>
        <v>506047</v>
      </c>
      <c r="K50" s="98">
        <f>IFERROR(VLOOKUP($D50, V一般接種!$A:$G, K$4, FALSE), 0)</f>
        <v>9775</v>
      </c>
      <c r="L50" s="98">
        <f>IFERROR(VLOOKUP($D50, V一般接種!$A:$G, L$4, FALSE), 0)</f>
        <v>0</v>
      </c>
      <c r="M50" s="98">
        <f>IFERROR(VLOOKUP($D50, V一般接種!$A:$G, M$4, FALSE), 0)</f>
        <v>10899</v>
      </c>
      <c r="N50" s="98">
        <f>SUMIF(V職域接種!$C:$C, 'Conv-vaccine'!$D50, V職域接種!F:F)</f>
        <v>0</v>
      </c>
      <c r="O50" s="98">
        <f>SUMIF(V職域接種!$C:$C, 'Conv-vaccine'!$D50, V職域接種!G:G)</f>
        <v>0</v>
      </c>
      <c r="P50" s="98">
        <f>SUMIF(V重複!$C:$C, 'Conv-vaccine'!$D50, V重複!F:F)</f>
        <v>0</v>
      </c>
      <c r="Q50" s="98">
        <f>SUMIF(V重複!$C:$C, 'Conv-vaccine'!$D50, V重複!G:G)</f>
        <v>0</v>
      </c>
    </row>
    <row r="51" spans="1:17" x14ac:dyDescent="0.55000000000000004">
      <c r="A51" s="95">
        <f t="shared" si="0"/>
        <v>44342</v>
      </c>
      <c r="B51" s="50">
        <f t="shared" si="1"/>
        <v>665511</v>
      </c>
      <c r="C51" s="50">
        <f t="shared" si="2"/>
        <v>61466</v>
      </c>
      <c r="D51" s="96">
        <v>44342</v>
      </c>
      <c r="E51" s="97" t="str">
        <f>IFERROR(VLOOKUP($D51, V医療従事者等!$A:$J, $E$4, FALSE), TEXT(D51, "aaa"))</f>
        <v>(水)</v>
      </c>
      <c r="F51" s="97">
        <f>IFERROR(VLOOKUP($D51, V医療従事者等!$A:$J, $F$4, FALSE), 0)</f>
        <v>93243</v>
      </c>
      <c r="G51" s="97">
        <f>IFERROR(VLOOKUP($D51, V医療従事者等!$A:$J, $G$4, FALSE), 0)</f>
        <v>172</v>
      </c>
      <c r="H51" s="97">
        <f>IFERROR(VLOOKUP($D51, V医療従事者等!$A:$J, $H$4, FALSE), 0)</f>
        <v>49174</v>
      </c>
      <c r="I51" s="97">
        <f>IFERROR(VLOOKUP($D51, V医療従事者等!$A:$J, $I$4, FALSE), 0)</f>
        <v>0</v>
      </c>
      <c r="J51" s="98">
        <f>IFERROR(VLOOKUP($D51, V一般接種!$A:$G, J$4, FALSE), 0)</f>
        <v>560610</v>
      </c>
      <c r="K51" s="98">
        <f>IFERROR(VLOOKUP($D51, V一般接種!$A:$G, K$4, FALSE), 0)</f>
        <v>11486</v>
      </c>
      <c r="L51" s="98">
        <f>IFERROR(VLOOKUP($D51, V一般接種!$A:$G, L$4, FALSE), 0)</f>
        <v>0</v>
      </c>
      <c r="M51" s="98">
        <f>IFERROR(VLOOKUP($D51, V一般接種!$A:$G, M$4, FALSE), 0)</f>
        <v>12292</v>
      </c>
      <c r="N51" s="98">
        <f>SUMIF(V職域接種!$C:$C, 'Conv-vaccine'!$D51, V職域接種!F:F)</f>
        <v>0</v>
      </c>
      <c r="O51" s="98">
        <f>SUMIF(V職域接種!$C:$C, 'Conv-vaccine'!$D51, V職域接種!G:G)</f>
        <v>0</v>
      </c>
      <c r="P51" s="98">
        <f>SUMIF(V重複!$C:$C, 'Conv-vaccine'!$D51, V重複!F:F)</f>
        <v>0</v>
      </c>
      <c r="Q51" s="98">
        <f>SUMIF(V重複!$C:$C, 'Conv-vaccine'!$D51, V重複!G:G)</f>
        <v>0</v>
      </c>
    </row>
    <row r="52" spans="1:17" x14ac:dyDescent="0.55000000000000004">
      <c r="A52" s="95">
        <f t="shared" si="0"/>
        <v>44343</v>
      </c>
      <c r="B52" s="50">
        <f t="shared" si="1"/>
        <v>636632</v>
      </c>
      <c r="C52" s="50">
        <f t="shared" si="2"/>
        <v>106058</v>
      </c>
      <c r="D52" s="96">
        <v>44343</v>
      </c>
      <c r="E52" s="97" t="str">
        <f>IFERROR(VLOOKUP($D52, V医療従事者等!$A:$J, $E$4, FALSE), TEXT(D52, "aaa"))</f>
        <v>(木)</v>
      </c>
      <c r="F52" s="97">
        <f>IFERROR(VLOOKUP($D52, V医療従事者等!$A:$J, $F$4, FALSE), 0)</f>
        <v>84217</v>
      </c>
      <c r="G52" s="97">
        <f>IFERROR(VLOOKUP($D52, V医療従事者等!$A:$J, $G$4, FALSE), 0)</f>
        <v>40</v>
      </c>
      <c r="H52" s="97">
        <f>IFERROR(VLOOKUP($D52, V医療従事者等!$A:$J, $H$4, FALSE), 0)</f>
        <v>60892</v>
      </c>
      <c r="I52" s="97">
        <f>IFERROR(VLOOKUP($D52, V医療従事者等!$A:$J, $I$4, FALSE), 0)</f>
        <v>0</v>
      </c>
      <c r="J52" s="98">
        <f>IFERROR(VLOOKUP($D52, V一般接種!$A:$G, J$4, FALSE), 0)</f>
        <v>539960</v>
      </c>
      <c r="K52" s="98">
        <f>IFERROR(VLOOKUP($D52, V一般接種!$A:$G, K$4, FALSE), 0)</f>
        <v>12415</v>
      </c>
      <c r="L52" s="98">
        <f>IFERROR(VLOOKUP($D52, V一般接種!$A:$G, L$4, FALSE), 0)</f>
        <v>0</v>
      </c>
      <c r="M52" s="98">
        <f>IFERROR(VLOOKUP($D52, V一般接種!$A:$G, M$4, FALSE), 0)</f>
        <v>45166</v>
      </c>
      <c r="N52" s="98">
        <f>SUMIF(V職域接種!$C:$C, 'Conv-vaccine'!$D52, V職域接種!F:F)</f>
        <v>0</v>
      </c>
      <c r="O52" s="98">
        <f>SUMIF(V職域接種!$C:$C, 'Conv-vaccine'!$D52, V職域接種!G:G)</f>
        <v>0</v>
      </c>
      <c r="P52" s="98">
        <f>SUMIF(V重複!$C:$C, 'Conv-vaccine'!$D52, V重複!F:F)</f>
        <v>0</v>
      </c>
      <c r="Q52" s="98">
        <f>SUMIF(V重複!$C:$C, 'Conv-vaccine'!$D52, V重複!G:G)</f>
        <v>0</v>
      </c>
    </row>
    <row r="53" spans="1:17" x14ac:dyDescent="0.55000000000000004">
      <c r="A53" s="95">
        <f t="shared" si="0"/>
        <v>44344</v>
      </c>
      <c r="B53" s="50">
        <f t="shared" si="1"/>
        <v>615407</v>
      </c>
      <c r="C53" s="50">
        <f t="shared" si="2"/>
        <v>122850</v>
      </c>
      <c r="D53" s="96">
        <v>44344</v>
      </c>
      <c r="E53" s="97" t="str">
        <f>IFERROR(VLOOKUP($D53, V医療従事者等!$A:$J, $E$4, FALSE), TEXT(D53, "aaa"))</f>
        <v>(金)</v>
      </c>
      <c r="F53" s="97">
        <f>IFERROR(VLOOKUP($D53, V医療従事者等!$A:$J, $F$4, FALSE), 0)</f>
        <v>87584</v>
      </c>
      <c r="G53" s="97">
        <f>IFERROR(VLOOKUP($D53, V医療従事者等!$A:$J, $G$4, FALSE), 0)</f>
        <v>157</v>
      </c>
      <c r="H53" s="97">
        <f>IFERROR(VLOOKUP($D53, V医療従事者等!$A:$J, $H$4, FALSE), 0)</f>
        <v>76775</v>
      </c>
      <c r="I53" s="97">
        <f>IFERROR(VLOOKUP($D53, V医療従事者等!$A:$J, $I$4, FALSE), 0)</f>
        <v>0</v>
      </c>
      <c r="J53" s="98">
        <f>IFERROR(VLOOKUP($D53, V一般接種!$A:$G, J$4, FALSE), 0)</f>
        <v>513388</v>
      </c>
      <c r="K53" s="98">
        <f>IFERROR(VLOOKUP($D53, V一般接種!$A:$G, K$4, FALSE), 0)</f>
        <v>14278</v>
      </c>
      <c r="L53" s="98">
        <f>IFERROR(VLOOKUP($D53, V一般接種!$A:$G, L$4, FALSE), 0)</f>
        <v>0</v>
      </c>
      <c r="M53" s="98">
        <f>IFERROR(VLOOKUP($D53, V一般接種!$A:$G, M$4, FALSE), 0)</f>
        <v>46075</v>
      </c>
      <c r="N53" s="98">
        <f>SUMIF(V職域接種!$C:$C, 'Conv-vaccine'!$D53, V職域接種!F:F)</f>
        <v>0</v>
      </c>
      <c r="O53" s="98">
        <f>SUMIF(V職域接種!$C:$C, 'Conv-vaccine'!$D53, V職域接種!G:G)</f>
        <v>0</v>
      </c>
      <c r="P53" s="98">
        <f>SUMIF(V重複!$C:$C, 'Conv-vaccine'!$D53, V重複!F:F)</f>
        <v>0</v>
      </c>
      <c r="Q53" s="98">
        <f>SUMIF(V重複!$C:$C, 'Conv-vaccine'!$D53, V重複!G:G)</f>
        <v>0</v>
      </c>
    </row>
    <row r="54" spans="1:17" x14ac:dyDescent="0.55000000000000004">
      <c r="A54" s="95">
        <f t="shared" si="0"/>
        <v>44345</v>
      </c>
      <c r="B54" s="50">
        <f t="shared" si="1"/>
        <v>472488</v>
      </c>
      <c r="C54" s="50">
        <f t="shared" si="2"/>
        <v>58813</v>
      </c>
      <c r="D54" s="96">
        <v>44345</v>
      </c>
      <c r="E54" s="97" t="str">
        <f>IFERROR(VLOOKUP($D54, V医療従事者等!$A:$J, $E$4, FALSE), TEXT(D54, "aaa"))</f>
        <v>土</v>
      </c>
      <c r="F54" s="97">
        <f>IFERROR(VLOOKUP($D54, V医療従事者等!$A:$J, $F$4, FALSE), 0)</f>
        <v>0</v>
      </c>
      <c r="G54" s="97">
        <f>IFERROR(VLOOKUP($D54, V医療従事者等!$A:$J, $G$4, FALSE), 0)</f>
        <v>0</v>
      </c>
      <c r="H54" s="97">
        <f>IFERROR(VLOOKUP($D54, V医療従事者等!$A:$J, $H$4, FALSE), 0)</f>
        <v>0</v>
      </c>
      <c r="I54" s="97">
        <f>IFERROR(VLOOKUP($D54, V医療従事者等!$A:$J, $I$4, FALSE), 0)</f>
        <v>0</v>
      </c>
      <c r="J54" s="98">
        <f>IFERROR(VLOOKUP($D54, V一般接種!$A:$G, J$4, FALSE), 0)</f>
        <v>456946</v>
      </c>
      <c r="K54" s="98">
        <f>IFERROR(VLOOKUP($D54, V一般接種!$A:$G, K$4, FALSE), 0)</f>
        <v>15542</v>
      </c>
      <c r="L54" s="98">
        <f>IFERROR(VLOOKUP($D54, V一般接種!$A:$G, L$4, FALSE), 0)</f>
        <v>0</v>
      </c>
      <c r="M54" s="98">
        <f>IFERROR(VLOOKUP($D54, V一般接種!$A:$G, M$4, FALSE), 0)</f>
        <v>58813</v>
      </c>
      <c r="N54" s="98">
        <f>SUMIF(V職域接種!$C:$C, 'Conv-vaccine'!$D54, V職域接種!F:F)</f>
        <v>0</v>
      </c>
      <c r="O54" s="98">
        <f>SUMIF(V職域接種!$C:$C, 'Conv-vaccine'!$D54, V職域接種!G:G)</f>
        <v>0</v>
      </c>
      <c r="P54" s="98">
        <f>SUMIF(V重複!$C:$C, 'Conv-vaccine'!$D54, V重複!F:F)</f>
        <v>0</v>
      </c>
      <c r="Q54" s="98">
        <f>SUMIF(V重複!$C:$C, 'Conv-vaccine'!$D54, V重複!G:G)</f>
        <v>0</v>
      </c>
    </row>
    <row r="55" spans="1:17" x14ac:dyDescent="0.55000000000000004">
      <c r="A55" s="95">
        <f t="shared" si="0"/>
        <v>44346</v>
      </c>
      <c r="B55" s="50">
        <f t="shared" si="1"/>
        <v>461839</v>
      </c>
      <c r="C55" s="50">
        <f t="shared" si="2"/>
        <v>65427</v>
      </c>
      <c r="D55" s="96">
        <v>44346</v>
      </c>
      <c r="E55" s="97" t="str">
        <f>IFERROR(VLOOKUP($D55, V医療従事者等!$A:$J, $E$4, FALSE), TEXT(D55, "aaa"))</f>
        <v>日</v>
      </c>
      <c r="F55" s="97">
        <f>IFERROR(VLOOKUP($D55, V医療従事者等!$A:$J, $F$4, FALSE), 0)</f>
        <v>0</v>
      </c>
      <c r="G55" s="97">
        <f>IFERROR(VLOOKUP($D55, V医療従事者等!$A:$J, $G$4, FALSE), 0)</f>
        <v>0</v>
      </c>
      <c r="H55" s="97">
        <f>IFERROR(VLOOKUP($D55, V医療従事者等!$A:$J, $H$4, FALSE), 0)</f>
        <v>0</v>
      </c>
      <c r="I55" s="97">
        <f>IFERROR(VLOOKUP($D55, V医療従事者等!$A:$J, $I$4, FALSE), 0)</f>
        <v>0</v>
      </c>
      <c r="J55" s="98">
        <f>IFERROR(VLOOKUP($D55, V一般接種!$A:$G, J$4, FALSE), 0)</f>
        <v>445911</v>
      </c>
      <c r="K55" s="98">
        <f>IFERROR(VLOOKUP($D55, V一般接種!$A:$G, K$4, FALSE), 0)</f>
        <v>15928</v>
      </c>
      <c r="L55" s="98">
        <f>IFERROR(VLOOKUP($D55, V一般接種!$A:$G, L$4, FALSE), 0)</f>
        <v>0</v>
      </c>
      <c r="M55" s="98">
        <f>IFERROR(VLOOKUP($D55, V一般接種!$A:$G, M$4, FALSE), 0)</f>
        <v>65427</v>
      </c>
      <c r="N55" s="98">
        <f>SUMIF(V職域接種!$C:$C, 'Conv-vaccine'!$D55, V職域接種!F:F)</f>
        <v>0</v>
      </c>
      <c r="O55" s="98">
        <f>SUMIF(V職域接種!$C:$C, 'Conv-vaccine'!$D55, V職域接種!G:G)</f>
        <v>0</v>
      </c>
      <c r="P55" s="98">
        <f>SUMIF(V重複!$C:$C, 'Conv-vaccine'!$D55, V重複!F:F)</f>
        <v>0</v>
      </c>
      <c r="Q55" s="98">
        <f>SUMIF(V重複!$C:$C, 'Conv-vaccine'!$D55, V重複!G:G)</f>
        <v>0</v>
      </c>
    </row>
    <row r="56" spans="1:17" x14ac:dyDescent="0.55000000000000004">
      <c r="A56" s="95">
        <f t="shared" si="0"/>
        <v>44347</v>
      </c>
      <c r="B56" s="50">
        <f t="shared" si="1"/>
        <v>664802</v>
      </c>
      <c r="C56" s="50">
        <f t="shared" si="2"/>
        <v>235929</v>
      </c>
      <c r="D56" s="96">
        <v>44347</v>
      </c>
      <c r="E56" s="97" t="str">
        <f>IFERROR(VLOOKUP($D56, V医療従事者等!$A:$J, $E$4, FALSE), TEXT(D56, "aaa"))</f>
        <v>(月)</v>
      </c>
      <c r="F56" s="97">
        <f>IFERROR(VLOOKUP($D56, V医療従事者等!$A:$J, $F$4, FALSE), 0)</f>
        <v>131423</v>
      </c>
      <c r="G56" s="97">
        <f>IFERROR(VLOOKUP($D56, V医療従事者等!$A:$J, $G$4, FALSE), 0)</f>
        <v>582</v>
      </c>
      <c r="H56" s="97">
        <f>IFERROR(VLOOKUP($D56, V医療従事者等!$A:$J, $H$4, FALSE), 0)</f>
        <v>141250</v>
      </c>
      <c r="I56" s="97">
        <f>IFERROR(VLOOKUP($D56, V医療従事者等!$A:$J, $I$4, FALSE), 0)</f>
        <v>0</v>
      </c>
      <c r="J56" s="98">
        <f>IFERROR(VLOOKUP($D56, V一般接種!$A:$G, J$4, FALSE), 0)</f>
        <v>514445</v>
      </c>
      <c r="K56" s="98">
        <f>IFERROR(VLOOKUP($D56, V一般接種!$A:$G, K$4, FALSE), 0)</f>
        <v>18352</v>
      </c>
      <c r="L56" s="98">
        <f>IFERROR(VLOOKUP($D56, V一般接種!$A:$G, L$4, FALSE), 0)</f>
        <v>0</v>
      </c>
      <c r="M56" s="98">
        <f>IFERROR(VLOOKUP($D56, V一般接種!$A:$G, M$4, FALSE), 0)</f>
        <v>94679</v>
      </c>
      <c r="N56" s="98">
        <f>SUMIF(V職域接種!$C:$C, 'Conv-vaccine'!$D56, V職域接種!F:F)</f>
        <v>0</v>
      </c>
      <c r="O56" s="98">
        <f>SUMIF(V職域接種!$C:$C, 'Conv-vaccine'!$D56, V職域接種!G:G)</f>
        <v>0</v>
      </c>
      <c r="P56" s="98">
        <f>SUMIF(V重複!$C:$C, 'Conv-vaccine'!$D56, V重複!F:F)</f>
        <v>0</v>
      </c>
      <c r="Q56" s="98">
        <f>SUMIF(V重複!$C:$C, 'Conv-vaccine'!$D56, V重複!G:G)</f>
        <v>0</v>
      </c>
    </row>
    <row r="57" spans="1:17" x14ac:dyDescent="0.55000000000000004">
      <c r="A57" s="95">
        <f t="shared" si="0"/>
        <v>44348</v>
      </c>
      <c r="B57" s="50">
        <f t="shared" si="1"/>
        <v>707820</v>
      </c>
      <c r="C57" s="50">
        <f t="shared" si="2"/>
        <v>205668</v>
      </c>
      <c r="D57" s="96">
        <v>44348</v>
      </c>
      <c r="E57" s="97" t="str">
        <f>IFERROR(VLOOKUP($D57, V医療従事者等!$A:$J, $E$4, FALSE), TEXT(D57, "aaa"))</f>
        <v>(火)</v>
      </c>
      <c r="F57" s="97">
        <f>IFERROR(VLOOKUP($D57, V医療従事者等!$A:$J, $F$4, FALSE), 0)</f>
        <v>66264</v>
      </c>
      <c r="G57" s="97">
        <f>IFERROR(VLOOKUP($D57, V医療従事者等!$A:$J, $G$4, FALSE), 0)</f>
        <v>123</v>
      </c>
      <c r="H57" s="97">
        <f>IFERROR(VLOOKUP($D57, V医療従事者等!$A:$J, $H$4, FALSE), 0)</f>
        <v>92670</v>
      </c>
      <c r="I57" s="97">
        <f>IFERROR(VLOOKUP($D57, V医療従事者等!$A:$J, $I$4, FALSE), 0)</f>
        <v>0</v>
      </c>
      <c r="J57" s="98">
        <f>IFERROR(VLOOKUP($D57, V一般接種!$A:$G, J$4, FALSE), 0)</f>
        <v>622249</v>
      </c>
      <c r="K57" s="98">
        <f>IFERROR(VLOOKUP($D57, V一般接種!$A:$G, K$4, FALSE), 0)</f>
        <v>19184</v>
      </c>
      <c r="L57" s="98">
        <f>IFERROR(VLOOKUP($D57, V一般接種!$A:$G, L$4, FALSE), 0)</f>
        <v>0</v>
      </c>
      <c r="M57" s="98">
        <f>IFERROR(VLOOKUP($D57, V一般接種!$A:$G, M$4, FALSE), 0)</f>
        <v>112998</v>
      </c>
      <c r="N57" s="98">
        <f>SUMIF(V職域接種!$C:$C, 'Conv-vaccine'!$D57, V職域接種!F:F)</f>
        <v>0</v>
      </c>
      <c r="O57" s="98">
        <f>SUMIF(V職域接種!$C:$C, 'Conv-vaccine'!$D57, V職域接種!G:G)</f>
        <v>0</v>
      </c>
      <c r="P57" s="98">
        <f>SUMIF(V重複!$C:$C, 'Conv-vaccine'!$D57, V重複!F:F)</f>
        <v>0</v>
      </c>
      <c r="Q57" s="98">
        <f>SUMIF(V重複!$C:$C, 'Conv-vaccine'!$D57, V重複!G:G)</f>
        <v>0</v>
      </c>
    </row>
    <row r="58" spans="1:17" x14ac:dyDescent="0.55000000000000004">
      <c r="A58" s="95">
        <f t="shared" si="0"/>
        <v>44349</v>
      </c>
      <c r="B58" s="50">
        <f t="shared" si="1"/>
        <v>733279</v>
      </c>
      <c r="C58" s="50">
        <f t="shared" si="2"/>
        <v>227300</v>
      </c>
      <c r="D58" s="96">
        <v>44349</v>
      </c>
      <c r="E58" s="97" t="str">
        <f>IFERROR(VLOOKUP($D58, V医療従事者等!$A:$J, $E$4, FALSE), TEXT(D58, "aaa"))</f>
        <v>(水)</v>
      </c>
      <c r="F58" s="97">
        <f>IFERROR(VLOOKUP($D58, V医療従事者等!$A:$J, $F$4, FALSE), 0)</f>
        <v>71140</v>
      </c>
      <c r="G58" s="97">
        <f>IFERROR(VLOOKUP($D58, V医療従事者等!$A:$J, $G$4, FALSE), 0)</f>
        <v>316</v>
      </c>
      <c r="H58" s="97">
        <f>IFERROR(VLOOKUP($D58, V医療従事者等!$A:$J, $H$4, FALSE), 0)</f>
        <v>87670</v>
      </c>
      <c r="I58" s="97">
        <f>IFERROR(VLOOKUP($D58, V医療従事者等!$A:$J, $I$4, FALSE), 0)</f>
        <v>0</v>
      </c>
      <c r="J58" s="98">
        <f>IFERROR(VLOOKUP($D58, V一般接種!$A:$G, J$4, FALSE), 0)</f>
        <v>642179</v>
      </c>
      <c r="K58" s="98">
        <f>IFERROR(VLOOKUP($D58, V一般接種!$A:$G, K$4, FALSE), 0)</f>
        <v>19644</v>
      </c>
      <c r="L58" s="98">
        <f>IFERROR(VLOOKUP($D58, V一般接種!$A:$G, L$4, FALSE), 0)</f>
        <v>0</v>
      </c>
      <c r="M58" s="98">
        <f>IFERROR(VLOOKUP($D58, V一般接種!$A:$G, M$4, FALSE), 0)</f>
        <v>139630</v>
      </c>
      <c r="N58" s="98">
        <f>SUMIF(V職域接種!$C:$C, 'Conv-vaccine'!$D58, V職域接種!F:F)</f>
        <v>0</v>
      </c>
      <c r="O58" s="98">
        <f>SUMIF(V職域接種!$C:$C, 'Conv-vaccine'!$D58, V職域接種!G:G)</f>
        <v>0</v>
      </c>
      <c r="P58" s="98">
        <f>SUMIF(V重複!$C:$C, 'Conv-vaccine'!$D58, V重複!F:F)</f>
        <v>0</v>
      </c>
      <c r="Q58" s="98">
        <f>SUMIF(V重複!$C:$C, 'Conv-vaccine'!$D58, V重複!G:G)</f>
        <v>0</v>
      </c>
    </row>
    <row r="59" spans="1:17" x14ac:dyDescent="0.55000000000000004">
      <c r="A59" s="95">
        <f t="shared" si="0"/>
        <v>44350</v>
      </c>
      <c r="B59" s="50">
        <f t="shared" si="1"/>
        <v>725482</v>
      </c>
      <c r="C59" s="50">
        <f t="shared" si="2"/>
        <v>221210</v>
      </c>
      <c r="D59" s="96">
        <v>44350</v>
      </c>
      <c r="E59" s="97" t="str">
        <f>IFERROR(VLOOKUP($D59, V医療従事者等!$A:$J, $E$4, FALSE), TEXT(D59, "aaa"))</f>
        <v>(木)</v>
      </c>
      <c r="F59" s="97">
        <f>IFERROR(VLOOKUP($D59, V医療従事者等!$A:$J, $F$4, FALSE), 0)</f>
        <v>59654</v>
      </c>
      <c r="G59" s="97">
        <f>IFERROR(VLOOKUP($D59, V医療従事者等!$A:$J, $G$4, FALSE), 0)</f>
        <v>112</v>
      </c>
      <c r="H59" s="97">
        <f>IFERROR(VLOOKUP($D59, V医療従事者等!$A:$J, $H$4, FALSE), 0)</f>
        <v>83391</v>
      </c>
      <c r="I59" s="97">
        <f>IFERROR(VLOOKUP($D59, V医療従事者等!$A:$J, $I$4, FALSE), 0)</f>
        <v>0</v>
      </c>
      <c r="J59" s="98">
        <f>IFERROR(VLOOKUP($D59, V一般接種!$A:$G, J$4, FALSE), 0)</f>
        <v>645725</v>
      </c>
      <c r="K59" s="98">
        <f>IFERROR(VLOOKUP($D59, V一般接種!$A:$G, K$4, FALSE), 0)</f>
        <v>19991</v>
      </c>
      <c r="L59" s="98">
        <f>IFERROR(VLOOKUP($D59, V一般接種!$A:$G, L$4, FALSE), 0)</f>
        <v>0</v>
      </c>
      <c r="M59" s="98">
        <f>IFERROR(VLOOKUP($D59, V一般接種!$A:$G, M$4, FALSE), 0)</f>
        <v>137819</v>
      </c>
      <c r="N59" s="98">
        <f>SUMIF(V職域接種!$C:$C, 'Conv-vaccine'!$D59, V職域接種!F:F)</f>
        <v>0</v>
      </c>
      <c r="O59" s="98">
        <f>SUMIF(V職域接種!$C:$C, 'Conv-vaccine'!$D59, V職域接種!G:G)</f>
        <v>0</v>
      </c>
      <c r="P59" s="98">
        <f>SUMIF(V重複!$C:$C, 'Conv-vaccine'!$D59, V重複!F:F)</f>
        <v>0</v>
      </c>
      <c r="Q59" s="98">
        <f>SUMIF(V重複!$C:$C, 'Conv-vaccine'!$D59, V重複!G:G)</f>
        <v>0</v>
      </c>
    </row>
    <row r="60" spans="1:17" x14ac:dyDescent="0.55000000000000004">
      <c r="A60" s="95">
        <f t="shared" si="0"/>
        <v>44351</v>
      </c>
      <c r="B60" s="50">
        <f t="shared" si="1"/>
        <v>711955</v>
      </c>
      <c r="C60" s="50">
        <f t="shared" si="2"/>
        <v>213265</v>
      </c>
      <c r="D60" s="96">
        <v>44351</v>
      </c>
      <c r="E60" s="97" t="str">
        <f>IFERROR(VLOOKUP($D60, V医療従事者等!$A:$J, $E$4, FALSE), TEXT(D60, "aaa"))</f>
        <v>(金)</v>
      </c>
      <c r="F60" s="97">
        <f>IFERROR(VLOOKUP($D60, V医療従事者等!$A:$J, $F$4, FALSE), 0)</f>
        <v>62634</v>
      </c>
      <c r="G60" s="97">
        <f>IFERROR(VLOOKUP($D60, V医療従事者等!$A:$J, $G$4, FALSE), 0)</f>
        <v>929</v>
      </c>
      <c r="H60" s="97">
        <f>IFERROR(VLOOKUP($D60, V医療従事者等!$A:$J, $H$4, FALSE), 0)</f>
        <v>95640</v>
      </c>
      <c r="I60" s="97">
        <f>IFERROR(VLOOKUP($D60, V医療従事者等!$A:$J, $I$4, FALSE), 0)</f>
        <v>0</v>
      </c>
      <c r="J60" s="98">
        <f>IFERROR(VLOOKUP($D60, V一般接種!$A:$G, J$4, FALSE), 0)</f>
        <v>628174</v>
      </c>
      <c r="K60" s="98">
        <f>IFERROR(VLOOKUP($D60, V一般接種!$A:$G, K$4, FALSE), 0)</f>
        <v>20218</v>
      </c>
      <c r="L60" s="98">
        <f>IFERROR(VLOOKUP($D60, V一般接種!$A:$G, L$4, FALSE), 0)</f>
        <v>0</v>
      </c>
      <c r="M60" s="98">
        <f>IFERROR(VLOOKUP($D60, V一般接種!$A:$G, M$4, FALSE), 0)</f>
        <v>117625</v>
      </c>
      <c r="N60" s="98">
        <f>SUMIF(V職域接種!$C:$C, 'Conv-vaccine'!$D60, V職域接種!F:F)</f>
        <v>0</v>
      </c>
      <c r="O60" s="98">
        <f>SUMIF(V職域接種!$C:$C, 'Conv-vaccine'!$D60, V職域接種!G:G)</f>
        <v>0</v>
      </c>
      <c r="P60" s="98">
        <f>SUMIF(V重複!$C:$C, 'Conv-vaccine'!$D60, V重複!F:F)</f>
        <v>0</v>
      </c>
      <c r="Q60" s="98">
        <f>SUMIF(V重複!$C:$C, 'Conv-vaccine'!$D60, V重複!G:G)</f>
        <v>0</v>
      </c>
    </row>
    <row r="61" spans="1:17" x14ac:dyDescent="0.55000000000000004">
      <c r="A61" s="95">
        <f t="shared" si="0"/>
        <v>44352</v>
      </c>
      <c r="B61" s="50">
        <f t="shared" si="1"/>
        <v>613460</v>
      </c>
      <c r="C61" s="50">
        <f t="shared" si="2"/>
        <v>125339</v>
      </c>
      <c r="D61" s="96">
        <v>44352</v>
      </c>
      <c r="E61" s="97" t="str">
        <f>IFERROR(VLOOKUP($D61, V医療従事者等!$A:$J, $E$4, FALSE), TEXT(D61, "aaa"))</f>
        <v>土</v>
      </c>
      <c r="F61" s="97">
        <f>IFERROR(VLOOKUP($D61, V医療従事者等!$A:$J, $F$4, FALSE), 0)</f>
        <v>0</v>
      </c>
      <c r="G61" s="97">
        <f>IFERROR(VLOOKUP($D61, V医療従事者等!$A:$J, $G$4, FALSE), 0)</f>
        <v>0</v>
      </c>
      <c r="H61" s="97">
        <f>IFERROR(VLOOKUP($D61, V医療従事者等!$A:$J, $H$4, FALSE), 0)</f>
        <v>0</v>
      </c>
      <c r="I61" s="97">
        <f>IFERROR(VLOOKUP($D61, V医療従事者等!$A:$J, $I$4, FALSE), 0)</f>
        <v>0</v>
      </c>
      <c r="J61" s="98">
        <f>IFERROR(VLOOKUP($D61, V一般接種!$A:$G, J$4, FALSE), 0)</f>
        <v>593072</v>
      </c>
      <c r="K61" s="98">
        <f>IFERROR(VLOOKUP($D61, V一般接種!$A:$G, K$4, FALSE), 0)</f>
        <v>20388</v>
      </c>
      <c r="L61" s="98">
        <f>IFERROR(VLOOKUP($D61, V一般接種!$A:$G, L$4, FALSE), 0)</f>
        <v>0</v>
      </c>
      <c r="M61" s="98">
        <f>IFERROR(VLOOKUP($D61, V一般接種!$A:$G, M$4, FALSE), 0)</f>
        <v>125339</v>
      </c>
      <c r="N61" s="98">
        <f>SUMIF(V職域接種!$C:$C, 'Conv-vaccine'!$D61, V職域接種!F:F)</f>
        <v>0</v>
      </c>
      <c r="O61" s="98">
        <f>SUMIF(V職域接種!$C:$C, 'Conv-vaccine'!$D61, V職域接種!G:G)</f>
        <v>0</v>
      </c>
      <c r="P61" s="98">
        <f>SUMIF(V重複!$C:$C, 'Conv-vaccine'!$D61, V重複!F:F)</f>
        <v>0</v>
      </c>
      <c r="Q61" s="98">
        <f>SUMIF(V重複!$C:$C, 'Conv-vaccine'!$D61, V重複!G:G)</f>
        <v>0</v>
      </c>
    </row>
    <row r="62" spans="1:17" x14ac:dyDescent="0.55000000000000004">
      <c r="A62" s="95">
        <f t="shared" si="0"/>
        <v>44353</v>
      </c>
      <c r="B62" s="50">
        <f t="shared" si="1"/>
        <v>561445</v>
      </c>
      <c r="C62" s="50">
        <f t="shared" si="2"/>
        <v>178453</v>
      </c>
      <c r="D62" s="96">
        <v>44353</v>
      </c>
      <c r="E62" s="97" t="str">
        <f>IFERROR(VLOOKUP($D62, V医療従事者等!$A:$J, $E$4, FALSE), TEXT(D62, "aaa"))</f>
        <v>日</v>
      </c>
      <c r="F62" s="97">
        <f>IFERROR(VLOOKUP($D62, V医療従事者等!$A:$J, $F$4, FALSE), 0)</f>
        <v>0</v>
      </c>
      <c r="G62" s="97">
        <f>IFERROR(VLOOKUP($D62, V医療従事者等!$A:$J, $G$4, FALSE), 0)</f>
        <v>0</v>
      </c>
      <c r="H62" s="97">
        <f>IFERROR(VLOOKUP($D62, V医療従事者等!$A:$J, $H$4, FALSE), 0)</f>
        <v>0</v>
      </c>
      <c r="I62" s="97">
        <f>IFERROR(VLOOKUP($D62, V医療従事者等!$A:$J, $I$4, FALSE), 0)</f>
        <v>0</v>
      </c>
      <c r="J62" s="98">
        <f>IFERROR(VLOOKUP($D62, V一般接種!$A:$G, J$4, FALSE), 0)</f>
        <v>538579</v>
      </c>
      <c r="K62" s="98">
        <f>IFERROR(VLOOKUP($D62, V一般接種!$A:$G, K$4, FALSE), 0)</f>
        <v>22866</v>
      </c>
      <c r="L62" s="98">
        <f>IFERROR(VLOOKUP($D62, V一般接種!$A:$G, L$4, FALSE), 0)</f>
        <v>0</v>
      </c>
      <c r="M62" s="98">
        <f>IFERROR(VLOOKUP($D62, V一般接種!$A:$G, M$4, FALSE), 0)</f>
        <v>178453</v>
      </c>
      <c r="N62" s="98">
        <f>SUMIF(V職域接種!$C:$C, 'Conv-vaccine'!$D62, V職域接種!F:F)</f>
        <v>0</v>
      </c>
      <c r="O62" s="98">
        <f>SUMIF(V職域接種!$C:$C, 'Conv-vaccine'!$D62, V職域接種!G:G)</f>
        <v>0</v>
      </c>
      <c r="P62" s="98">
        <f>SUMIF(V重複!$C:$C, 'Conv-vaccine'!$D62, V重複!F:F)</f>
        <v>0</v>
      </c>
      <c r="Q62" s="98">
        <f>SUMIF(V重複!$C:$C, 'Conv-vaccine'!$D62, V重複!G:G)</f>
        <v>0</v>
      </c>
    </row>
    <row r="63" spans="1:17" x14ac:dyDescent="0.55000000000000004">
      <c r="A63" s="95">
        <f t="shared" si="0"/>
        <v>44354</v>
      </c>
      <c r="B63" s="50">
        <f t="shared" si="1"/>
        <v>765780</v>
      </c>
      <c r="C63" s="50">
        <f t="shared" si="2"/>
        <v>319773</v>
      </c>
      <c r="D63" s="96">
        <v>44354</v>
      </c>
      <c r="E63" s="97" t="str">
        <f>IFERROR(VLOOKUP($D63, V医療従事者等!$A:$J, $E$4, FALSE), TEXT(D63, "aaa"))</f>
        <v>(月)</v>
      </c>
      <c r="F63" s="97">
        <f>IFERROR(VLOOKUP($D63, V医療従事者等!$A:$J, $F$4, FALSE), 0)</f>
        <v>104435</v>
      </c>
      <c r="G63" s="97">
        <f>IFERROR(VLOOKUP($D63, V医療従事者等!$A:$J, $G$4, FALSE), 0)</f>
        <v>2146</v>
      </c>
      <c r="H63" s="97">
        <f>IFERROR(VLOOKUP($D63, V医療従事者等!$A:$J, $H$4, FALSE), 0)</f>
        <v>132756</v>
      </c>
      <c r="I63" s="97">
        <f>IFERROR(VLOOKUP($D63, V医療従事者等!$A:$J, $I$4, FALSE), 0)</f>
        <v>0</v>
      </c>
      <c r="J63" s="98">
        <f>IFERROR(VLOOKUP($D63, V一般接種!$A:$G, J$4, FALSE), 0)</f>
        <v>630108</v>
      </c>
      <c r="K63" s="98">
        <f>IFERROR(VLOOKUP($D63, V一般接種!$A:$G, K$4, FALSE), 0)</f>
        <v>29091</v>
      </c>
      <c r="L63" s="98">
        <f>IFERROR(VLOOKUP($D63, V一般接種!$A:$G, L$4, FALSE), 0)</f>
        <v>0</v>
      </c>
      <c r="M63" s="98">
        <f>IFERROR(VLOOKUP($D63, V一般接種!$A:$G, M$4, FALSE), 0)</f>
        <v>187017</v>
      </c>
      <c r="N63" s="98">
        <f>SUMIF(V職域接種!$C:$C, 'Conv-vaccine'!$D63, V職域接種!F:F)</f>
        <v>0</v>
      </c>
      <c r="O63" s="98">
        <f>SUMIF(V職域接種!$C:$C, 'Conv-vaccine'!$D63, V職域接種!G:G)</f>
        <v>0</v>
      </c>
      <c r="P63" s="98">
        <f>SUMIF(V重複!$C:$C, 'Conv-vaccine'!$D63, V重複!F:F)</f>
        <v>0</v>
      </c>
      <c r="Q63" s="98">
        <f>SUMIF(V重複!$C:$C, 'Conv-vaccine'!$D63, V重複!G:G)</f>
        <v>0</v>
      </c>
    </row>
    <row r="64" spans="1:17" x14ac:dyDescent="0.55000000000000004">
      <c r="A64" s="95">
        <f t="shared" si="0"/>
        <v>44355</v>
      </c>
      <c r="B64" s="50">
        <f t="shared" si="1"/>
        <v>788112</v>
      </c>
      <c r="C64" s="50">
        <f t="shared" si="2"/>
        <v>317122</v>
      </c>
      <c r="D64" s="96">
        <v>44355</v>
      </c>
      <c r="E64" s="97" t="str">
        <f>IFERROR(VLOOKUP($D64, V医療従事者等!$A:$J, $E$4, FALSE), TEXT(D64, "aaa"))</f>
        <v>(火)</v>
      </c>
      <c r="F64" s="97">
        <f>IFERROR(VLOOKUP($D64, V医療従事者等!$A:$J, $F$4, FALSE), 0)</f>
        <v>71689</v>
      </c>
      <c r="G64" s="97">
        <f>IFERROR(VLOOKUP($D64, V医療従事者等!$A:$J, $G$4, FALSE), 0)</f>
        <v>990</v>
      </c>
      <c r="H64" s="97">
        <f>IFERROR(VLOOKUP($D64, V医療従事者等!$A:$J, $H$4, FALSE), 0)</f>
        <v>89243</v>
      </c>
      <c r="I64" s="97">
        <f>IFERROR(VLOOKUP($D64, V医療従事者等!$A:$J, $I$4, FALSE), 0)</f>
        <v>0</v>
      </c>
      <c r="J64" s="98">
        <f>IFERROR(VLOOKUP($D64, V一般接種!$A:$G, J$4, FALSE), 0)</f>
        <v>686192</v>
      </c>
      <c r="K64" s="98">
        <f>IFERROR(VLOOKUP($D64, V一般接種!$A:$G, K$4, FALSE), 0)</f>
        <v>29241</v>
      </c>
      <c r="L64" s="98">
        <f>IFERROR(VLOOKUP($D64, V一般接種!$A:$G, L$4, FALSE), 0)</f>
        <v>0</v>
      </c>
      <c r="M64" s="98">
        <f>IFERROR(VLOOKUP($D64, V一般接種!$A:$G, M$4, FALSE), 0)</f>
        <v>227879</v>
      </c>
      <c r="N64" s="98">
        <f>SUMIF(V職域接種!$C:$C, 'Conv-vaccine'!$D64, V職域接種!F:F)</f>
        <v>0</v>
      </c>
      <c r="O64" s="98">
        <f>SUMIF(V職域接種!$C:$C, 'Conv-vaccine'!$D64, V職域接種!G:G)</f>
        <v>0</v>
      </c>
      <c r="P64" s="98">
        <f>SUMIF(V重複!$C:$C, 'Conv-vaccine'!$D64, V重複!F:F)</f>
        <v>0</v>
      </c>
      <c r="Q64" s="98">
        <f>SUMIF(V重複!$C:$C, 'Conv-vaccine'!$D64, V重複!G:G)</f>
        <v>0</v>
      </c>
    </row>
    <row r="65" spans="1:17" x14ac:dyDescent="0.55000000000000004">
      <c r="A65" s="95">
        <f t="shared" si="0"/>
        <v>44356</v>
      </c>
      <c r="B65" s="50">
        <f t="shared" si="1"/>
        <v>767019</v>
      </c>
      <c r="C65" s="50">
        <f t="shared" si="2"/>
        <v>380032</v>
      </c>
      <c r="D65" s="96">
        <v>44356</v>
      </c>
      <c r="E65" s="97" t="str">
        <f>IFERROR(VLOOKUP($D65, V医療従事者等!$A:$J, $E$4, FALSE), TEXT(D65, "aaa"))</f>
        <v>(水)</v>
      </c>
      <c r="F65" s="97">
        <f>IFERROR(VLOOKUP($D65, V医療従事者等!$A:$J, $F$4, FALSE), 0)</f>
        <v>67694</v>
      </c>
      <c r="G65" s="97">
        <f>IFERROR(VLOOKUP($D65, V医療従事者等!$A:$J, $G$4, FALSE), 0)</f>
        <v>1047</v>
      </c>
      <c r="H65" s="97">
        <f>IFERROR(VLOOKUP($D65, V医療従事者等!$A:$J, $H$4, FALSE), 0)</f>
        <v>98643</v>
      </c>
      <c r="I65" s="97">
        <f>IFERROR(VLOOKUP($D65, V医療従事者等!$A:$J, $I$4, FALSE), 0)</f>
        <v>0</v>
      </c>
      <c r="J65" s="98">
        <f>IFERROR(VLOOKUP($D65, V一般接種!$A:$G, J$4, FALSE), 0)</f>
        <v>670763</v>
      </c>
      <c r="K65" s="98">
        <f>IFERROR(VLOOKUP($D65, V一般接種!$A:$G, K$4, FALSE), 0)</f>
        <v>27515</v>
      </c>
      <c r="L65" s="98">
        <f>IFERROR(VLOOKUP($D65, V一般接種!$A:$G, L$4, FALSE), 0)</f>
        <v>0</v>
      </c>
      <c r="M65" s="98">
        <f>IFERROR(VLOOKUP($D65, V一般接種!$A:$G, M$4, FALSE), 0)</f>
        <v>281389</v>
      </c>
      <c r="N65" s="98">
        <f>SUMIF(V職域接種!$C:$C, 'Conv-vaccine'!$D65, V職域接種!F:F)</f>
        <v>0</v>
      </c>
      <c r="O65" s="98">
        <f>SUMIF(V職域接種!$C:$C, 'Conv-vaccine'!$D65, V職域接種!G:G)</f>
        <v>0</v>
      </c>
      <c r="P65" s="98">
        <f>SUMIF(V重複!$C:$C, 'Conv-vaccine'!$D65, V重複!F:F)</f>
        <v>0</v>
      </c>
      <c r="Q65" s="98">
        <f>SUMIF(V重複!$C:$C, 'Conv-vaccine'!$D65, V重複!G:G)</f>
        <v>0</v>
      </c>
    </row>
    <row r="66" spans="1:17" x14ac:dyDescent="0.55000000000000004">
      <c r="A66" s="95">
        <f t="shared" si="0"/>
        <v>44357</v>
      </c>
      <c r="B66" s="50">
        <f t="shared" si="1"/>
        <v>738740</v>
      </c>
      <c r="C66" s="50">
        <f t="shared" si="2"/>
        <v>379568</v>
      </c>
      <c r="D66" s="96">
        <v>44357</v>
      </c>
      <c r="E66" s="97" t="str">
        <f>IFERROR(VLOOKUP($D66, V医療従事者等!$A:$J, $E$4, FALSE), TEXT(D66, "aaa"))</f>
        <v>(木)</v>
      </c>
      <c r="F66" s="97">
        <f>IFERROR(VLOOKUP($D66, V医療従事者等!$A:$J, $F$4, FALSE), 0)</f>
        <v>52250</v>
      </c>
      <c r="G66" s="97">
        <f>IFERROR(VLOOKUP($D66, V医療従事者等!$A:$J, $G$4, FALSE), 0)</f>
        <v>1719</v>
      </c>
      <c r="H66" s="97">
        <f>IFERROR(VLOOKUP($D66, V医療従事者等!$A:$J, $H$4, FALSE), 0)</f>
        <v>82622</v>
      </c>
      <c r="I66" s="97">
        <f>IFERROR(VLOOKUP($D66, V医療従事者等!$A:$J, $I$4, FALSE), 0)</f>
        <v>0</v>
      </c>
      <c r="J66" s="98">
        <f>IFERROR(VLOOKUP($D66, V一般接種!$A:$G, J$4, FALSE), 0)</f>
        <v>655284</v>
      </c>
      <c r="K66" s="98">
        <f>IFERROR(VLOOKUP($D66, V一般接種!$A:$G, K$4, FALSE), 0)</f>
        <v>29487</v>
      </c>
      <c r="L66" s="98">
        <f>IFERROR(VLOOKUP($D66, V一般接種!$A:$G, L$4, FALSE), 0)</f>
        <v>0</v>
      </c>
      <c r="M66" s="98">
        <f>IFERROR(VLOOKUP($D66, V一般接種!$A:$G, M$4, FALSE), 0)</f>
        <v>296946</v>
      </c>
      <c r="N66" s="98">
        <f>SUMIF(V職域接種!$C:$C, 'Conv-vaccine'!$D66, V職域接種!F:F)</f>
        <v>0</v>
      </c>
      <c r="O66" s="98">
        <f>SUMIF(V職域接種!$C:$C, 'Conv-vaccine'!$D66, V職域接種!G:G)</f>
        <v>0</v>
      </c>
      <c r="P66" s="98">
        <f>SUMIF(V重複!$C:$C, 'Conv-vaccine'!$D66, V重複!F:F)</f>
        <v>0</v>
      </c>
      <c r="Q66" s="98">
        <f>SUMIF(V重複!$C:$C, 'Conv-vaccine'!$D66, V重複!G:G)</f>
        <v>0</v>
      </c>
    </row>
    <row r="67" spans="1:17" x14ac:dyDescent="0.55000000000000004">
      <c r="A67" s="95">
        <f t="shared" si="0"/>
        <v>44358</v>
      </c>
      <c r="B67" s="50">
        <f t="shared" si="1"/>
        <v>746099</v>
      </c>
      <c r="C67" s="50">
        <f t="shared" si="2"/>
        <v>352691</v>
      </c>
      <c r="D67" s="96">
        <v>44358</v>
      </c>
      <c r="E67" s="97" t="str">
        <f>IFERROR(VLOOKUP($D67, V医療従事者等!$A:$J, $E$4, FALSE), TEXT(D67, "aaa"))</f>
        <v>(金)</v>
      </c>
      <c r="F67" s="97">
        <f>IFERROR(VLOOKUP($D67, V医療従事者等!$A:$J, $F$4, FALSE), 0)</f>
        <v>54834</v>
      </c>
      <c r="G67" s="97">
        <f>IFERROR(VLOOKUP($D67, V医療従事者等!$A:$J, $G$4, FALSE), 0)</f>
        <v>1669</v>
      </c>
      <c r="H67" s="97">
        <f>IFERROR(VLOOKUP($D67, V医療従事者等!$A:$J, $H$4, FALSE), 0)</f>
        <v>91480</v>
      </c>
      <c r="I67" s="97">
        <f>IFERROR(VLOOKUP($D67, V医療従事者等!$A:$J, $I$4, FALSE), 0)</f>
        <v>0</v>
      </c>
      <c r="J67" s="98">
        <f>IFERROR(VLOOKUP($D67, V一般接種!$A:$G, J$4, FALSE), 0)</f>
        <v>659952</v>
      </c>
      <c r="K67" s="98">
        <f>IFERROR(VLOOKUP($D67, V一般接種!$A:$G, K$4, FALSE), 0)</f>
        <v>29644</v>
      </c>
      <c r="L67" s="98">
        <f>IFERROR(VLOOKUP($D67, V一般接種!$A:$G, L$4, FALSE), 0)</f>
        <v>0</v>
      </c>
      <c r="M67" s="98">
        <f>IFERROR(VLOOKUP($D67, V一般接種!$A:$G, M$4, FALSE), 0)</f>
        <v>261211</v>
      </c>
      <c r="N67" s="98">
        <f>SUMIF(V職域接種!$C:$C, 'Conv-vaccine'!$D67, V職域接種!F:F)</f>
        <v>0</v>
      </c>
      <c r="O67" s="98">
        <f>SUMIF(V職域接種!$C:$C, 'Conv-vaccine'!$D67, V職域接種!G:G)</f>
        <v>0</v>
      </c>
      <c r="P67" s="98">
        <f>SUMIF(V重複!$C:$C, 'Conv-vaccine'!$D67, V重複!F:F)</f>
        <v>0</v>
      </c>
      <c r="Q67" s="98">
        <f>SUMIF(V重複!$C:$C, 'Conv-vaccine'!$D67, V重複!G:G)</f>
        <v>0</v>
      </c>
    </row>
    <row r="68" spans="1:17" x14ac:dyDescent="0.55000000000000004">
      <c r="A68" s="95">
        <f t="shared" si="0"/>
        <v>44359</v>
      </c>
      <c r="B68" s="50">
        <f t="shared" si="1"/>
        <v>652608</v>
      </c>
      <c r="C68" s="50">
        <f t="shared" si="2"/>
        <v>271367</v>
      </c>
      <c r="D68" s="96">
        <v>44359</v>
      </c>
      <c r="E68" s="97" t="str">
        <f>IFERROR(VLOOKUP($D68, V医療従事者等!$A:$J, $E$4, FALSE), TEXT(D68, "aaa"))</f>
        <v>土</v>
      </c>
      <c r="F68" s="97">
        <f>IFERROR(VLOOKUP($D68, V医療従事者等!$A:$J, $F$4, FALSE), 0)</f>
        <v>0</v>
      </c>
      <c r="G68" s="97">
        <f>IFERROR(VLOOKUP($D68, V医療従事者等!$A:$J, $G$4, FALSE), 0)</f>
        <v>0</v>
      </c>
      <c r="H68" s="97">
        <f>IFERROR(VLOOKUP($D68, V医療従事者等!$A:$J, $H$4, FALSE), 0)</f>
        <v>0</v>
      </c>
      <c r="I68" s="97">
        <f>IFERROR(VLOOKUP($D68, V医療従事者等!$A:$J, $I$4, FALSE), 0)</f>
        <v>0</v>
      </c>
      <c r="J68" s="98">
        <f>IFERROR(VLOOKUP($D68, V一般接種!$A:$G, J$4, FALSE), 0)</f>
        <v>619195</v>
      </c>
      <c r="K68" s="98">
        <f>IFERROR(VLOOKUP($D68, V一般接種!$A:$G, K$4, FALSE), 0)</f>
        <v>33413</v>
      </c>
      <c r="L68" s="98">
        <f>IFERROR(VLOOKUP($D68, V一般接種!$A:$G, L$4, FALSE), 0)</f>
        <v>0</v>
      </c>
      <c r="M68" s="98">
        <f>IFERROR(VLOOKUP($D68, V一般接種!$A:$G, M$4, FALSE), 0)</f>
        <v>271367</v>
      </c>
      <c r="N68" s="98">
        <f>SUMIF(V職域接種!$C:$C, 'Conv-vaccine'!$D68, V職域接種!F:F)</f>
        <v>0</v>
      </c>
      <c r="O68" s="98">
        <f>SUMIF(V職域接種!$C:$C, 'Conv-vaccine'!$D68, V職域接種!G:G)</f>
        <v>0</v>
      </c>
      <c r="P68" s="98">
        <f>SUMIF(V重複!$C:$C, 'Conv-vaccine'!$D68, V重複!F:F)</f>
        <v>0</v>
      </c>
      <c r="Q68" s="98">
        <f>SUMIF(V重複!$C:$C, 'Conv-vaccine'!$D68, V重複!G:G)</f>
        <v>0</v>
      </c>
    </row>
    <row r="69" spans="1:17" x14ac:dyDescent="0.55000000000000004">
      <c r="A69" s="95">
        <f t="shared" si="0"/>
        <v>44360</v>
      </c>
      <c r="B69" s="50">
        <f t="shared" si="1"/>
        <v>594874</v>
      </c>
      <c r="C69" s="50">
        <f t="shared" si="2"/>
        <v>315203</v>
      </c>
      <c r="D69" s="96">
        <v>44360</v>
      </c>
      <c r="E69" s="97" t="str">
        <f>IFERROR(VLOOKUP($D69, V医療従事者等!$A:$J, $E$4, FALSE), TEXT(D69, "aaa"))</f>
        <v>日</v>
      </c>
      <c r="F69" s="97">
        <f>IFERROR(VLOOKUP($D69, V医療従事者等!$A:$J, $F$4, FALSE), 0)</f>
        <v>0</v>
      </c>
      <c r="G69" s="97">
        <f>IFERROR(VLOOKUP($D69, V医療従事者等!$A:$J, $G$4, FALSE), 0)</f>
        <v>0</v>
      </c>
      <c r="H69" s="97">
        <f>IFERROR(VLOOKUP($D69, V医療従事者等!$A:$J, $H$4, FALSE), 0)</f>
        <v>0</v>
      </c>
      <c r="I69" s="97">
        <f>IFERROR(VLOOKUP($D69, V医療従事者等!$A:$J, $I$4, FALSE), 0)</f>
        <v>0</v>
      </c>
      <c r="J69" s="98">
        <f>IFERROR(VLOOKUP($D69, V一般接種!$A:$G, J$4, FALSE), 0)</f>
        <v>560555</v>
      </c>
      <c r="K69" s="98">
        <f>IFERROR(VLOOKUP($D69, V一般接種!$A:$G, K$4, FALSE), 0)</f>
        <v>34319</v>
      </c>
      <c r="L69" s="98">
        <f>IFERROR(VLOOKUP($D69, V一般接種!$A:$G, L$4, FALSE), 0)</f>
        <v>0</v>
      </c>
      <c r="M69" s="98">
        <f>IFERROR(VLOOKUP($D69, V一般接種!$A:$G, M$4, FALSE), 0)</f>
        <v>315203</v>
      </c>
      <c r="N69" s="98">
        <f>SUMIF(V職域接種!$C:$C, 'Conv-vaccine'!$D69, V職域接種!F:F)</f>
        <v>0</v>
      </c>
      <c r="O69" s="98">
        <f>SUMIF(V職域接種!$C:$C, 'Conv-vaccine'!$D69, V職域接種!G:G)</f>
        <v>0</v>
      </c>
      <c r="P69" s="98">
        <f>SUMIF(V重複!$C:$C, 'Conv-vaccine'!$D69, V重複!F:F)</f>
        <v>0</v>
      </c>
      <c r="Q69" s="98">
        <f>SUMIF(V重複!$C:$C, 'Conv-vaccine'!$D69, V重複!G:G)</f>
        <v>0</v>
      </c>
    </row>
    <row r="70" spans="1:17" x14ac:dyDescent="0.55000000000000004">
      <c r="A70" s="95">
        <f t="shared" si="0"/>
        <v>44361</v>
      </c>
      <c r="B70" s="50">
        <f t="shared" si="1"/>
        <v>687311</v>
      </c>
      <c r="C70" s="50">
        <f t="shared" si="2"/>
        <v>533297</v>
      </c>
      <c r="D70" s="96">
        <v>44361</v>
      </c>
      <c r="E70" s="97" t="str">
        <f>IFERROR(VLOOKUP($D70, V医療従事者等!$A:$J, $E$4, FALSE), TEXT(D70, "aaa"))</f>
        <v>(月)</v>
      </c>
      <c r="F70" s="97">
        <f>IFERROR(VLOOKUP($D70, V医療従事者等!$A:$J, $F$4, FALSE), 0)</f>
        <v>85819</v>
      </c>
      <c r="G70" s="97">
        <f>IFERROR(VLOOKUP($D70, V医療従事者等!$A:$J, $G$4, FALSE), 0)</f>
        <v>5610</v>
      </c>
      <c r="H70" s="97">
        <f>IFERROR(VLOOKUP($D70, V医療従事者等!$A:$J, $H$4, FALSE), 0)</f>
        <v>123536</v>
      </c>
      <c r="I70" s="97">
        <f>IFERROR(VLOOKUP($D70, V医療従事者等!$A:$J, $I$4, FALSE), 0)</f>
        <v>0</v>
      </c>
      <c r="J70" s="98">
        <f>IFERROR(VLOOKUP($D70, V一般接種!$A:$G, J$4, FALSE), 0)</f>
        <v>564807</v>
      </c>
      <c r="K70" s="98">
        <f>IFERROR(VLOOKUP($D70, V一般接種!$A:$G, K$4, FALSE), 0)</f>
        <v>31075</v>
      </c>
      <c r="L70" s="98">
        <f>IFERROR(VLOOKUP($D70, V一般接種!$A:$G, L$4, FALSE), 0)</f>
        <v>0</v>
      </c>
      <c r="M70" s="98">
        <f>IFERROR(VLOOKUP($D70, V一般接種!$A:$G, M$4, FALSE), 0)</f>
        <v>409761</v>
      </c>
      <c r="N70" s="98">
        <f>SUMIF(V職域接種!$C:$C, 'Conv-vaccine'!$D70, V職域接種!F:F)</f>
        <v>0</v>
      </c>
      <c r="O70" s="98">
        <f>SUMIF(V職域接種!$C:$C, 'Conv-vaccine'!$D70, V職域接種!G:G)</f>
        <v>0</v>
      </c>
      <c r="P70" s="98">
        <f>SUMIF(V重複!$C:$C, 'Conv-vaccine'!$D70, V重複!F:F)</f>
        <v>0</v>
      </c>
      <c r="Q70" s="98">
        <f>SUMIF(V重複!$C:$C, 'Conv-vaccine'!$D70, V重複!G:G)</f>
        <v>0</v>
      </c>
    </row>
    <row r="71" spans="1:17" x14ac:dyDescent="0.55000000000000004">
      <c r="A71" s="95">
        <f t="shared" ref="A71:A134" si="3">D71</f>
        <v>44362</v>
      </c>
      <c r="B71" s="50">
        <f t="shared" si="1"/>
        <v>686177</v>
      </c>
      <c r="C71" s="50">
        <f t="shared" si="2"/>
        <v>546848</v>
      </c>
      <c r="D71" s="96">
        <v>44362</v>
      </c>
      <c r="E71" s="97" t="str">
        <f>IFERROR(VLOOKUP($D71, V医療従事者等!$A:$J, $E$4, FALSE), TEXT(D71, "aaa"))</f>
        <v>(火)</v>
      </c>
      <c r="F71" s="97">
        <f>IFERROR(VLOOKUP($D71, V医療従事者等!$A:$J, $F$4, FALSE), 0)</f>
        <v>40459</v>
      </c>
      <c r="G71" s="97">
        <f>IFERROR(VLOOKUP($D71, V医療従事者等!$A:$J, $G$4, FALSE), 0)</f>
        <v>2956</v>
      </c>
      <c r="H71" s="97">
        <f>IFERROR(VLOOKUP($D71, V医療従事者等!$A:$J, $H$4, FALSE), 0)</f>
        <v>71948</v>
      </c>
      <c r="I71" s="97">
        <f>IFERROR(VLOOKUP($D71, V医療従事者等!$A:$J, $I$4, FALSE), 0)</f>
        <v>0</v>
      </c>
      <c r="J71" s="98">
        <f>IFERROR(VLOOKUP($D71, V一般接種!$A:$G, J$4, FALSE), 0)</f>
        <v>611397</v>
      </c>
      <c r="K71" s="98">
        <f>IFERROR(VLOOKUP($D71, V一般接種!$A:$G, K$4, FALSE), 0)</f>
        <v>31365</v>
      </c>
      <c r="L71" s="98">
        <f>IFERROR(VLOOKUP($D71, V一般接種!$A:$G, L$4, FALSE), 0)</f>
        <v>0</v>
      </c>
      <c r="M71" s="98">
        <f>IFERROR(VLOOKUP($D71, V一般接種!$A:$G, M$4, FALSE), 0)</f>
        <v>474900</v>
      </c>
      <c r="N71" s="98">
        <f>SUMIF(V職域接種!$C:$C, 'Conv-vaccine'!$D71, V職域接種!F:F)</f>
        <v>0</v>
      </c>
      <c r="O71" s="98">
        <f>SUMIF(V職域接種!$C:$C, 'Conv-vaccine'!$D71, V職域接種!G:G)</f>
        <v>0</v>
      </c>
      <c r="P71" s="98">
        <f>SUMIF(V重複!$C:$C, 'Conv-vaccine'!$D71, V重複!F:F)</f>
        <v>0</v>
      </c>
      <c r="Q71" s="98">
        <f>SUMIF(V重複!$C:$C, 'Conv-vaccine'!$D71, V重複!G:G)</f>
        <v>0</v>
      </c>
    </row>
    <row r="72" spans="1:17" x14ac:dyDescent="0.55000000000000004">
      <c r="A72" s="95">
        <f t="shared" si="3"/>
        <v>44363</v>
      </c>
      <c r="B72" s="50">
        <f t="shared" ref="B72:B135" si="4">IF($D72="","",F72+G72+J72+K72+N72-P72)</f>
        <v>669903</v>
      </c>
      <c r="C72" s="50">
        <f t="shared" ref="C72:C135" si="5">IF($D72="", "", H72+I72+L72+M72+O72-Q72)</f>
        <v>598334</v>
      </c>
      <c r="D72" s="96">
        <v>44363</v>
      </c>
      <c r="E72" s="97" t="str">
        <f>IFERROR(VLOOKUP($D72, V医療従事者等!$A:$J, $E$4, FALSE), TEXT(D72, "aaa"))</f>
        <v>(水)</v>
      </c>
      <c r="F72" s="97">
        <f>IFERROR(VLOOKUP($D72, V医療従事者等!$A:$J, $F$4, FALSE), 0)</f>
        <v>43912</v>
      </c>
      <c r="G72" s="97">
        <f>IFERROR(VLOOKUP($D72, V医療従事者等!$A:$J, $G$4, FALSE), 0)</f>
        <v>2782</v>
      </c>
      <c r="H72" s="97">
        <f>IFERROR(VLOOKUP($D72, V医療従事者等!$A:$J, $H$4, FALSE), 0)</f>
        <v>72041</v>
      </c>
      <c r="I72" s="97">
        <f>IFERROR(VLOOKUP($D72, V医療従事者等!$A:$J, $I$4, FALSE), 0)</f>
        <v>0</v>
      </c>
      <c r="J72" s="98">
        <f>IFERROR(VLOOKUP($D72, V一般接種!$A:$G, J$4, FALSE), 0)</f>
        <v>590687</v>
      </c>
      <c r="K72" s="98">
        <f>IFERROR(VLOOKUP($D72, V一般接種!$A:$G, K$4, FALSE), 0)</f>
        <v>32522</v>
      </c>
      <c r="L72" s="98">
        <f>IFERROR(VLOOKUP($D72, V一般接種!$A:$G, L$4, FALSE), 0)</f>
        <v>0</v>
      </c>
      <c r="M72" s="98">
        <f>IFERROR(VLOOKUP($D72, V一般接種!$A:$G, M$4, FALSE), 0)</f>
        <v>526293</v>
      </c>
      <c r="N72" s="98">
        <f>SUMIF(V職域接種!$C:$C, 'Conv-vaccine'!$D72, V職域接種!F:F)</f>
        <v>0</v>
      </c>
      <c r="O72" s="98">
        <f>SUMIF(V職域接種!$C:$C, 'Conv-vaccine'!$D72, V職域接種!G:G)</f>
        <v>0</v>
      </c>
      <c r="P72" s="98">
        <f>SUMIF(V重複!$C:$C, 'Conv-vaccine'!$D72, V重複!F:F)</f>
        <v>0</v>
      </c>
      <c r="Q72" s="98">
        <f>SUMIF(V重複!$C:$C, 'Conv-vaccine'!$D72, V重複!G:G)</f>
        <v>0</v>
      </c>
    </row>
    <row r="73" spans="1:17" x14ac:dyDescent="0.55000000000000004">
      <c r="A73" s="95">
        <f t="shared" si="3"/>
        <v>44364</v>
      </c>
      <c r="B73" s="50">
        <f t="shared" si="4"/>
        <v>680428</v>
      </c>
      <c r="C73" s="50">
        <f t="shared" si="5"/>
        <v>591150</v>
      </c>
      <c r="D73" s="96">
        <v>44364</v>
      </c>
      <c r="E73" s="97" t="str">
        <f>IFERROR(VLOOKUP($D73, V医療従事者等!$A:$J, $E$4, FALSE), TEXT(D73, "aaa"))</f>
        <v>(木)</v>
      </c>
      <c r="F73" s="97">
        <f>IFERROR(VLOOKUP($D73, V医療従事者等!$A:$J, $F$4, FALSE), 0)</f>
        <v>46926</v>
      </c>
      <c r="G73" s="97">
        <f>IFERROR(VLOOKUP($D73, V医療従事者等!$A:$J, $G$4, FALSE), 0)</f>
        <v>4611</v>
      </c>
      <c r="H73" s="97">
        <f>IFERROR(VLOOKUP($D73, V医療従事者等!$A:$J, $H$4, FALSE), 0)</f>
        <v>77793</v>
      </c>
      <c r="I73" s="97">
        <f>IFERROR(VLOOKUP($D73, V医療従事者等!$A:$J, $I$4, FALSE), 0)</f>
        <v>0</v>
      </c>
      <c r="J73" s="98">
        <f>IFERROR(VLOOKUP($D73, V一般接種!$A:$G, J$4, FALSE), 0)</f>
        <v>596274</v>
      </c>
      <c r="K73" s="98">
        <f>IFERROR(VLOOKUP($D73, V一般接種!$A:$G, K$4, FALSE), 0)</f>
        <v>32617</v>
      </c>
      <c r="L73" s="98">
        <f>IFERROR(VLOOKUP($D73, V一般接種!$A:$G, L$4, FALSE), 0)</f>
        <v>0</v>
      </c>
      <c r="M73" s="98">
        <f>IFERROR(VLOOKUP($D73, V一般接種!$A:$G, M$4, FALSE), 0)</f>
        <v>513357</v>
      </c>
      <c r="N73" s="98">
        <f>SUMIF(V職域接種!$C:$C, 'Conv-vaccine'!$D73, V職域接種!F:F)</f>
        <v>0</v>
      </c>
      <c r="O73" s="98">
        <f>SUMIF(V職域接種!$C:$C, 'Conv-vaccine'!$D73, V職域接種!G:G)</f>
        <v>0</v>
      </c>
      <c r="P73" s="98">
        <f>SUMIF(V重複!$C:$C, 'Conv-vaccine'!$D73, V重複!F:F)</f>
        <v>0</v>
      </c>
      <c r="Q73" s="98">
        <f>SUMIF(V重複!$C:$C, 'Conv-vaccine'!$D73, V重複!G:G)</f>
        <v>0</v>
      </c>
    </row>
    <row r="74" spans="1:17" x14ac:dyDescent="0.55000000000000004">
      <c r="A74" s="95">
        <f t="shared" si="3"/>
        <v>44365</v>
      </c>
      <c r="B74" s="50">
        <f t="shared" si="4"/>
        <v>662057</v>
      </c>
      <c r="C74" s="50">
        <f t="shared" si="5"/>
        <v>563535</v>
      </c>
      <c r="D74" s="96">
        <v>44365</v>
      </c>
      <c r="E74" s="97" t="str">
        <f>IFERROR(VLOOKUP($D74, V医療従事者等!$A:$J, $E$4, FALSE), TEXT(D74, "aaa"))</f>
        <v>(金)</v>
      </c>
      <c r="F74" s="97">
        <f>IFERROR(VLOOKUP($D74, V医療従事者等!$A:$J, $F$4, FALSE), 0)</f>
        <v>50112</v>
      </c>
      <c r="G74" s="97">
        <f>IFERROR(VLOOKUP($D74, V医療従事者等!$A:$J, $G$4, FALSE), 0)</f>
        <v>2145</v>
      </c>
      <c r="H74" s="97">
        <f>IFERROR(VLOOKUP($D74, V医療従事者等!$A:$J, $H$4, FALSE), 0)</f>
        <v>73691</v>
      </c>
      <c r="I74" s="97">
        <f>IFERROR(VLOOKUP($D74, V医療従事者等!$A:$J, $I$4, FALSE), 0)</f>
        <v>0</v>
      </c>
      <c r="J74" s="98">
        <f>IFERROR(VLOOKUP($D74, V一般接種!$A:$G, J$4, FALSE), 0)</f>
        <v>579541</v>
      </c>
      <c r="K74" s="98">
        <f>IFERROR(VLOOKUP($D74, V一般接種!$A:$G, K$4, FALSE), 0)</f>
        <v>30259</v>
      </c>
      <c r="L74" s="98">
        <f>IFERROR(VLOOKUP($D74, V一般接種!$A:$G, L$4, FALSE), 0)</f>
        <v>0</v>
      </c>
      <c r="M74" s="98">
        <f>IFERROR(VLOOKUP($D74, V一般接種!$A:$G, M$4, FALSE), 0)</f>
        <v>489844</v>
      </c>
      <c r="N74" s="98">
        <f>SUMIF(V職域接種!$C:$C, 'Conv-vaccine'!$D74, V職域接種!F:F)</f>
        <v>0</v>
      </c>
      <c r="O74" s="98">
        <f>SUMIF(V職域接種!$C:$C, 'Conv-vaccine'!$D74, V職域接種!G:G)</f>
        <v>0</v>
      </c>
      <c r="P74" s="98">
        <f>SUMIF(V重複!$C:$C, 'Conv-vaccine'!$D74, V重複!F:F)</f>
        <v>0</v>
      </c>
      <c r="Q74" s="98">
        <f>SUMIF(V重複!$C:$C, 'Conv-vaccine'!$D74, V重複!G:G)</f>
        <v>0</v>
      </c>
    </row>
    <row r="75" spans="1:17" x14ac:dyDescent="0.55000000000000004">
      <c r="A75" s="95">
        <f t="shared" si="3"/>
        <v>44366</v>
      </c>
      <c r="B75" s="50">
        <f t="shared" si="4"/>
        <v>649471</v>
      </c>
      <c r="C75" s="50">
        <f t="shared" si="5"/>
        <v>437604</v>
      </c>
      <c r="D75" s="96">
        <v>44366</v>
      </c>
      <c r="E75" s="97" t="str">
        <f>IFERROR(VLOOKUP($D75, V医療従事者等!$A:$J, $E$4, FALSE), TEXT(D75, "aaa"))</f>
        <v>土</v>
      </c>
      <c r="F75" s="97">
        <f>IFERROR(VLOOKUP($D75, V医療従事者等!$A:$J, $F$4, FALSE), 0)</f>
        <v>0</v>
      </c>
      <c r="G75" s="97">
        <f>IFERROR(VLOOKUP($D75, V医療従事者等!$A:$J, $G$4, FALSE), 0)</f>
        <v>0</v>
      </c>
      <c r="H75" s="97">
        <f>IFERROR(VLOOKUP($D75, V医療従事者等!$A:$J, $H$4, FALSE), 0)</f>
        <v>0</v>
      </c>
      <c r="I75" s="97">
        <f>IFERROR(VLOOKUP($D75, V医療従事者等!$A:$J, $I$4, FALSE), 0)</f>
        <v>0</v>
      </c>
      <c r="J75" s="98">
        <f>IFERROR(VLOOKUP($D75, V一般接種!$A:$G, J$4, FALSE), 0)</f>
        <v>611607</v>
      </c>
      <c r="K75" s="98">
        <f>IFERROR(VLOOKUP($D75, V一般接種!$A:$G, K$4, FALSE), 0)</f>
        <v>37864</v>
      </c>
      <c r="L75" s="98">
        <f>IFERROR(VLOOKUP($D75, V一般接種!$A:$G, L$4, FALSE), 0)</f>
        <v>0</v>
      </c>
      <c r="M75" s="98">
        <f>IFERROR(VLOOKUP($D75, V一般接種!$A:$G, M$4, FALSE), 0)</f>
        <v>437604</v>
      </c>
      <c r="N75" s="98">
        <f>SUMIF(V職域接種!$C:$C, 'Conv-vaccine'!$D75, V職域接種!F:F)</f>
        <v>0</v>
      </c>
      <c r="O75" s="98">
        <f>SUMIF(V職域接種!$C:$C, 'Conv-vaccine'!$D75, V職域接種!G:G)</f>
        <v>0</v>
      </c>
      <c r="P75" s="98">
        <f>SUMIF(V重複!$C:$C, 'Conv-vaccine'!$D75, V重複!F:F)</f>
        <v>0</v>
      </c>
      <c r="Q75" s="98">
        <f>SUMIF(V重複!$C:$C, 'Conv-vaccine'!$D75, V重複!G:G)</f>
        <v>0</v>
      </c>
    </row>
    <row r="76" spans="1:17" x14ac:dyDescent="0.55000000000000004">
      <c r="A76" s="95">
        <f t="shared" si="3"/>
        <v>44367</v>
      </c>
      <c r="B76" s="50">
        <f t="shared" si="4"/>
        <v>650807</v>
      </c>
      <c r="C76" s="50">
        <f t="shared" si="5"/>
        <v>436333</v>
      </c>
      <c r="D76" s="96">
        <v>44367</v>
      </c>
      <c r="E76" s="97" t="str">
        <f>IFERROR(VLOOKUP($D76, V医療従事者等!$A:$J, $E$4, FALSE), TEXT(D76, "aaa"))</f>
        <v>日</v>
      </c>
      <c r="F76" s="97">
        <f>IFERROR(VLOOKUP($D76, V医療従事者等!$A:$J, $F$4, FALSE), 0)</f>
        <v>0</v>
      </c>
      <c r="G76" s="97">
        <f>IFERROR(VLOOKUP($D76, V医療従事者等!$A:$J, $G$4, FALSE), 0)</f>
        <v>0</v>
      </c>
      <c r="H76" s="97">
        <f>IFERROR(VLOOKUP($D76, V医療従事者等!$A:$J, $H$4, FALSE), 0)</f>
        <v>0</v>
      </c>
      <c r="I76" s="97">
        <f>IFERROR(VLOOKUP($D76, V医療従事者等!$A:$J, $I$4, FALSE), 0)</f>
        <v>0</v>
      </c>
      <c r="J76" s="98">
        <f>IFERROR(VLOOKUP($D76, V一般接種!$A:$G, J$4, FALSE), 0)</f>
        <v>609207</v>
      </c>
      <c r="K76" s="98">
        <f>IFERROR(VLOOKUP($D76, V一般接種!$A:$G, K$4, FALSE), 0)</f>
        <v>41600</v>
      </c>
      <c r="L76" s="98">
        <f>IFERROR(VLOOKUP($D76, V一般接種!$A:$G, L$4, FALSE), 0)</f>
        <v>0</v>
      </c>
      <c r="M76" s="98">
        <f>IFERROR(VLOOKUP($D76, V一般接種!$A:$G, M$4, FALSE), 0)</f>
        <v>436333</v>
      </c>
      <c r="N76" s="98">
        <f>SUMIF(V職域接種!$C:$C, 'Conv-vaccine'!$D76, V職域接種!F:F)</f>
        <v>0</v>
      </c>
      <c r="O76" s="98">
        <f>SUMIF(V職域接種!$C:$C, 'Conv-vaccine'!$D76, V職域接種!G:G)</f>
        <v>0</v>
      </c>
      <c r="P76" s="98">
        <f>SUMIF(V重複!$C:$C, 'Conv-vaccine'!$D76, V重複!F:F)</f>
        <v>0</v>
      </c>
      <c r="Q76" s="98">
        <f>SUMIF(V重複!$C:$C, 'Conv-vaccine'!$D76, V重複!G:G)</f>
        <v>0</v>
      </c>
    </row>
    <row r="77" spans="1:17" x14ac:dyDescent="0.55000000000000004">
      <c r="A77" s="95">
        <f t="shared" si="3"/>
        <v>44368</v>
      </c>
      <c r="B77" s="50">
        <f t="shared" si="4"/>
        <v>735103</v>
      </c>
      <c r="C77" s="50">
        <f t="shared" si="5"/>
        <v>619248</v>
      </c>
      <c r="D77" s="96">
        <v>44368</v>
      </c>
      <c r="E77" s="97" t="str">
        <f>IFERROR(VLOOKUP($D77, V医療従事者等!$A:$J, $E$4, FALSE), TEXT(D77, "aaa"))</f>
        <v>(月)</v>
      </c>
      <c r="F77" s="97">
        <f>IFERROR(VLOOKUP($D77, V医療従事者等!$A:$J, $F$4, FALSE), 0)</f>
        <v>67154</v>
      </c>
      <c r="G77" s="97">
        <f>IFERROR(VLOOKUP($D77, V医療従事者等!$A:$J, $G$4, FALSE), 0)</f>
        <v>7843</v>
      </c>
      <c r="H77" s="97">
        <f>IFERROR(VLOOKUP($D77, V医療従事者等!$A:$J, $H$4, FALSE), 0)</f>
        <v>123679</v>
      </c>
      <c r="I77" s="97">
        <f>IFERROR(VLOOKUP($D77, V医療従事者等!$A:$J, $I$4, FALSE), 0)</f>
        <v>104</v>
      </c>
      <c r="J77" s="98">
        <f>IFERROR(VLOOKUP($D77, V一般接種!$A:$G, J$4, FALSE), 0)</f>
        <v>591246</v>
      </c>
      <c r="K77" s="98">
        <f>IFERROR(VLOOKUP($D77, V一般接種!$A:$G, K$4, FALSE), 0)</f>
        <v>68860</v>
      </c>
      <c r="L77" s="98">
        <f>IFERROR(VLOOKUP($D77, V一般接種!$A:$G, L$4, FALSE), 0)</f>
        <v>0</v>
      </c>
      <c r="M77" s="98">
        <f>IFERROR(VLOOKUP($D77, V一般接種!$A:$G, M$4, FALSE), 0)</f>
        <v>495465</v>
      </c>
      <c r="N77" s="98">
        <f>SUMIF(V職域接種!$C:$C, 'Conv-vaccine'!$D77, V職域接種!F:F)</f>
        <v>0</v>
      </c>
      <c r="O77" s="98">
        <f>SUMIF(V職域接種!$C:$C, 'Conv-vaccine'!$D77, V職域接種!G:G)</f>
        <v>0</v>
      </c>
      <c r="P77" s="98">
        <f>SUMIF(V重複!$C:$C, 'Conv-vaccine'!$D77, V重複!F:F)</f>
        <v>0</v>
      </c>
      <c r="Q77" s="98">
        <f>SUMIF(V重複!$C:$C, 'Conv-vaccine'!$D77, V重複!G:G)</f>
        <v>0</v>
      </c>
    </row>
    <row r="78" spans="1:17" x14ac:dyDescent="0.55000000000000004">
      <c r="A78" s="95">
        <f t="shared" si="3"/>
        <v>44369</v>
      </c>
      <c r="B78" s="50">
        <f t="shared" si="4"/>
        <v>732611</v>
      </c>
      <c r="C78" s="50">
        <f t="shared" si="5"/>
        <v>646432</v>
      </c>
      <c r="D78" s="96">
        <v>44369</v>
      </c>
      <c r="E78" s="97" t="str">
        <f>IFERROR(VLOOKUP($D78, V医療従事者等!$A:$J, $E$4, FALSE), TEXT(D78, "aaa"))</f>
        <v>(火)</v>
      </c>
      <c r="F78" s="97">
        <f>IFERROR(VLOOKUP($D78, V医療従事者等!$A:$J, $F$4, FALSE), 0)</f>
        <v>44473</v>
      </c>
      <c r="G78" s="97">
        <f>IFERROR(VLOOKUP($D78, V医療従事者等!$A:$J, $G$4, FALSE), 0)</f>
        <v>1946</v>
      </c>
      <c r="H78" s="97">
        <f>IFERROR(VLOOKUP($D78, V医療従事者等!$A:$J, $H$4, FALSE), 0)</f>
        <v>47609</v>
      </c>
      <c r="I78" s="97">
        <f>IFERROR(VLOOKUP($D78, V医療従事者等!$A:$J, $I$4, FALSE), 0)</f>
        <v>107</v>
      </c>
      <c r="J78" s="98">
        <f>IFERROR(VLOOKUP($D78, V一般接種!$A:$G, J$4, FALSE), 0)</f>
        <v>611163</v>
      </c>
      <c r="K78" s="98">
        <f>IFERROR(VLOOKUP($D78, V一般接種!$A:$G, K$4, FALSE), 0)</f>
        <v>75029</v>
      </c>
      <c r="L78" s="98">
        <f>IFERROR(VLOOKUP($D78, V一般接種!$A:$G, L$4, FALSE), 0)</f>
        <v>0</v>
      </c>
      <c r="M78" s="98">
        <f>IFERROR(VLOOKUP($D78, V一般接種!$A:$G, M$4, FALSE), 0)</f>
        <v>598716</v>
      </c>
      <c r="N78" s="98">
        <f>SUMIF(V職域接種!$C:$C, 'Conv-vaccine'!$D78, V職域接種!F:F)</f>
        <v>0</v>
      </c>
      <c r="O78" s="98">
        <f>SUMIF(V職域接種!$C:$C, 'Conv-vaccine'!$D78, V職域接種!G:G)</f>
        <v>0</v>
      </c>
      <c r="P78" s="98">
        <f>SUMIF(V重複!$C:$C, 'Conv-vaccine'!$D78, V重複!F:F)</f>
        <v>0</v>
      </c>
      <c r="Q78" s="98">
        <f>SUMIF(V重複!$C:$C, 'Conv-vaccine'!$D78, V重複!G:G)</f>
        <v>0</v>
      </c>
    </row>
    <row r="79" spans="1:17" x14ac:dyDescent="0.55000000000000004">
      <c r="A79" s="95">
        <f t="shared" si="3"/>
        <v>44370</v>
      </c>
      <c r="B79" s="50">
        <f t="shared" si="4"/>
        <v>745298</v>
      </c>
      <c r="C79" s="50">
        <f t="shared" si="5"/>
        <v>677789</v>
      </c>
      <c r="D79" s="96">
        <v>44370</v>
      </c>
      <c r="E79" s="97" t="str">
        <f>IFERROR(VLOOKUP($D79, V医療従事者等!$A:$J, $E$4, FALSE), TEXT(D79, "aaa"))</f>
        <v>(水)</v>
      </c>
      <c r="F79" s="97">
        <f>IFERROR(VLOOKUP($D79, V医療従事者等!$A:$J, $F$4, FALSE), 0)</f>
        <v>46971</v>
      </c>
      <c r="G79" s="97">
        <f>IFERROR(VLOOKUP($D79, V医療従事者等!$A:$J, $G$4, FALSE), 0)</f>
        <v>4683</v>
      </c>
      <c r="H79" s="97">
        <f>IFERROR(VLOOKUP($D79, V医療従事者等!$A:$J, $H$4, FALSE), 0)</f>
        <v>59733</v>
      </c>
      <c r="I79" s="97">
        <f>IFERROR(VLOOKUP($D79, V医療従事者等!$A:$J, $I$4, FALSE), 0)</f>
        <v>99</v>
      </c>
      <c r="J79" s="98">
        <f>IFERROR(VLOOKUP($D79, V一般接種!$A:$G, J$4, FALSE), 0)</f>
        <v>614128</v>
      </c>
      <c r="K79" s="98">
        <f>IFERROR(VLOOKUP($D79, V一般接種!$A:$G, K$4, FALSE), 0)</f>
        <v>79516</v>
      </c>
      <c r="L79" s="98">
        <f>IFERROR(VLOOKUP($D79, V一般接種!$A:$G, L$4, FALSE), 0)</f>
        <v>0</v>
      </c>
      <c r="M79" s="98">
        <f>IFERROR(VLOOKUP($D79, V一般接種!$A:$G, M$4, FALSE), 0)</f>
        <v>617957</v>
      </c>
      <c r="N79" s="98">
        <f>SUMIF(V職域接種!$C:$C, 'Conv-vaccine'!$D79, V職域接種!F:F)</f>
        <v>0</v>
      </c>
      <c r="O79" s="98">
        <f>SUMIF(V職域接種!$C:$C, 'Conv-vaccine'!$D79, V職域接種!G:G)</f>
        <v>0</v>
      </c>
      <c r="P79" s="98">
        <f>SUMIF(V重複!$C:$C, 'Conv-vaccine'!$D79, V重複!F:F)</f>
        <v>0</v>
      </c>
      <c r="Q79" s="98">
        <f>SUMIF(V重複!$C:$C, 'Conv-vaccine'!$D79, V重複!G:G)</f>
        <v>0</v>
      </c>
    </row>
    <row r="80" spans="1:17" x14ac:dyDescent="0.55000000000000004">
      <c r="A80" s="95">
        <f t="shared" si="3"/>
        <v>44371</v>
      </c>
      <c r="B80" s="50">
        <f t="shared" si="4"/>
        <v>723916</v>
      </c>
      <c r="C80" s="50">
        <f t="shared" si="5"/>
        <v>684644</v>
      </c>
      <c r="D80" s="96">
        <v>44371</v>
      </c>
      <c r="E80" s="97" t="str">
        <f>IFERROR(VLOOKUP($D80, V医療従事者等!$A:$J, $E$4, FALSE), TEXT(D80, "aaa"))</f>
        <v>(木)</v>
      </c>
      <c r="F80" s="97">
        <f>IFERROR(VLOOKUP($D80, V医療従事者等!$A:$J, $F$4, FALSE), 0)</f>
        <v>43798</v>
      </c>
      <c r="G80" s="97">
        <f>IFERROR(VLOOKUP($D80, V医療従事者等!$A:$J, $G$4, FALSE), 0)</f>
        <v>1584</v>
      </c>
      <c r="H80" s="97">
        <f>IFERROR(VLOOKUP($D80, V医療従事者等!$A:$J, $H$4, FALSE), 0)</f>
        <v>63930</v>
      </c>
      <c r="I80" s="97">
        <f>IFERROR(VLOOKUP($D80, V医療従事者等!$A:$J, $I$4, FALSE), 0)</f>
        <v>109</v>
      </c>
      <c r="J80" s="98">
        <f>IFERROR(VLOOKUP($D80, V一般接種!$A:$G, J$4, FALSE), 0)</f>
        <v>600722</v>
      </c>
      <c r="K80" s="98">
        <f>IFERROR(VLOOKUP($D80, V一般接種!$A:$G, K$4, FALSE), 0)</f>
        <v>77812</v>
      </c>
      <c r="L80" s="98">
        <f>IFERROR(VLOOKUP($D80, V一般接種!$A:$G, L$4, FALSE), 0)</f>
        <v>0</v>
      </c>
      <c r="M80" s="98">
        <f>IFERROR(VLOOKUP($D80, V一般接種!$A:$G, M$4, FALSE), 0)</f>
        <v>620605</v>
      </c>
      <c r="N80" s="98">
        <f>SUMIF(V職域接種!$C:$C, 'Conv-vaccine'!$D80, V職域接種!F:F)</f>
        <v>0</v>
      </c>
      <c r="O80" s="98">
        <f>SUMIF(V職域接種!$C:$C, 'Conv-vaccine'!$D80, V職域接種!G:G)</f>
        <v>0</v>
      </c>
      <c r="P80" s="98">
        <f>SUMIF(V重複!$C:$C, 'Conv-vaccine'!$D80, V重複!F:F)</f>
        <v>0</v>
      </c>
      <c r="Q80" s="98">
        <f>SUMIF(V重複!$C:$C, 'Conv-vaccine'!$D80, V重複!G:G)</f>
        <v>0</v>
      </c>
    </row>
    <row r="81" spans="1:17" x14ac:dyDescent="0.55000000000000004">
      <c r="A81" s="95">
        <f t="shared" si="3"/>
        <v>44372</v>
      </c>
      <c r="B81" s="50">
        <f t="shared" si="4"/>
        <v>715686</v>
      </c>
      <c r="C81" s="50">
        <f t="shared" si="5"/>
        <v>686924</v>
      </c>
      <c r="D81" s="96">
        <v>44372</v>
      </c>
      <c r="E81" s="97" t="str">
        <f>IFERROR(VLOOKUP($D81, V医療従事者等!$A:$J, $E$4, FALSE), TEXT(D81, "aaa"))</f>
        <v>(金)</v>
      </c>
      <c r="F81" s="97">
        <f>IFERROR(VLOOKUP($D81, V医療従事者等!$A:$J, $F$4, FALSE), 0)</f>
        <v>47766</v>
      </c>
      <c r="G81" s="97">
        <f>IFERROR(VLOOKUP($D81, V医療従事者等!$A:$J, $G$4, FALSE), 0)</f>
        <v>5529</v>
      </c>
      <c r="H81" s="97">
        <f>IFERROR(VLOOKUP($D81, V医療従事者等!$A:$J, $H$4, FALSE), 0)</f>
        <v>74926</v>
      </c>
      <c r="I81" s="97">
        <f>IFERROR(VLOOKUP($D81, V医療従事者等!$A:$J, $I$4, FALSE), 0)</f>
        <v>134</v>
      </c>
      <c r="J81" s="98">
        <f>IFERROR(VLOOKUP($D81, V一般接種!$A:$G, J$4, FALSE), 0)</f>
        <v>578187</v>
      </c>
      <c r="K81" s="98">
        <f>IFERROR(VLOOKUP($D81, V一般接種!$A:$G, K$4, FALSE), 0)</f>
        <v>84204</v>
      </c>
      <c r="L81" s="98">
        <f>IFERROR(VLOOKUP($D81, V一般接種!$A:$G, L$4, FALSE), 0)</f>
        <v>0</v>
      </c>
      <c r="M81" s="98">
        <f>IFERROR(VLOOKUP($D81, V一般接種!$A:$G, M$4, FALSE), 0)</f>
        <v>611864</v>
      </c>
      <c r="N81" s="98">
        <f>SUMIF(V職域接種!$C:$C, 'Conv-vaccine'!$D81, V職域接種!F:F)</f>
        <v>0</v>
      </c>
      <c r="O81" s="98">
        <f>SUMIF(V職域接種!$C:$C, 'Conv-vaccine'!$D81, V職域接種!G:G)</f>
        <v>0</v>
      </c>
      <c r="P81" s="98">
        <f>SUMIF(V重複!$C:$C, 'Conv-vaccine'!$D81, V重複!F:F)</f>
        <v>0</v>
      </c>
      <c r="Q81" s="98">
        <f>SUMIF(V重複!$C:$C, 'Conv-vaccine'!$D81, V重複!G:G)</f>
        <v>0</v>
      </c>
    </row>
    <row r="82" spans="1:17" x14ac:dyDescent="0.55000000000000004">
      <c r="A82" s="95">
        <f t="shared" si="3"/>
        <v>44373</v>
      </c>
      <c r="B82" s="50">
        <f t="shared" si="4"/>
        <v>709206</v>
      </c>
      <c r="C82" s="50">
        <f t="shared" si="5"/>
        <v>579882</v>
      </c>
      <c r="D82" s="96">
        <v>44373</v>
      </c>
      <c r="E82" s="97" t="str">
        <f>IFERROR(VLOOKUP($D82, V医療従事者等!$A:$J, $E$4, FALSE), TEXT(D82, "aaa"))</f>
        <v>土</v>
      </c>
      <c r="F82" s="97">
        <f>IFERROR(VLOOKUP($D82, V医療従事者等!$A:$J, $F$4, FALSE), 0)</f>
        <v>0</v>
      </c>
      <c r="G82" s="97">
        <f>IFERROR(VLOOKUP($D82, V医療従事者等!$A:$J, $G$4, FALSE), 0)</f>
        <v>0</v>
      </c>
      <c r="H82" s="97">
        <f>IFERROR(VLOOKUP($D82, V医療従事者等!$A:$J, $H$4, FALSE), 0)</f>
        <v>0</v>
      </c>
      <c r="I82" s="97">
        <f>IFERROR(VLOOKUP($D82, V医療従事者等!$A:$J, $I$4, FALSE), 0)</f>
        <v>0</v>
      </c>
      <c r="J82" s="98">
        <f>IFERROR(VLOOKUP($D82, V一般接種!$A:$G, J$4, FALSE), 0)</f>
        <v>628994</v>
      </c>
      <c r="K82" s="98">
        <f>IFERROR(VLOOKUP($D82, V一般接種!$A:$G, K$4, FALSE), 0)</f>
        <v>80212</v>
      </c>
      <c r="L82" s="98">
        <f>IFERROR(VLOOKUP($D82, V一般接種!$A:$G, L$4, FALSE), 0)</f>
        <v>0</v>
      </c>
      <c r="M82" s="98">
        <f>IFERROR(VLOOKUP($D82, V一般接種!$A:$G, M$4, FALSE), 0)</f>
        <v>579882</v>
      </c>
      <c r="N82" s="98">
        <f>SUMIF(V職域接種!$C:$C, 'Conv-vaccine'!$D82, V職域接種!F:F)</f>
        <v>0</v>
      </c>
      <c r="O82" s="98">
        <f>SUMIF(V職域接種!$C:$C, 'Conv-vaccine'!$D82, V職域接種!G:G)</f>
        <v>0</v>
      </c>
      <c r="P82" s="98">
        <f>SUMIF(V重複!$C:$C, 'Conv-vaccine'!$D82, V重複!F:F)</f>
        <v>0</v>
      </c>
      <c r="Q82" s="98">
        <f>SUMIF(V重複!$C:$C, 'Conv-vaccine'!$D82, V重複!G:G)</f>
        <v>0</v>
      </c>
    </row>
    <row r="83" spans="1:17" x14ac:dyDescent="0.55000000000000004">
      <c r="A83" s="95">
        <f t="shared" si="3"/>
        <v>44374</v>
      </c>
      <c r="B83" s="50">
        <f t="shared" si="4"/>
        <v>743352</v>
      </c>
      <c r="C83" s="50">
        <f t="shared" si="5"/>
        <v>533996</v>
      </c>
      <c r="D83" s="96">
        <v>44374</v>
      </c>
      <c r="E83" s="97" t="str">
        <f>IFERROR(VLOOKUP($D83, V医療従事者等!$A:$J, $E$4, FALSE), TEXT(D83, "aaa"))</f>
        <v>日</v>
      </c>
      <c r="F83" s="97">
        <f>IFERROR(VLOOKUP($D83, V医療従事者等!$A:$J, $F$4, FALSE), 0)</f>
        <v>0</v>
      </c>
      <c r="G83" s="97">
        <f>IFERROR(VLOOKUP($D83, V医療従事者等!$A:$J, $G$4, FALSE), 0)</f>
        <v>0</v>
      </c>
      <c r="H83" s="97">
        <f>IFERROR(VLOOKUP($D83, V医療従事者等!$A:$J, $H$4, FALSE), 0)</f>
        <v>0</v>
      </c>
      <c r="I83" s="97">
        <f>IFERROR(VLOOKUP($D83, V医療従事者等!$A:$J, $I$4, FALSE), 0)</f>
        <v>0</v>
      </c>
      <c r="J83" s="98">
        <f>IFERROR(VLOOKUP($D83, V一般接種!$A:$G, J$4, FALSE), 0)</f>
        <v>662225</v>
      </c>
      <c r="K83" s="98">
        <f>IFERROR(VLOOKUP($D83, V一般接種!$A:$G, K$4, FALSE), 0)</f>
        <v>81127</v>
      </c>
      <c r="L83" s="98">
        <f>IFERROR(VLOOKUP($D83, V一般接種!$A:$G, L$4, FALSE), 0)</f>
        <v>0</v>
      </c>
      <c r="M83" s="98">
        <f>IFERROR(VLOOKUP($D83, V一般接種!$A:$G, M$4, FALSE), 0)</f>
        <v>533996</v>
      </c>
      <c r="N83" s="98">
        <f>SUMIF(V職域接種!$C:$C, 'Conv-vaccine'!$D83, V職域接種!F:F)</f>
        <v>0</v>
      </c>
      <c r="O83" s="98">
        <f>SUMIF(V職域接種!$C:$C, 'Conv-vaccine'!$D83, V職域接種!G:G)</f>
        <v>0</v>
      </c>
      <c r="P83" s="98">
        <f>SUMIF(V重複!$C:$C, 'Conv-vaccine'!$D83, V重複!F:F)</f>
        <v>0</v>
      </c>
      <c r="Q83" s="98">
        <f>SUMIF(V重複!$C:$C, 'Conv-vaccine'!$D83, V重複!G:G)</f>
        <v>0</v>
      </c>
    </row>
    <row r="84" spans="1:17" x14ac:dyDescent="0.55000000000000004">
      <c r="A84" s="95">
        <f t="shared" si="3"/>
        <v>44375</v>
      </c>
      <c r="B84" s="50">
        <f t="shared" si="4"/>
        <v>734053</v>
      </c>
      <c r="C84" s="50">
        <f t="shared" si="5"/>
        <v>695990</v>
      </c>
      <c r="D84" s="96">
        <v>44375</v>
      </c>
      <c r="E84" s="97" t="str">
        <f>IFERROR(VLOOKUP($D84, V医療従事者等!$A:$J, $E$4, FALSE), TEXT(D84, "aaa"))</f>
        <v>(月)</v>
      </c>
      <c r="F84" s="97">
        <f>IFERROR(VLOOKUP($D84, V医療従事者等!$A:$J, $F$4, FALSE), 0)</f>
        <v>71303</v>
      </c>
      <c r="G84" s="97">
        <f>IFERROR(VLOOKUP($D84, V医療従事者等!$A:$J, $G$4, FALSE), 0)</f>
        <v>7806</v>
      </c>
      <c r="H84" s="97">
        <f>IFERROR(VLOOKUP($D84, V医療従事者等!$A:$J, $H$4, FALSE), 0)</f>
        <v>80018</v>
      </c>
      <c r="I84" s="97">
        <f>IFERROR(VLOOKUP($D84, V医療従事者等!$A:$J, $I$4, FALSE), 0)</f>
        <v>528</v>
      </c>
      <c r="J84" s="98">
        <f>IFERROR(VLOOKUP($D84, V一般接種!$A:$G, J$4, FALSE), 0)</f>
        <v>553608</v>
      </c>
      <c r="K84" s="98">
        <f>IFERROR(VLOOKUP($D84, V一般接種!$A:$G, K$4, FALSE), 0)</f>
        <v>101336</v>
      </c>
      <c r="L84" s="98">
        <f>IFERROR(VLOOKUP($D84, V一般接種!$A:$G, L$4, FALSE), 0)</f>
        <v>0</v>
      </c>
      <c r="M84" s="98">
        <f>IFERROR(VLOOKUP($D84, V一般接種!$A:$G, M$4, FALSE), 0)</f>
        <v>615444</v>
      </c>
      <c r="N84" s="98">
        <f>SUMIF(V職域接種!$C:$C, 'Conv-vaccine'!$D84, V職域接種!F:F)</f>
        <v>0</v>
      </c>
      <c r="O84" s="98">
        <f>SUMIF(V職域接種!$C:$C, 'Conv-vaccine'!$D84, V職域接種!G:G)</f>
        <v>0</v>
      </c>
      <c r="P84" s="98">
        <f>SUMIF(V重複!$C:$C, 'Conv-vaccine'!$D84, V重複!F:F)</f>
        <v>0</v>
      </c>
      <c r="Q84" s="98">
        <f>SUMIF(V重複!$C:$C, 'Conv-vaccine'!$D84, V重複!G:G)</f>
        <v>0</v>
      </c>
    </row>
    <row r="85" spans="1:17" x14ac:dyDescent="0.55000000000000004">
      <c r="A85" s="95">
        <f t="shared" si="3"/>
        <v>44376</v>
      </c>
      <c r="B85" s="50">
        <f t="shared" si="4"/>
        <v>735414</v>
      </c>
      <c r="C85" s="50">
        <f t="shared" si="5"/>
        <v>729263</v>
      </c>
      <c r="D85" s="96">
        <v>44376</v>
      </c>
      <c r="E85" s="97" t="str">
        <f>IFERROR(VLOOKUP($D85, V医療従事者等!$A:$J, $E$4, FALSE), TEXT(D85, "aaa"))</f>
        <v>(火)</v>
      </c>
      <c r="F85" s="97">
        <f>IFERROR(VLOOKUP($D85, V医療従事者等!$A:$J, $F$4, FALSE), 0)</f>
        <v>36069</v>
      </c>
      <c r="G85" s="97">
        <f>IFERROR(VLOOKUP($D85, V医療従事者等!$A:$J, $G$4, FALSE), 0)</f>
        <v>3367</v>
      </c>
      <c r="H85" s="97">
        <f>IFERROR(VLOOKUP($D85, V医療従事者等!$A:$J, $H$4, FALSE), 0)</f>
        <v>53790</v>
      </c>
      <c r="I85" s="97">
        <f>IFERROR(VLOOKUP($D85, V医療従事者等!$A:$J, $I$4, FALSE), 0)</f>
        <v>1255</v>
      </c>
      <c r="J85" s="98">
        <f>IFERROR(VLOOKUP($D85, V一般接種!$A:$G, J$4, FALSE), 0)</f>
        <v>591516</v>
      </c>
      <c r="K85" s="98">
        <f>IFERROR(VLOOKUP($D85, V一般接種!$A:$G, K$4, FALSE), 0)</f>
        <v>104462</v>
      </c>
      <c r="L85" s="98">
        <f>IFERROR(VLOOKUP($D85, V一般接種!$A:$G, L$4, FALSE), 0)</f>
        <v>0</v>
      </c>
      <c r="M85" s="98">
        <f>IFERROR(VLOOKUP($D85, V一般接種!$A:$G, M$4, FALSE), 0)</f>
        <v>674218</v>
      </c>
      <c r="N85" s="98">
        <f>SUMIF(V職域接種!$C:$C, 'Conv-vaccine'!$D85, V職域接種!F:F)</f>
        <v>0</v>
      </c>
      <c r="O85" s="98">
        <f>SUMIF(V職域接種!$C:$C, 'Conv-vaccine'!$D85, V職域接種!G:G)</f>
        <v>0</v>
      </c>
      <c r="P85" s="98">
        <f>SUMIF(V重複!$C:$C, 'Conv-vaccine'!$D85, V重複!F:F)</f>
        <v>0</v>
      </c>
      <c r="Q85" s="98">
        <f>SUMIF(V重複!$C:$C, 'Conv-vaccine'!$D85, V重複!G:G)</f>
        <v>0</v>
      </c>
    </row>
    <row r="86" spans="1:17" x14ac:dyDescent="0.55000000000000004">
      <c r="A86" s="95">
        <f t="shared" si="3"/>
        <v>44377</v>
      </c>
      <c r="B86" s="50">
        <f t="shared" si="4"/>
        <v>769222</v>
      </c>
      <c r="C86" s="50">
        <f t="shared" si="5"/>
        <v>717084</v>
      </c>
      <c r="D86" s="96">
        <v>44377</v>
      </c>
      <c r="E86" s="97" t="str">
        <f>IFERROR(VLOOKUP($D86, V医療従事者等!$A:$J, $E$4, FALSE), TEXT(D86, "aaa"))</f>
        <v>(水)</v>
      </c>
      <c r="F86" s="97">
        <f>IFERROR(VLOOKUP($D86, V医療従事者等!$A:$J, $F$4, FALSE), 0)</f>
        <v>30313</v>
      </c>
      <c r="G86" s="97">
        <f>IFERROR(VLOOKUP($D86, V医療従事者等!$A:$J, $G$4, FALSE), 0)</f>
        <v>1788</v>
      </c>
      <c r="H86" s="97">
        <f>IFERROR(VLOOKUP($D86, V医療従事者等!$A:$J, $H$4, FALSE), 0)</f>
        <v>46697</v>
      </c>
      <c r="I86" s="97">
        <f>IFERROR(VLOOKUP($D86, V医療従事者等!$A:$J, $I$4, FALSE), 0)</f>
        <v>381</v>
      </c>
      <c r="J86" s="98">
        <f>IFERROR(VLOOKUP($D86, V一般接種!$A:$G, J$4, FALSE), 0)</f>
        <v>608991</v>
      </c>
      <c r="K86" s="98">
        <f>IFERROR(VLOOKUP($D86, V一般接種!$A:$G, K$4, FALSE), 0)</f>
        <v>128130</v>
      </c>
      <c r="L86" s="98">
        <f>IFERROR(VLOOKUP($D86, V一般接種!$A:$G, L$4, FALSE), 0)</f>
        <v>0</v>
      </c>
      <c r="M86" s="98">
        <f>IFERROR(VLOOKUP($D86, V一般接種!$A:$G, M$4, FALSE), 0)</f>
        <v>670006</v>
      </c>
      <c r="N86" s="98">
        <f>SUMIF(V職域接種!$C:$C, 'Conv-vaccine'!$D86, V職域接種!F:F)</f>
        <v>0</v>
      </c>
      <c r="O86" s="98">
        <f>SUMIF(V職域接種!$C:$C, 'Conv-vaccine'!$D86, V職域接種!G:G)</f>
        <v>0</v>
      </c>
      <c r="P86" s="98">
        <f>SUMIF(V重複!$C:$C, 'Conv-vaccine'!$D86, V重複!F:F)</f>
        <v>0</v>
      </c>
      <c r="Q86" s="98">
        <f>SUMIF(V重複!$C:$C, 'Conv-vaccine'!$D86, V重複!G:G)</f>
        <v>0</v>
      </c>
    </row>
    <row r="87" spans="1:17" x14ac:dyDescent="0.55000000000000004">
      <c r="A87" s="95">
        <f t="shared" si="3"/>
        <v>44378</v>
      </c>
      <c r="B87" s="50">
        <f t="shared" si="4"/>
        <v>578484</v>
      </c>
      <c r="C87" s="50">
        <f t="shared" si="5"/>
        <v>694097</v>
      </c>
      <c r="D87" s="96">
        <v>44378</v>
      </c>
      <c r="E87" s="97" t="str">
        <f>IFERROR(VLOOKUP($D87, V医療従事者等!$A:$J, $E$4, FALSE), TEXT(D87, "aaa"))</f>
        <v>(木)</v>
      </c>
      <c r="F87" s="97">
        <f>IFERROR(VLOOKUP($D87, V医療従事者等!$A:$J, $F$4, FALSE), 0)</f>
        <v>36346</v>
      </c>
      <c r="G87" s="97">
        <f>IFERROR(VLOOKUP($D87, V医療従事者等!$A:$J, $G$4, FALSE), 0)</f>
        <v>589</v>
      </c>
      <c r="H87" s="97">
        <f>IFERROR(VLOOKUP($D87, V医療従事者等!$A:$J, $H$4, FALSE), 0)</f>
        <v>57754</v>
      </c>
      <c r="I87" s="97">
        <f>IFERROR(VLOOKUP($D87, V医療従事者等!$A:$J, $I$4, FALSE), 0)</f>
        <v>108</v>
      </c>
      <c r="J87" s="98">
        <f>IFERROR(VLOOKUP($D87, V一般接種!$A:$G, J$4, FALSE), 0)</f>
        <v>405967</v>
      </c>
      <c r="K87" s="98">
        <f>IFERROR(VLOOKUP($D87, V一般接種!$A:$G, K$4, FALSE), 0)</f>
        <v>135582</v>
      </c>
      <c r="L87" s="98">
        <f>IFERROR(VLOOKUP($D87, V一般接種!$A:$G, L$4, FALSE), 0)</f>
        <v>0</v>
      </c>
      <c r="M87" s="98">
        <f>IFERROR(VLOOKUP($D87, V一般接種!$A:$G, M$4, FALSE), 0)</f>
        <v>636235</v>
      </c>
      <c r="N87" s="98">
        <f>SUMIF(V職域接種!$C:$C, 'Conv-vaccine'!$D87, V職域接種!F:F)</f>
        <v>0</v>
      </c>
      <c r="O87" s="98">
        <f>SUMIF(V職域接種!$C:$C, 'Conv-vaccine'!$D87, V職域接種!G:G)</f>
        <v>0</v>
      </c>
      <c r="P87" s="98">
        <f>SUMIF(V重複!$C:$C, 'Conv-vaccine'!$D87, V重複!F:F)</f>
        <v>0</v>
      </c>
      <c r="Q87" s="98">
        <f>SUMIF(V重複!$C:$C, 'Conv-vaccine'!$D87, V重複!G:G)</f>
        <v>0</v>
      </c>
    </row>
    <row r="88" spans="1:17" x14ac:dyDescent="0.55000000000000004">
      <c r="A88" s="95">
        <f t="shared" si="3"/>
        <v>44379</v>
      </c>
      <c r="B88" s="50">
        <f t="shared" si="4"/>
        <v>521080</v>
      </c>
      <c r="C88" s="50">
        <f t="shared" si="5"/>
        <v>703515</v>
      </c>
      <c r="D88" s="96">
        <v>44379</v>
      </c>
      <c r="E88" s="97" t="str">
        <f>IFERROR(VLOOKUP($D88, V医療従事者等!$A:$J, $E$4, FALSE), TEXT(D88, "aaa"))</f>
        <v>(金)</v>
      </c>
      <c r="F88" s="97">
        <f>IFERROR(VLOOKUP($D88, V医療従事者等!$A:$J, $F$4, FALSE), 0)</f>
        <v>25406</v>
      </c>
      <c r="G88" s="97">
        <f>IFERROR(VLOOKUP($D88, V医療従事者等!$A:$J, $G$4, FALSE), 0)</f>
        <v>978</v>
      </c>
      <c r="H88" s="97">
        <f>IFERROR(VLOOKUP($D88, V医療従事者等!$A:$J, $H$4, FALSE), 0)</f>
        <v>55293</v>
      </c>
      <c r="I88" s="97">
        <f>IFERROR(VLOOKUP($D88, V医療従事者等!$A:$J, $I$4, FALSE), 0)</f>
        <v>147</v>
      </c>
      <c r="J88" s="98">
        <f>IFERROR(VLOOKUP($D88, V一般接種!$A:$G, J$4, FALSE), 0)</f>
        <v>346813</v>
      </c>
      <c r="K88" s="98">
        <f>IFERROR(VLOOKUP($D88, V一般接種!$A:$G, K$4, FALSE), 0)</f>
        <v>147883</v>
      </c>
      <c r="L88" s="98">
        <f>IFERROR(VLOOKUP($D88, V一般接種!$A:$G, L$4, FALSE), 0)</f>
        <v>0</v>
      </c>
      <c r="M88" s="98">
        <f>IFERROR(VLOOKUP($D88, V一般接種!$A:$G, M$4, FALSE), 0)</f>
        <v>648075</v>
      </c>
      <c r="N88" s="98">
        <f>SUMIF(V職域接種!$C:$C, 'Conv-vaccine'!$D88, V職域接種!F:F)</f>
        <v>0</v>
      </c>
      <c r="O88" s="98">
        <f>SUMIF(V職域接種!$C:$C, 'Conv-vaccine'!$D88, V職域接種!G:G)</f>
        <v>0</v>
      </c>
      <c r="P88" s="98">
        <f>SUMIF(V重複!$C:$C, 'Conv-vaccine'!$D88, V重複!F:F)</f>
        <v>0</v>
      </c>
      <c r="Q88" s="98">
        <f>SUMIF(V重複!$C:$C, 'Conv-vaccine'!$D88, V重複!G:G)</f>
        <v>0</v>
      </c>
    </row>
    <row r="89" spans="1:17" x14ac:dyDescent="0.55000000000000004">
      <c r="A89" s="95">
        <f t="shared" si="3"/>
        <v>44380</v>
      </c>
      <c r="B89" s="50">
        <f t="shared" si="4"/>
        <v>801105</v>
      </c>
      <c r="C89" s="50">
        <f t="shared" si="5"/>
        <v>601139</v>
      </c>
      <c r="D89" s="96">
        <v>44380</v>
      </c>
      <c r="E89" s="97" t="str">
        <f>IFERROR(VLOOKUP($D89, V医療従事者等!$A:$J, $E$4, FALSE), TEXT(D89, "aaa"))</f>
        <v>土</v>
      </c>
      <c r="F89" s="97">
        <f>IFERROR(VLOOKUP($D89, V医療従事者等!$A:$J, $F$4, FALSE), 0)</f>
        <v>0</v>
      </c>
      <c r="G89" s="97">
        <f>IFERROR(VLOOKUP($D89, V医療従事者等!$A:$J, $G$4, FALSE), 0)</f>
        <v>0</v>
      </c>
      <c r="H89" s="97">
        <f>IFERROR(VLOOKUP($D89, V医療従事者等!$A:$J, $H$4, FALSE), 0)</f>
        <v>0</v>
      </c>
      <c r="I89" s="97">
        <f>IFERROR(VLOOKUP($D89, V医療従事者等!$A:$J, $I$4, FALSE), 0)</f>
        <v>0</v>
      </c>
      <c r="J89" s="98">
        <f>IFERROR(VLOOKUP($D89, V一般接種!$A:$G, J$4, FALSE), 0)</f>
        <v>666560</v>
      </c>
      <c r="K89" s="98">
        <f>IFERROR(VLOOKUP($D89, V一般接種!$A:$G, K$4, FALSE), 0)</f>
        <v>134545</v>
      </c>
      <c r="L89" s="98">
        <f>IFERROR(VLOOKUP($D89, V一般接種!$A:$G, L$4, FALSE), 0)</f>
        <v>0</v>
      </c>
      <c r="M89" s="98">
        <f>IFERROR(VLOOKUP($D89, V一般接種!$A:$G, M$4, FALSE), 0)</f>
        <v>601139</v>
      </c>
      <c r="N89" s="98">
        <f>SUMIF(V職域接種!$C:$C, 'Conv-vaccine'!$D89, V職域接種!F:F)</f>
        <v>0</v>
      </c>
      <c r="O89" s="98">
        <f>SUMIF(V職域接種!$C:$C, 'Conv-vaccine'!$D89, V職域接種!G:G)</f>
        <v>0</v>
      </c>
      <c r="P89" s="98">
        <f>SUMIF(V重複!$C:$C, 'Conv-vaccine'!$D89, V重複!F:F)</f>
        <v>0</v>
      </c>
      <c r="Q89" s="98">
        <f>SUMIF(V重複!$C:$C, 'Conv-vaccine'!$D89, V重複!G:G)</f>
        <v>0</v>
      </c>
    </row>
    <row r="90" spans="1:17" x14ac:dyDescent="0.55000000000000004">
      <c r="A90" s="95">
        <f t="shared" si="3"/>
        <v>44381</v>
      </c>
      <c r="B90" s="50">
        <f t="shared" si="4"/>
        <v>780376</v>
      </c>
      <c r="C90" s="50">
        <f t="shared" si="5"/>
        <v>534878</v>
      </c>
      <c r="D90" s="96">
        <v>44381</v>
      </c>
      <c r="E90" s="97" t="str">
        <f>IFERROR(VLOOKUP($D90, V医療従事者等!$A:$J, $E$4, FALSE), TEXT(D90, "aaa"))</f>
        <v>日</v>
      </c>
      <c r="F90" s="97">
        <f>IFERROR(VLOOKUP($D90, V医療従事者等!$A:$J, $F$4, FALSE), 0)</f>
        <v>0</v>
      </c>
      <c r="G90" s="97">
        <f>IFERROR(VLOOKUP($D90, V医療従事者等!$A:$J, $G$4, FALSE), 0)</f>
        <v>0</v>
      </c>
      <c r="H90" s="97">
        <f>IFERROR(VLOOKUP($D90, V医療従事者等!$A:$J, $H$4, FALSE), 0)</f>
        <v>0</v>
      </c>
      <c r="I90" s="97">
        <f>IFERROR(VLOOKUP($D90, V医療従事者等!$A:$J, $I$4, FALSE), 0)</f>
        <v>0</v>
      </c>
      <c r="J90" s="98">
        <f>IFERROR(VLOOKUP($D90, V一般接種!$A:$G, J$4, FALSE), 0)</f>
        <v>670271</v>
      </c>
      <c r="K90" s="98">
        <f>IFERROR(VLOOKUP($D90, V一般接種!$A:$G, K$4, FALSE), 0)</f>
        <v>110105</v>
      </c>
      <c r="L90" s="98">
        <f>IFERROR(VLOOKUP($D90, V一般接種!$A:$G, L$4, FALSE), 0)</f>
        <v>0</v>
      </c>
      <c r="M90" s="98">
        <f>IFERROR(VLOOKUP($D90, V一般接種!$A:$G, M$4, FALSE), 0)</f>
        <v>534878</v>
      </c>
      <c r="N90" s="98">
        <f>SUMIF(V職域接種!$C:$C, 'Conv-vaccine'!$D90, V職域接種!F:F)</f>
        <v>0</v>
      </c>
      <c r="O90" s="98">
        <f>SUMIF(V職域接種!$C:$C, 'Conv-vaccine'!$D90, V職域接種!G:G)</f>
        <v>0</v>
      </c>
      <c r="P90" s="98">
        <f>SUMIF(V重複!$C:$C, 'Conv-vaccine'!$D90, V重複!F:F)</f>
        <v>0</v>
      </c>
      <c r="Q90" s="98">
        <f>SUMIF(V重複!$C:$C, 'Conv-vaccine'!$D90, V重複!G:G)</f>
        <v>0</v>
      </c>
    </row>
    <row r="91" spans="1:17" x14ac:dyDescent="0.55000000000000004">
      <c r="A91" s="95">
        <f t="shared" si="3"/>
        <v>44382</v>
      </c>
      <c r="B91" s="50">
        <f t="shared" si="4"/>
        <v>889328</v>
      </c>
      <c r="C91" s="50">
        <f t="shared" si="5"/>
        <v>642547</v>
      </c>
      <c r="D91" s="96">
        <v>44382</v>
      </c>
      <c r="E91" s="97" t="str">
        <f>IFERROR(VLOOKUP($D91, V医療従事者等!$A:$J, $E$4, FALSE), TEXT(D91, "aaa"))</f>
        <v>(月)</v>
      </c>
      <c r="F91" s="97">
        <f>IFERROR(VLOOKUP($D91, V医療従事者等!$A:$J, $F$4, FALSE), 0)</f>
        <v>57890</v>
      </c>
      <c r="G91" s="97">
        <f>IFERROR(VLOOKUP($D91, V医療従事者等!$A:$J, $G$4, FALSE), 0)</f>
        <v>5788</v>
      </c>
      <c r="H91" s="97">
        <f>IFERROR(VLOOKUP($D91, V医療従事者等!$A:$J, $H$4, FALSE), 0)</f>
        <v>79320</v>
      </c>
      <c r="I91" s="97">
        <f>IFERROR(VLOOKUP($D91, V医療従事者等!$A:$J, $I$4, FALSE), 0)</f>
        <v>2091</v>
      </c>
      <c r="J91" s="98">
        <f>IFERROR(VLOOKUP($D91, V一般接種!$A:$G, J$4, FALSE), 0)</f>
        <v>664139</v>
      </c>
      <c r="K91" s="98">
        <f>IFERROR(VLOOKUP($D91, V一般接種!$A:$G, K$4, FALSE), 0)</f>
        <v>161511</v>
      </c>
      <c r="L91" s="98">
        <f>IFERROR(VLOOKUP($D91, V一般接種!$A:$G, L$4, FALSE), 0)</f>
        <v>0</v>
      </c>
      <c r="M91" s="98">
        <f>IFERROR(VLOOKUP($D91, V一般接種!$A:$G, M$4, FALSE), 0)</f>
        <v>561136</v>
      </c>
      <c r="N91" s="98">
        <f>SUMIF(V職域接種!$C:$C, 'Conv-vaccine'!$D91, V職域接種!F:F)</f>
        <v>0</v>
      </c>
      <c r="O91" s="98">
        <f>SUMIF(V職域接種!$C:$C, 'Conv-vaccine'!$D91, V職域接種!G:G)</f>
        <v>0</v>
      </c>
      <c r="P91" s="98">
        <f>SUMIF(V重複!$C:$C, 'Conv-vaccine'!$D91, V重複!F:F)</f>
        <v>0</v>
      </c>
      <c r="Q91" s="98">
        <f>SUMIF(V重複!$C:$C, 'Conv-vaccine'!$D91, V重複!G:G)</f>
        <v>0</v>
      </c>
    </row>
    <row r="92" spans="1:17" x14ac:dyDescent="0.55000000000000004">
      <c r="A92" s="95">
        <f t="shared" si="3"/>
        <v>44383</v>
      </c>
      <c r="B92" s="50">
        <f t="shared" si="4"/>
        <v>919437</v>
      </c>
      <c r="C92" s="50">
        <f t="shared" si="5"/>
        <v>655720</v>
      </c>
      <c r="D92" s="96">
        <v>44383</v>
      </c>
      <c r="E92" s="97" t="str">
        <f>IFERROR(VLOOKUP($D92, V医療従事者等!$A:$J, $E$4, FALSE), TEXT(D92, "aaa"))</f>
        <v>(火)</v>
      </c>
      <c r="F92" s="97">
        <f>IFERROR(VLOOKUP($D92, V医療従事者等!$A:$J, $F$4, FALSE), 0)</f>
        <v>45037</v>
      </c>
      <c r="G92" s="97">
        <f>IFERROR(VLOOKUP($D92, V医療従事者等!$A:$J, $G$4, FALSE), 0)</f>
        <v>1554</v>
      </c>
      <c r="H92" s="97">
        <f>IFERROR(VLOOKUP($D92, V医療従事者等!$A:$J, $H$4, FALSE), 0)</f>
        <v>52475</v>
      </c>
      <c r="I92" s="97">
        <f>IFERROR(VLOOKUP($D92, V医療従事者等!$A:$J, $I$4, FALSE), 0)</f>
        <v>699</v>
      </c>
      <c r="J92" s="98">
        <f>IFERROR(VLOOKUP($D92, V一般接種!$A:$G, J$4, FALSE), 0)</f>
        <v>702909</v>
      </c>
      <c r="K92" s="98">
        <f>IFERROR(VLOOKUP($D92, V一般接種!$A:$G, K$4, FALSE), 0)</f>
        <v>169937</v>
      </c>
      <c r="L92" s="98">
        <f>IFERROR(VLOOKUP($D92, V一般接種!$A:$G, L$4, FALSE), 0)</f>
        <v>0</v>
      </c>
      <c r="M92" s="98">
        <f>IFERROR(VLOOKUP($D92, V一般接種!$A:$G, M$4, FALSE), 0)</f>
        <v>602546</v>
      </c>
      <c r="N92" s="98">
        <f>SUMIF(V職域接種!$C:$C, 'Conv-vaccine'!$D92, V職域接種!F:F)</f>
        <v>0</v>
      </c>
      <c r="O92" s="98">
        <f>SUMIF(V職域接種!$C:$C, 'Conv-vaccine'!$D92, V職域接種!G:G)</f>
        <v>0</v>
      </c>
      <c r="P92" s="98">
        <f>SUMIF(V重複!$C:$C, 'Conv-vaccine'!$D92, V重複!F:F)</f>
        <v>0</v>
      </c>
      <c r="Q92" s="98">
        <f>SUMIF(V重複!$C:$C, 'Conv-vaccine'!$D92, V重複!G:G)</f>
        <v>0</v>
      </c>
    </row>
    <row r="93" spans="1:17" x14ac:dyDescent="0.55000000000000004">
      <c r="A93" s="95">
        <f t="shared" si="3"/>
        <v>44384</v>
      </c>
      <c r="B93" s="50">
        <f t="shared" si="4"/>
        <v>938619</v>
      </c>
      <c r="C93" s="50">
        <f t="shared" si="5"/>
        <v>630876</v>
      </c>
      <c r="D93" s="96">
        <v>44384</v>
      </c>
      <c r="E93" s="97" t="str">
        <f>IFERROR(VLOOKUP($D93, V医療従事者等!$A:$J, $E$4, FALSE), TEXT(D93, "aaa"))</f>
        <v>(水)</v>
      </c>
      <c r="F93" s="97">
        <f>IFERROR(VLOOKUP($D93, V医療従事者等!$A:$J, $F$4, FALSE), 0)</f>
        <v>28661</v>
      </c>
      <c r="G93" s="97">
        <f>IFERROR(VLOOKUP($D93, V医療従事者等!$A:$J, $G$4, FALSE), 0)</f>
        <v>2304</v>
      </c>
      <c r="H93" s="97">
        <f>IFERROR(VLOOKUP($D93, V医療従事者等!$A:$J, $H$4, FALSE), 0)</f>
        <v>44525</v>
      </c>
      <c r="I93" s="97">
        <f>IFERROR(VLOOKUP($D93, V医療従事者等!$A:$J, $I$4, FALSE), 0)</f>
        <v>1163</v>
      </c>
      <c r="J93" s="98">
        <f>IFERROR(VLOOKUP($D93, V一般接種!$A:$G, J$4, FALSE), 0)</f>
        <v>733591</v>
      </c>
      <c r="K93" s="98">
        <f>IFERROR(VLOOKUP($D93, V一般接種!$A:$G, K$4, FALSE), 0)</f>
        <v>174063</v>
      </c>
      <c r="L93" s="98">
        <f>IFERROR(VLOOKUP($D93, V一般接種!$A:$G, L$4, FALSE), 0)</f>
        <v>0</v>
      </c>
      <c r="M93" s="98">
        <f>IFERROR(VLOOKUP($D93, V一般接種!$A:$G, M$4, FALSE), 0)</f>
        <v>585188</v>
      </c>
      <c r="N93" s="98">
        <f>SUMIF(V職域接種!$C:$C, 'Conv-vaccine'!$D93, V職域接種!F:F)</f>
        <v>0</v>
      </c>
      <c r="O93" s="98">
        <f>SUMIF(V職域接種!$C:$C, 'Conv-vaccine'!$D93, V職域接種!G:G)</f>
        <v>0</v>
      </c>
      <c r="P93" s="98">
        <f>SUMIF(V重複!$C:$C, 'Conv-vaccine'!$D93, V重複!F:F)</f>
        <v>0</v>
      </c>
      <c r="Q93" s="98">
        <f>SUMIF(V重複!$C:$C, 'Conv-vaccine'!$D93, V重複!G:G)</f>
        <v>0</v>
      </c>
    </row>
    <row r="94" spans="1:17" x14ac:dyDescent="0.55000000000000004">
      <c r="A94" s="95">
        <f t="shared" si="3"/>
        <v>44385</v>
      </c>
      <c r="B94" s="50">
        <f t="shared" si="4"/>
        <v>935618</v>
      </c>
      <c r="C94" s="50">
        <f t="shared" si="5"/>
        <v>628278</v>
      </c>
      <c r="D94" s="96">
        <v>44385</v>
      </c>
      <c r="E94" s="97" t="str">
        <f>IFERROR(VLOOKUP($D94, V医療従事者等!$A:$J, $E$4, FALSE), TEXT(D94, "aaa"))</f>
        <v>(木)</v>
      </c>
      <c r="F94" s="97">
        <f>IFERROR(VLOOKUP($D94, V医療従事者等!$A:$J, $F$4, FALSE), 0)</f>
        <v>34199</v>
      </c>
      <c r="G94" s="97">
        <f>IFERROR(VLOOKUP($D94, V医療従事者等!$A:$J, $G$4, FALSE), 0)</f>
        <v>2537</v>
      </c>
      <c r="H94" s="97">
        <f>IFERROR(VLOOKUP($D94, V医療従事者等!$A:$J, $H$4, FALSE), 0)</f>
        <v>44991</v>
      </c>
      <c r="I94" s="97">
        <f>IFERROR(VLOOKUP($D94, V医療従事者等!$A:$J, $I$4, FALSE), 0)</f>
        <v>1613</v>
      </c>
      <c r="J94" s="98">
        <f>IFERROR(VLOOKUP($D94, V一般接種!$A:$G, J$4, FALSE), 0)</f>
        <v>707652</v>
      </c>
      <c r="K94" s="98">
        <f>IFERROR(VLOOKUP($D94, V一般接種!$A:$G, K$4, FALSE), 0)</f>
        <v>191230</v>
      </c>
      <c r="L94" s="98">
        <f>IFERROR(VLOOKUP($D94, V一般接種!$A:$G, L$4, FALSE), 0)</f>
        <v>0</v>
      </c>
      <c r="M94" s="98">
        <f>IFERROR(VLOOKUP($D94, V一般接種!$A:$G, M$4, FALSE), 0)</f>
        <v>581674</v>
      </c>
      <c r="N94" s="98">
        <f>SUMIF(V職域接種!$C:$C, 'Conv-vaccine'!$D94, V職域接種!F:F)</f>
        <v>0</v>
      </c>
      <c r="O94" s="98">
        <f>SUMIF(V職域接種!$C:$C, 'Conv-vaccine'!$D94, V職域接種!G:G)</f>
        <v>0</v>
      </c>
      <c r="P94" s="98">
        <f>SUMIF(V重複!$C:$C, 'Conv-vaccine'!$D94, V重複!F:F)</f>
        <v>0</v>
      </c>
      <c r="Q94" s="98">
        <f>SUMIF(V重複!$C:$C, 'Conv-vaccine'!$D94, V重複!G:G)</f>
        <v>0</v>
      </c>
    </row>
    <row r="95" spans="1:17" x14ac:dyDescent="0.55000000000000004">
      <c r="A95" s="95">
        <f t="shared" si="3"/>
        <v>44386</v>
      </c>
      <c r="B95" s="50">
        <f t="shared" si="4"/>
        <v>932202</v>
      </c>
      <c r="C95" s="50">
        <f t="shared" si="5"/>
        <v>624793</v>
      </c>
      <c r="D95" s="96">
        <v>44386</v>
      </c>
      <c r="E95" s="97" t="str">
        <f>IFERROR(VLOOKUP($D95, V医療従事者等!$A:$J, $E$4, FALSE), TEXT(D95, "aaa"))</f>
        <v>(金)</v>
      </c>
      <c r="F95" s="97">
        <f>IFERROR(VLOOKUP($D95, V医療従事者等!$A:$J, $F$4, FALSE), 0)</f>
        <v>31738</v>
      </c>
      <c r="G95" s="97">
        <f>IFERROR(VLOOKUP($D95, V医療従事者等!$A:$J, $G$4, FALSE), 0)</f>
        <v>221</v>
      </c>
      <c r="H95" s="97">
        <f>IFERROR(VLOOKUP($D95, V医療従事者等!$A:$J, $H$4, FALSE), 0)</f>
        <v>44589</v>
      </c>
      <c r="I95" s="97">
        <f>IFERROR(VLOOKUP($D95, V医療従事者等!$A:$J, $I$4, FALSE), 0)</f>
        <v>1764</v>
      </c>
      <c r="J95" s="98">
        <f>IFERROR(VLOOKUP($D95, V一般接種!$A:$G, J$4, FALSE), 0)</f>
        <v>703142</v>
      </c>
      <c r="K95" s="98">
        <f>IFERROR(VLOOKUP($D95, V一般接種!$A:$G, K$4, FALSE), 0)</f>
        <v>197101</v>
      </c>
      <c r="L95" s="98">
        <f>IFERROR(VLOOKUP($D95, V一般接種!$A:$G, L$4, FALSE), 0)</f>
        <v>0</v>
      </c>
      <c r="M95" s="98">
        <f>IFERROR(VLOOKUP($D95, V一般接種!$A:$G, M$4, FALSE), 0)</f>
        <v>578440</v>
      </c>
      <c r="N95" s="98">
        <f>SUMIF(V職域接種!$C:$C, 'Conv-vaccine'!$D95, V職域接種!F:F)</f>
        <v>0</v>
      </c>
      <c r="O95" s="98">
        <f>SUMIF(V職域接種!$C:$C, 'Conv-vaccine'!$D95, V職域接種!G:G)</f>
        <v>0</v>
      </c>
      <c r="P95" s="98">
        <f>SUMIF(V重複!$C:$C, 'Conv-vaccine'!$D95, V重複!F:F)</f>
        <v>0</v>
      </c>
      <c r="Q95" s="98">
        <f>SUMIF(V重複!$C:$C, 'Conv-vaccine'!$D95, V重複!G:G)</f>
        <v>0</v>
      </c>
    </row>
    <row r="96" spans="1:17" x14ac:dyDescent="0.55000000000000004">
      <c r="A96" s="95">
        <f t="shared" si="3"/>
        <v>44387</v>
      </c>
      <c r="B96" s="50">
        <f t="shared" si="4"/>
        <v>932437</v>
      </c>
      <c r="C96" s="50">
        <f t="shared" si="5"/>
        <v>604847</v>
      </c>
      <c r="D96" s="96">
        <v>44387</v>
      </c>
      <c r="E96" s="97" t="str">
        <f>IFERROR(VLOOKUP($D96, V医療従事者等!$A:$J, $E$4, FALSE), TEXT(D96, "aaa"))</f>
        <v>土</v>
      </c>
      <c r="F96" s="97">
        <f>IFERROR(VLOOKUP($D96, V医療従事者等!$A:$J, $F$4, FALSE), 0)</f>
        <v>0</v>
      </c>
      <c r="G96" s="97">
        <f>IFERROR(VLOOKUP($D96, V医療従事者等!$A:$J, $G$4, FALSE), 0)</f>
        <v>0</v>
      </c>
      <c r="H96" s="97">
        <f>IFERROR(VLOOKUP($D96, V医療従事者等!$A:$J, $H$4, FALSE), 0)</f>
        <v>0</v>
      </c>
      <c r="I96" s="97">
        <f>IFERROR(VLOOKUP($D96, V医療従事者等!$A:$J, $I$4, FALSE), 0)</f>
        <v>0</v>
      </c>
      <c r="J96" s="98">
        <f>IFERROR(VLOOKUP($D96, V一般接種!$A:$G, J$4, FALSE), 0)</f>
        <v>753520</v>
      </c>
      <c r="K96" s="98">
        <f>IFERROR(VLOOKUP($D96, V一般接種!$A:$G, K$4, FALSE), 0)</f>
        <v>178917</v>
      </c>
      <c r="L96" s="98">
        <f>IFERROR(VLOOKUP($D96, V一般接種!$A:$G, L$4, FALSE), 0)</f>
        <v>0</v>
      </c>
      <c r="M96" s="98">
        <f>IFERROR(VLOOKUP($D96, V一般接種!$A:$G, M$4, FALSE), 0)</f>
        <v>604847</v>
      </c>
      <c r="N96" s="98">
        <f>SUMIF(V職域接種!$C:$C, 'Conv-vaccine'!$D96, V職域接種!F:F)</f>
        <v>0</v>
      </c>
      <c r="O96" s="98">
        <f>SUMIF(V職域接種!$C:$C, 'Conv-vaccine'!$D96, V職域接種!G:G)</f>
        <v>0</v>
      </c>
      <c r="P96" s="98">
        <f>SUMIF(V重複!$C:$C, 'Conv-vaccine'!$D96, V重複!F:F)</f>
        <v>0</v>
      </c>
      <c r="Q96" s="98">
        <f>SUMIF(V重複!$C:$C, 'Conv-vaccine'!$D96, V重複!G:G)</f>
        <v>0</v>
      </c>
    </row>
    <row r="97" spans="1:17" x14ac:dyDescent="0.55000000000000004">
      <c r="A97" s="95">
        <f t="shared" si="3"/>
        <v>44388</v>
      </c>
      <c r="B97" s="50">
        <f t="shared" si="4"/>
        <v>694615</v>
      </c>
      <c r="C97" s="50">
        <f t="shared" si="5"/>
        <v>615791</v>
      </c>
      <c r="D97" s="96">
        <v>44388</v>
      </c>
      <c r="E97" s="97" t="str">
        <f>IFERROR(VLOOKUP($D97, V医療従事者等!$A:$J, $E$4, FALSE), TEXT(D97, "aaa"))</f>
        <v>日</v>
      </c>
      <c r="F97" s="97">
        <f>IFERROR(VLOOKUP($D97, V医療従事者等!$A:$J, $F$4, FALSE), 0)</f>
        <v>0</v>
      </c>
      <c r="G97" s="97">
        <f>IFERROR(VLOOKUP($D97, V医療従事者等!$A:$J, $G$4, FALSE), 0)</f>
        <v>0</v>
      </c>
      <c r="H97" s="97">
        <f>IFERROR(VLOOKUP($D97, V医療従事者等!$A:$J, $H$4, FALSE), 0)</f>
        <v>0</v>
      </c>
      <c r="I97" s="97">
        <f>IFERROR(VLOOKUP($D97, V医療従事者等!$A:$J, $I$4, FALSE), 0)</f>
        <v>0</v>
      </c>
      <c r="J97" s="98">
        <f>IFERROR(VLOOKUP($D97, V一般接種!$A:$G, J$4, FALSE), 0)</f>
        <v>556933</v>
      </c>
      <c r="K97" s="98">
        <f>IFERROR(VLOOKUP($D97, V一般接種!$A:$G, K$4, FALSE), 0)</f>
        <v>137682</v>
      </c>
      <c r="L97" s="98">
        <f>IFERROR(VLOOKUP($D97, V一般接種!$A:$G, L$4, FALSE), 0)</f>
        <v>0</v>
      </c>
      <c r="M97" s="98">
        <f>IFERROR(VLOOKUP($D97, V一般接種!$A:$G, M$4, FALSE), 0)</f>
        <v>615791</v>
      </c>
      <c r="N97" s="98">
        <f>SUMIF(V職域接種!$C:$C, 'Conv-vaccine'!$D97, V職域接種!F:F)</f>
        <v>0</v>
      </c>
      <c r="O97" s="98">
        <f>SUMIF(V職域接種!$C:$C, 'Conv-vaccine'!$D97, V職域接種!G:G)</f>
        <v>0</v>
      </c>
      <c r="P97" s="98">
        <f>SUMIF(V重複!$C:$C, 'Conv-vaccine'!$D97, V重複!F:F)</f>
        <v>0</v>
      </c>
      <c r="Q97" s="98">
        <f>SUMIF(V重複!$C:$C, 'Conv-vaccine'!$D97, V重複!G:G)</f>
        <v>0</v>
      </c>
    </row>
    <row r="98" spans="1:17" x14ac:dyDescent="0.55000000000000004">
      <c r="A98" s="95">
        <f t="shared" si="3"/>
        <v>44389</v>
      </c>
      <c r="B98" s="50">
        <f t="shared" si="4"/>
        <v>775638</v>
      </c>
      <c r="C98" s="50">
        <f t="shared" si="5"/>
        <v>668438</v>
      </c>
      <c r="D98" s="96">
        <v>44389</v>
      </c>
      <c r="E98" s="97" t="str">
        <f>IFERROR(VLOOKUP($D98, V医療従事者等!$A:$J, $E$4, FALSE), TEXT(D98, "aaa"))</f>
        <v>(月)</v>
      </c>
      <c r="F98" s="97">
        <f>IFERROR(VLOOKUP($D98, V医療従事者等!$A:$J, $F$4, FALSE), 0)</f>
        <v>47667</v>
      </c>
      <c r="G98" s="97">
        <f>IFERROR(VLOOKUP($D98, V医療従事者等!$A:$J, $G$4, FALSE), 0)</f>
        <v>22048</v>
      </c>
      <c r="H98" s="97">
        <f>IFERROR(VLOOKUP($D98, V医療従事者等!$A:$J, $H$4, FALSE), 0)</f>
        <v>67841</v>
      </c>
      <c r="I98" s="97">
        <f>IFERROR(VLOOKUP($D98, V医療従事者等!$A:$J, $I$4, FALSE), 0)</f>
        <v>4028</v>
      </c>
      <c r="J98" s="98">
        <f>IFERROR(VLOOKUP($D98, V一般接種!$A:$G, J$4, FALSE), 0)</f>
        <v>562171</v>
      </c>
      <c r="K98" s="98">
        <f>IFERROR(VLOOKUP($D98, V一般接種!$A:$G, K$4, FALSE), 0)</f>
        <v>143752</v>
      </c>
      <c r="L98" s="98">
        <f>IFERROR(VLOOKUP($D98, V一般接種!$A:$G, L$4, FALSE), 0)</f>
        <v>0</v>
      </c>
      <c r="M98" s="98">
        <f>IFERROR(VLOOKUP($D98, V一般接種!$A:$G, M$4, FALSE), 0)</f>
        <v>596569</v>
      </c>
      <c r="N98" s="98">
        <f>SUMIF(V職域接種!$C:$C, 'Conv-vaccine'!$D98, V職域接種!F:F)</f>
        <v>0</v>
      </c>
      <c r="O98" s="98">
        <f>SUMIF(V職域接種!$C:$C, 'Conv-vaccine'!$D98, V職域接種!G:G)</f>
        <v>0</v>
      </c>
      <c r="P98" s="98">
        <f>SUMIF(V重複!$C:$C, 'Conv-vaccine'!$D98, V重複!F:F)</f>
        <v>0</v>
      </c>
      <c r="Q98" s="98">
        <f>SUMIF(V重複!$C:$C, 'Conv-vaccine'!$D98, V重複!G:G)</f>
        <v>0</v>
      </c>
    </row>
    <row r="99" spans="1:17" x14ac:dyDescent="0.55000000000000004">
      <c r="A99" s="95">
        <f t="shared" si="3"/>
        <v>44390</v>
      </c>
      <c r="B99" s="50">
        <f t="shared" si="4"/>
        <v>801906</v>
      </c>
      <c r="C99" s="50">
        <f t="shared" si="5"/>
        <v>651987</v>
      </c>
      <c r="D99" s="96">
        <v>44390</v>
      </c>
      <c r="E99" s="97" t="str">
        <f>IFERROR(VLOOKUP($D99, V医療従事者等!$A:$J, $E$4, FALSE), TEXT(D99, "aaa"))</f>
        <v>(火)</v>
      </c>
      <c r="F99" s="97">
        <f>IFERROR(VLOOKUP($D99, V医療従事者等!$A:$J, $F$4, FALSE), 0)</f>
        <v>25653</v>
      </c>
      <c r="G99" s="97">
        <f>IFERROR(VLOOKUP($D99, V医療従事者等!$A:$J, $G$4, FALSE), 0)</f>
        <v>9453</v>
      </c>
      <c r="H99" s="97">
        <f>IFERROR(VLOOKUP($D99, V医療従事者等!$A:$J, $H$4, FALSE), 0)</f>
        <v>37198</v>
      </c>
      <c r="I99" s="97">
        <f>IFERROR(VLOOKUP($D99, V医療従事者等!$A:$J, $I$4, FALSE), 0)</f>
        <v>1141</v>
      </c>
      <c r="J99" s="98">
        <f>IFERROR(VLOOKUP($D99, V一般接種!$A:$G, J$4, FALSE), 0)</f>
        <v>596422</v>
      </c>
      <c r="K99" s="98">
        <f>IFERROR(VLOOKUP($D99, V一般接種!$A:$G, K$4, FALSE), 0)</f>
        <v>170378</v>
      </c>
      <c r="L99" s="98">
        <f>IFERROR(VLOOKUP($D99, V一般接種!$A:$G, L$4, FALSE), 0)</f>
        <v>0</v>
      </c>
      <c r="M99" s="98">
        <f>IFERROR(VLOOKUP($D99, V一般接種!$A:$G, M$4, FALSE), 0)</f>
        <v>613648</v>
      </c>
      <c r="N99" s="98">
        <f>SUMIF(V職域接種!$C:$C, 'Conv-vaccine'!$D99, V職域接種!F:F)</f>
        <v>0</v>
      </c>
      <c r="O99" s="98">
        <f>SUMIF(V職域接種!$C:$C, 'Conv-vaccine'!$D99, V職域接種!G:G)</f>
        <v>0</v>
      </c>
      <c r="P99" s="98">
        <f>SUMIF(V重複!$C:$C, 'Conv-vaccine'!$D99, V重複!F:F)</f>
        <v>0</v>
      </c>
      <c r="Q99" s="98">
        <f>SUMIF(V重複!$C:$C, 'Conv-vaccine'!$D99, V重複!G:G)</f>
        <v>0</v>
      </c>
    </row>
    <row r="100" spans="1:17" x14ac:dyDescent="0.55000000000000004">
      <c r="A100" s="95">
        <f t="shared" si="3"/>
        <v>44391</v>
      </c>
      <c r="B100" s="50">
        <f t="shared" si="4"/>
        <v>783952</v>
      </c>
      <c r="C100" s="50">
        <f t="shared" si="5"/>
        <v>658306</v>
      </c>
      <c r="D100" s="96">
        <v>44391</v>
      </c>
      <c r="E100" s="97" t="str">
        <f>IFERROR(VLOOKUP($D100, V医療従事者等!$A:$J, $E$4, FALSE), TEXT(D100, "aaa"))</f>
        <v>(水)</v>
      </c>
      <c r="F100" s="97">
        <f>IFERROR(VLOOKUP($D100, V医療従事者等!$A:$J, $F$4, FALSE), 0)</f>
        <v>22176</v>
      </c>
      <c r="G100" s="97">
        <f>IFERROR(VLOOKUP($D100, V医療従事者等!$A:$J, $G$4, FALSE), 0)</f>
        <v>178</v>
      </c>
      <c r="H100" s="97">
        <f>IFERROR(VLOOKUP($D100, V医療従事者等!$A:$J, $H$4, FALSE), 0)</f>
        <v>37839</v>
      </c>
      <c r="I100" s="97">
        <f>IFERROR(VLOOKUP($D100, V医療従事者等!$A:$J, $I$4, FALSE), 0)</f>
        <v>1964</v>
      </c>
      <c r="J100" s="98">
        <f>IFERROR(VLOOKUP($D100, V一般接種!$A:$G, J$4, FALSE), 0)</f>
        <v>595145</v>
      </c>
      <c r="K100" s="98">
        <f>IFERROR(VLOOKUP($D100, V一般接種!$A:$G, K$4, FALSE), 0)</f>
        <v>166453</v>
      </c>
      <c r="L100" s="98">
        <f>IFERROR(VLOOKUP($D100, V一般接種!$A:$G, L$4, FALSE), 0)</f>
        <v>0</v>
      </c>
      <c r="M100" s="98">
        <f>IFERROR(VLOOKUP($D100, V一般接種!$A:$G, M$4, FALSE), 0)</f>
        <v>618503</v>
      </c>
      <c r="N100" s="98">
        <f>SUMIF(V職域接種!$C:$C, 'Conv-vaccine'!$D100, V職域接種!F:F)</f>
        <v>0</v>
      </c>
      <c r="O100" s="98">
        <f>SUMIF(V職域接種!$C:$C, 'Conv-vaccine'!$D100, V職域接種!G:G)</f>
        <v>0</v>
      </c>
      <c r="P100" s="98">
        <f>SUMIF(V重複!$C:$C, 'Conv-vaccine'!$D100, V重複!F:F)</f>
        <v>0</v>
      </c>
      <c r="Q100" s="98">
        <f>SUMIF(V重複!$C:$C, 'Conv-vaccine'!$D100, V重複!G:G)</f>
        <v>0</v>
      </c>
    </row>
    <row r="101" spans="1:17" x14ac:dyDescent="0.55000000000000004">
      <c r="A101" s="95">
        <f t="shared" si="3"/>
        <v>44392</v>
      </c>
      <c r="B101" s="50">
        <f t="shared" si="4"/>
        <v>763785</v>
      </c>
      <c r="C101" s="50">
        <f t="shared" si="5"/>
        <v>632960</v>
      </c>
      <c r="D101" s="96">
        <v>44392</v>
      </c>
      <c r="E101" s="97" t="str">
        <f>IFERROR(VLOOKUP($D101, V医療従事者等!$A:$J, $E$4, FALSE), TEXT(D101, "aaa"))</f>
        <v>(木)</v>
      </c>
      <c r="F101" s="97">
        <f>IFERROR(VLOOKUP($D101, V医療従事者等!$A:$J, $F$4, FALSE), 0)</f>
        <v>24563</v>
      </c>
      <c r="G101" s="97">
        <f>IFERROR(VLOOKUP($D101, V医療従事者等!$A:$J, $G$4, FALSE), 0)</f>
        <v>533</v>
      </c>
      <c r="H101" s="97">
        <f>IFERROR(VLOOKUP($D101, V医療従事者等!$A:$J, $H$4, FALSE), 0)</f>
        <v>31996</v>
      </c>
      <c r="I101" s="97">
        <f>IFERROR(VLOOKUP($D101, V医療従事者等!$A:$J, $I$4, FALSE), 0)</f>
        <v>1195</v>
      </c>
      <c r="J101" s="98">
        <f>IFERROR(VLOOKUP($D101, V一般接種!$A:$G, J$4, FALSE), 0)</f>
        <v>580244</v>
      </c>
      <c r="K101" s="98">
        <f>IFERROR(VLOOKUP($D101, V一般接種!$A:$G, K$4, FALSE), 0)</f>
        <v>158445</v>
      </c>
      <c r="L101" s="98">
        <f>IFERROR(VLOOKUP($D101, V一般接種!$A:$G, L$4, FALSE), 0)</f>
        <v>0</v>
      </c>
      <c r="M101" s="98">
        <f>IFERROR(VLOOKUP($D101, V一般接種!$A:$G, M$4, FALSE), 0)</f>
        <v>599769</v>
      </c>
      <c r="N101" s="98">
        <f>SUMIF(V職域接種!$C:$C, 'Conv-vaccine'!$D101, V職域接種!F:F)</f>
        <v>0</v>
      </c>
      <c r="O101" s="98">
        <f>SUMIF(V職域接種!$C:$C, 'Conv-vaccine'!$D101, V職域接種!G:G)</f>
        <v>0</v>
      </c>
      <c r="P101" s="98">
        <f>SUMIF(V重複!$C:$C, 'Conv-vaccine'!$D101, V重複!F:F)</f>
        <v>0</v>
      </c>
      <c r="Q101" s="98">
        <f>SUMIF(V重複!$C:$C, 'Conv-vaccine'!$D101, V重複!G:G)</f>
        <v>0</v>
      </c>
    </row>
    <row r="102" spans="1:17" x14ac:dyDescent="0.55000000000000004">
      <c r="A102" s="95">
        <f t="shared" si="3"/>
        <v>44393</v>
      </c>
      <c r="B102" s="50">
        <f t="shared" si="4"/>
        <v>792272</v>
      </c>
      <c r="C102" s="50">
        <f t="shared" si="5"/>
        <v>623601</v>
      </c>
      <c r="D102" s="96">
        <v>44393</v>
      </c>
      <c r="E102" s="97" t="str">
        <f>IFERROR(VLOOKUP($D102, V医療従事者等!$A:$J, $E$4, FALSE), TEXT(D102, "aaa"))</f>
        <v>(金)</v>
      </c>
      <c r="F102" s="97">
        <f>IFERROR(VLOOKUP($D102, V医療従事者等!$A:$J, $F$4, FALSE), 0)</f>
        <v>23717</v>
      </c>
      <c r="G102" s="97">
        <f>IFERROR(VLOOKUP($D102, V医療従事者等!$A:$J, $G$4, FALSE), 0)</f>
        <v>4551</v>
      </c>
      <c r="H102" s="97">
        <f>IFERROR(VLOOKUP($D102, V医療従事者等!$A:$J, $H$4, FALSE), 0)</f>
        <v>35455</v>
      </c>
      <c r="I102" s="97">
        <f>IFERROR(VLOOKUP($D102, V医療従事者等!$A:$J, $I$4, FALSE), 0)</f>
        <v>1731</v>
      </c>
      <c r="J102" s="98">
        <f>IFERROR(VLOOKUP($D102, V一般接種!$A:$G, J$4, FALSE), 0)</f>
        <v>601179</v>
      </c>
      <c r="K102" s="98">
        <f>IFERROR(VLOOKUP($D102, V一般接種!$A:$G, K$4, FALSE), 0)</f>
        <v>162825</v>
      </c>
      <c r="L102" s="98">
        <f>IFERROR(VLOOKUP($D102, V一般接種!$A:$G, L$4, FALSE), 0)</f>
        <v>0</v>
      </c>
      <c r="M102" s="98">
        <f>IFERROR(VLOOKUP($D102, V一般接種!$A:$G, M$4, FALSE), 0)</f>
        <v>586415</v>
      </c>
      <c r="N102" s="98">
        <f>SUMIF(V職域接種!$C:$C, 'Conv-vaccine'!$D102, V職域接種!F:F)</f>
        <v>0</v>
      </c>
      <c r="O102" s="98">
        <f>SUMIF(V職域接種!$C:$C, 'Conv-vaccine'!$D102, V職域接種!G:G)</f>
        <v>0</v>
      </c>
      <c r="P102" s="98">
        <f>SUMIF(V重複!$C:$C, 'Conv-vaccine'!$D102, V重複!F:F)</f>
        <v>0</v>
      </c>
      <c r="Q102" s="98">
        <f>SUMIF(V重複!$C:$C, 'Conv-vaccine'!$D102, V重複!G:G)</f>
        <v>0</v>
      </c>
    </row>
    <row r="103" spans="1:17" x14ac:dyDescent="0.55000000000000004">
      <c r="A103" s="95">
        <f t="shared" si="3"/>
        <v>44394</v>
      </c>
      <c r="B103" s="50">
        <f t="shared" si="4"/>
        <v>750736</v>
      </c>
      <c r="C103" s="50">
        <f t="shared" si="5"/>
        <v>630464</v>
      </c>
      <c r="D103" s="96">
        <v>44394</v>
      </c>
      <c r="E103" s="97" t="str">
        <f>IFERROR(VLOOKUP($D103, V医療従事者等!$A:$J, $E$4, FALSE), TEXT(D103, "aaa"))</f>
        <v>土</v>
      </c>
      <c r="F103" s="97">
        <f>IFERROR(VLOOKUP($D103, V医療従事者等!$A:$J, $F$4, FALSE), 0)</f>
        <v>0</v>
      </c>
      <c r="G103" s="97">
        <f>IFERROR(VLOOKUP($D103, V医療従事者等!$A:$J, $G$4, FALSE), 0)</f>
        <v>0</v>
      </c>
      <c r="H103" s="97">
        <f>IFERROR(VLOOKUP($D103, V医療従事者等!$A:$J, $H$4, FALSE), 0)</f>
        <v>0</v>
      </c>
      <c r="I103" s="97">
        <f>IFERROR(VLOOKUP($D103, V医療従事者等!$A:$J, $I$4, FALSE), 0)</f>
        <v>0</v>
      </c>
      <c r="J103" s="98">
        <f>IFERROR(VLOOKUP($D103, V一般接種!$A:$G, J$4, FALSE), 0)</f>
        <v>617208</v>
      </c>
      <c r="K103" s="98">
        <f>IFERROR(VLOOKUP($D103, V一般接種!$A:$G, K$4, FALSE), 0)</f>
        <v>133528</v>
      </c>
      <c r="L103" s="98">
        <f>IFERROR(VLOOKUP($D103, V一般接種!$A:$G, L$4, FALSE), 0)</f>
        <v>0</v>
      </c>
      <c r="M103" s="98">
        <f>IFERROR(VLOOKUP($D103, V一般接種!$A:$G, M$4, FALSE), 0)</f>
        <v>630464</v>
      </c>
      <c r="N103" s="98">
        <f>SUMIF(V職域接種!$C:$C, 'Conv-vaccine'!$D103, V職域接種!F:F)</f>
        <v>0</v>
      </c>
      <c r="O103" s="98">
        <f>SUMIF(V職域接種!$C:$C, 'Conv-vaccine'!$D103, V職域接種!G:G)</f>
        <v>0</v>
      </c>
      <c r="P103" s="98">
        <f>SUMIF(V重複!$C:$C, 'Conv-vaccine'!$D103, V重複!F:F)</f>
        <v>0</v>
      </c>
      <c r="Q103" s="98">
        <f>SUMIF(V重複!$C:$C, 'Conv-vaccine'!$D103, V重複!G:G)</f>
        <v>0</v>
      </c>
    </row>
    <row r="104" spans="1:17" x14ac:dyDescent="0.55000000000000004">
      <c r="A104" s="95">
        <f t="shared" si="3"/>
        <v>44395</v>
      </c>
      <c r="B104" s="50">
        <f t="shared" si="4"/>
        <v>562383</v>
      </c>
      <c r="C104" s="50">
        <f t="shared" si="5"/>
        <v>649044</v>
      </c>
      <c r="D104" s="96">
        <v>44395</v>
      </c>
      <c r="E104" s="97" t="str">
        <f>IFERROR(VLOOKUP($D104, V医療従事者等!$A:$J, $E$4, FALSE), TEXT(D104, "aaa"))</f>
        <v>日</v>
      </c>
      <c r="F104" s="97">
        <f>IFERROR(VLOOKUP($D104, V医療従事者等!$A:$J, $F$4, FALSE), 0)</f>
        <v>0</v>
      </c>
      <c r="G104" s="97">
        <f>IFERROR(VLOOKUP($D104, V医療従事者等!$A:$J, $G$4, FALSE), 0)</f>
        <v>0</v>
      </c>
      <c r="H104" s="97">
        <f>IFERROR(VLOOKUP($D104, V医療従事者等!$A:$J, $H$4, FALSE), 0)</f>
        <v>0</v>
      </c>
      <c r="I104" s="97">
        <f>IFERROR(VLOOKUP($D104, V医療従事者等!$A:$J, $I$4, FALSE), 0)</f>
        <v>0</v>
      </c>
      <c r="J104" s="98">
        <f>IFERROR(VLOOKUP($D104, V一般接種!$A:$G, J$4, FALSE), 0)</f>
        <v>453648</v>
      </c>
      <c r="K104" s="98">
        <f>IFERROR(VLOOKUP($D104, V一般接種!$A:$G, K$4, FALSE), 0)</f>
        <v>108735</v>
      </c>
      <c r="L104" s="98">
        <f>IFERROR(VLOOKUP($D104, V一般接種!$A:$G, L$4, FALSE), 0)</f>
        <v>0</v>
      </c>
      <c r="M104" s="98">
        <f>IFERROR(VLOOKUP($D104, V一般接種!$A:$G, M$4, FALSE), 0)</f>
        <v>649044</v>
      </c>
      <c r="N104" s="98">
        <f>SUMIF(V職域接種!$C:$C, 'Conv-vaccine'!$D104, V職域接種!F:F)</f>
        <v>0</v>
      </c>
      <c r="O104" s="98">
        <f>SUMIF(V職域接種!$C:$C, 'Conv-vaccine'!$D104, V職域接種!G:G)</f>
        <v>0</v>
      </c>
      <c r="P104" s="98">
        <f>SUMIF(V重複!$C:$C, 'Conv-vaccine'!$D104, V重複!F:F)</f>
        <v>0</v>
      </c>
      <c r="Q104" s="98">
        <f>SUMIF(V重複!$C:$C, 'Conv-vaccine'!$D104, V重複!G:G)</f>
        <v>0</v>
      </c>
    </row>
    <row r="105" spans="1:17" x14ac:dyDescent="0.55000000000000004">
      <c r="A105" s="95">
        <f t="shared" si="3"/>
        <v>44396</v>
      </c>
      <c r="B105" s="50">
        <f t="shared" si="4"/>
        <v>461334</v>
      </c>
      <c r="C105" s="50">
        <f t="shared" si="5"/>
        <v>625212</v>
      </c>
      <c r="D105" s="96">
        <v>44396</v>
      </c>
      <c r="E105" s="97" t="str">
        <f>IFERROR(VLOOKUP($D105, V医療従事者等!$A:$J, $E$4, FALSE), TEXT(D105, "aaa"))</f>
        <v>(月)</v>
      </c>
      <c r="F105" s="97">
        <f>IFERROR(VLOOKUP($D105, V医療従事者等!$A:$J, $F$4, FALSE), 0)</f>
        <v>29457</v>
      </c>
      <c r="G105" s="97">
        <f>IFERROR(VLOOKUP($D105, V医療従事者等!$A:$J, $G$4, FALSE), 0)</f>
        <v>14740</v>
      </c>
      <c r="H105" s="97">
        <f>IFERROR(VLOOKUP($D105, V医療従事者等!$A:$J, $H$4, FALSE), 0)</f>
        <v>60294</v>
      </c>
      <c r="I105" s="97">
        <f>IFERROR(VLOOKUP($D105, V医療従事者等!$A:$J, $I$4, FALSE), 0)</f>
        <v>7677</v>
      </c>
      <c r="J105" s="98">
        <f>IFERROR(VLOOKUP($D105, V一般接種!$A:$G, J$4, FALSE), 0)</f>
        <v>270081</v>
      </c>
      <c r="K105" s="98">
        <f>IFERROR(VLOOKUP($D105, V一般接種!$A:$G, K$4, FALSE), 0)</f>
        <v>147056</v>
      </c>
      <c r="L105" s="98">
        <f>IFERROR(VLOOKUP($D105, V一般接種!$A:$G, L$4, FALSE), 0)</f>
        <v>0</v>
      </c>
      <c r="M105" s="98">
        <f>IFERROR(VLOOKUP($D105, V一般接種!$A:$G, M$4, FALSE), 0)</f>
        <v>557241</v>
      </c>
      <c r="N105" s="98">
        <f>SUMIF(V職域接種!$C:$C, 'Conv-vaccine'!$D105, V職域接種!F:F)</f>
        <v>0</v>
      </c>
      <c r="O105" s="98">
        <f>SUMIF(V職域接種!$C:$C, 'Conv-vaccine'!$D105, V職域接種!G:G)</f>
        <v>0</v>
      </c>
      <c r="P105" s="98">
        <f>SUMIF(V重複!$C:$C, 'Conv-vaccine'!$D105, V重複!F:F)</f>
        <v>0</v>
      </c>
      <c r="Q105" s="98">
        <f>SUMIF(V重複!$C:$C, 'Conv-vaccine'!$D105, V重複!G:G)</f>
        <v>0</v>
      </c>
    </row>
    <row r="106" spans="1:17" x14ac:dyDescent="0.55000000000000004">
      <c r="A106" s="95">
        <f t="shared" si="3"/>
        <v>44397</v>
      </c>
      <c r="B106" s="50">
        <f t="shared" si="4"/>
        <v>711647</v>
      </c>
      <c r="C106" s="50">
        <f t="shared" si="5"/>
        <v>637500</v>
      </c>
      <c r="D106" s="96">
        <v>44397</v>
      </c>
      <c r="E106" s="97" t="str">
        <f>IFERROR(VLOOKUP($D106, V医療従事者等!$A:$J, $E$4, FALSE), TEXT(D106, "aaa"))</f>
        <v>(火)</v>
      </c>
      <c r="F106" s="97">
        <f>IFERROR(VLOOKUP($D106, V医療従事者等!$A:$J, $F$4, FALSE), 0)</f>
        <v>34550</v>
      </c>
      <c r="G106" s="97">
        <f>IFERROR(VLOOKUP($D106, V医療従事者等!$A:$J, $G$4, FALSE), 0)</f>
        <v>5981</v>
      </c>
      <c r="H106" s="97">
        <f>IFERROR(VLOOKUP($D106, V医療従事者等!$A:$J, $H$4, FALSE), 0)</f>
        <v>30208</v>
      </c>
      <c r="I106" s="97">
        <f>IFERROR(VLOOKUP($D106, V医療従事者等!$A:$J, $I$4, FALSE), 0)</f>
        <v>2832</v>
      </c>
      <c r="J106" s="98">
        <f>IFERROR(VLOOKUP($D106, V一般接種!$A:$G, J$4, FALSE), 0)</f>
        <v>522337</v>
      </c>
      <c r="K106" s="98">
        <f>IFERROR(VLOOKUP($D106, V一般接種!$A:$G, K$4, FALSE), 0)</f>
        <v>148779</v>
      </c>
      <c r="L106" s="98">
        <f>IFERROR(VLOOKUP($D106, V一般接種!$A:$G, L$4, FALSE), 0)</f>
        <v>0</v>
      </c>
      <c r="M106" s="98">
        <f>IFERROR(VLOOKUP($D106, V一般接種!$A:$G, M$4, FALSE), 0)</f>
        <v>604460</v>
      </c>
      <c r="N106" s="98">
        <f>SUMIF(V職域接種!$C:$C, 'Conv-vaccine'!$D106, V職域接種!F:F)</f>
        <v>0</v>
      </c>
      <c r="O106" s="98">
        <f>SUMIF(V職域接種!$C:$C, 'Conv-vaccine'!$D106, V職域接種!G:G)</f>
        <v>0</v>
      </c>
      <c r="P106" s="98">
        <f>SUMIF(V重複!$C:$C, 'Conv-vaccine'!$D106, V重複!F:F)</f>
        <v>0</v>
      </c>
      <c r="Q106" s="98">
        <f>SUMIF(V重複!$C:$C, 'Conv-vaccine'!$D106, V重複!G:G)</f>
        <v>0</v>
      </c>
    </row>
    <row r="107" spans="1:17" x14ac:dyDescent="0.55000000000000004">
      <c r="A107" s="95">
        <f t="shared" si="3"/>
        <v>44398</v>
      </c>
      <c r="B107" s="50">
        <f t="shared" si="4"/>
        <v>643615</v>
      </c>
      <c r="C107" s="50">
        <f t="shared" si="5"/>
        <v>682817</v>
      </c>
      <c r="D107" s="96">
        <v>44398</v>
      </c>
      <c r="E107" s="97" t="str">
        <f>IFERROR(VLOOKUP($D107, V医療従事者等!$A:$J, $E$4, FALSE), TEXT(D107, "aaa"))</f>
        <v>(水)</v>
      </c>
      <c r="F107" s="97">
        <f>IFERROR(VLOOKUP($D107, V医療従事者等!$A:$J, $F$4, FALSE), 0)</f>
        <v>371</v>
      </c>
      <c r="G107" s="97">
        <f>IFERROR(VLOOKUP($D107, V医療従事者等!$A:$J, $G$4, FALSE), 0)</f>
        <v>3619</v>
      </c>
      <c r="H107" s="97">
        <f>IFERROR(VLOOKUP($D107, V医療従事者等!$A:$J, $H$4, FALSE), 0)</f>
        <v>35406</v>
      </c>
      <c r="I107" s="97">
        <f>IFERROR(VLOOKUP($D107, V医療従事者等!$A:$J, $I$4, FALSE), 0)</f>
        <v>7470</v>
      </c>
      <c r="J107" s="98">
        <f>IFERROR(VLOOKUP($D107, V一般接種!$A:$G, J$4, FALSE), 0)</f>
        <v>483576</v>
      </c>
      <c r="K107" s="98">
        <f>IFERROR(VLOOKUP($D107, V一般接種!$A:$G, K$4, FALSE), 0)</f>
        <v>156049</v>
      </c>
      <c r="L107" s="98">
        <f>IFERROR(VLOOKUP($D107, V一般接種!$A:$G, L$4, FALSE), 0)</f>
        <v>0</v>
      </c>
      <c r="M107" s="98">
        <f>IFERROR(VLOOKUP($D107, V一般接種!$A:$G, M$4, FALSE), 0)</f>
        <v>639941</v>
      </c>
      <c r="N107" s="98">
        <f>SUMIF(V職域接種!$C:$C, 'Conv-vaccine'!$D107, V職域接種!F:F)</f>
        <v>0</v>
      </c>
      <c r="O107" s="98">
        <f>SUMIF(V職域接種!$C:$C, 'Conv-vaccine'!$D107, V職域接種!G:G)</f>
        <v>0</v>
      </c>
      <c r="P107" s="98">
        <f>SUMIF(V重複!$C:$C, 'Conv-vaccine'!$D107, V重複!F:F)</f>
        <v>0</v>
      </c>
      <c r="Q107" s="98">
        <f>SUMIF(V重複!$C:$C, 'Conv-vaccine'!$D107, V重複!G:G)</f>
        <v>0</v>
      </c>
    </row>
    <row r="108" spans="1:17" x14ac:dyDescent="0.55000000000000004">
      <c r="A108" s="95">
        <f t="shared" si="3"/>
        <v>44399</v>
      </c>
      <c r="B108" s="50">
        <f t="shared" si="4"/>
        <v>273961</v>
      </c>
      <c r="C108" s="50">
        <f t="shared" si="5"/>
        <v>271309</v>
      </c>
      <c r="D108" s="96">
        <v>44399</v>
      </c>
      <c r="E108" s="97" t="str">
        <f>IFERROR(VLOOKUP($D108, V医療従事者等!$A:$J, $E$4, FALSE), TEXT(D108, "aaa"))</f>
        <v>木</v>
      </c>
      <c r="F108" s="97">
        <f>IFERROR(VLOOKUP($D108, V医療従事者等!$A:$J, $F$4, FALSE), 0)</f>
        <v>0</v>
      </c>
      <c r="G108" s="97">
        <f>IFERROR(VLOOKUP($D108, V医療従事者等!$A:$J, $G$4, FALSE), 0)</f>
        <v>0</v>
      </c>
      <c r="H108" s="97">
        <f>IFERROR(VLOOKUP($D108, V医療従事者等!$A:$J, $H$4, FALSE), 0)</f>
        <v>0</v>
      </c>
      <c r="I108" s="97">
        <f>IFERROR(VLOOKUP($D108, V医療従事者等!$A:$J, $I$4, FALSE), 0)</f>
        <v>0</v>
      </c>
      <c r="J108" s="98">
        <f>IFERROR(VLOOKUP($D108, V一般接種!$A:$G, J$4, FALSE), 0)</f>
        <v>182860</v>
      </c>
      <c r="K108" s="98">
        <f>IFERROR(VLOOKUP($D108, V一般接種!$A:$G, K$4, FALSE), 0)</f>
        <v>91101</v>
      </c>
      <c r="L108" s="98">
        <f>IFERROR(VLOOKUP($D108, V一般接種!$A:$G, L$4, FALSE), 0)</f>
        <v>0</v>
      </c>
      <c r="M108" s="98">
        <f>IFERROR(VLOOKUP($D108, V一般接種!$A:$G, M$4, FALSE), 0)</f>
        <v>271309</v>
      </c>
      <c r="N108" s="98">
        <f>SUMIF(V職域接種!$C:$C, 'Conv-vaccine'!$D108, V職域接種!F:F)</f>
        <v>0</v>
      </c>
      <c r="O108" s="98">
        <f>SUMIF(V職域接種!$C:$C, 'Conv-vaccine'!$D108, V職域接種!G:G)</f>
        <v>0</v>
      </c>
      <c r="P108" s="98">
        <f>SUMIF(V重複!$C:$C, 'Conv-vaccine'!$D108, V重複!F:F)</f>
        <v>0</v>
      </c>
      <c r="Q108" s="98">
        <f>SUMIF(V重複!$C:$C, 'Conv-vaccine'!$D108, V重複!G:G)</f>
        <v>0</v>
      </c>
    </row>
    <row r="109" spans="1:17" x14ac:dyDescent="0.55000000000000004">
      <c r="A109" s="95">
        <f t="shared" si="3"/>
        <v>44400</v>
      </c>
      <c r="B109" s="50">
        <f t="shared" si="4"/>
        <v>212432</v>
      </c>
      <c r="C109" s="50">
        <f t="shared" si="5"/>
        <v>192620</v>
      </c>
      <c r="D109" s="96">
        <v>44400</v>
      </c>
      <c r="E109" s="97" t="str">
        <f>IFERROR(VLOOKUP($D109, V医療従事者等!$A:$J, $E$4, FALSE), TEXT(D109, "aaa"))</f>
        <v>金</v>
      </c>
      <c r="F109" s="97">
        <f>IFERROR(VLOOKUP($D109, V医療従事者等!$A:$J, $F$4, FALSE), 0)</f>
        <v>0</v>
      </c>
      <c r="G109" s="97">
        <f>IFERROR(VLOOKUP($D109, V医療従事者等!$A:$J, $G$4, FALSE), 0)</f>
        <v>0</v>
      </c>
      <c r="H109" s="97">
        <f>IFERROR(VLOOKUP($D109, V医療従事者等!$A:$J, $H$4, FALSE), 0)</f>
        <v>0</v>
      </c>
      <c r="I109" s="97">
        <f>IFERROR(VLOOKUP($D109, V医療従事者等!$A:$J, $I$4, FALSE), 0)</f>
        <v>0</v>
      </c>
      <c r="J109" s="98">
        <f>IFERROR(VLOOKUP($D109, V一般接種!$A:$G, J$4, FALSE), 0)</f>
        <v>125438</v>
      </c>
      <c r="K109" s="98">
        <f>IFERROR(VLOOKUP($D109, V一般接種!$A:$G, K$4, FALSE), 0)</f>
        <v>86994</v>
      </c>
      <c r="L109" s="98">
        <f>IFERROR(VLOOKUP($D109, V一般接種!$A:$G, L$4, FALSE), 0)</f>
        <v>0</v>
      </c>
      <c r="M109" s="98">
        <f>IFERROR(VLOOKUP($D109, V一般接種!$A:$G, M$4, FALSE), 0)</f>
        <v>192620</v>
      </c>
      <c r="N109" s="98">
        <f>SUMIF(V職域接種!$C:$C, 'Conv-vaccine'!$D109, V職域接種!F:F)</f>
        <v>0</v>
      </c>
      <c r="O109" s="98">
        <f>SUMIF(V職域接種!$C:$C, 'Conv-vaccine'!$D109, V職域接種!G:G)</f>
        <v>0</v>
      </c>
      <c r="P109" s="98">
        <f>SUMIF(V重複!$C:$C, 'Conv-vaccine'!$D109, V重複!F:F)</f>
        <v>0</v>
      </c>
      <c r="Q109" s="98">
        <f>SUMIF(V重複!$C:$C, 'Conv-vaccine'!$D109, V重複!G:G)</f>
        <v>0</v>
      </c>
    </row>
    <row r="110" spans="1:17" x14ac:dyDescent="0.55000000000000004">
      <c r="A110" s="95">
        <f t="shared" si="3"/>
        <v>44401</v>
      </c>
      <c r="B110" s="50">
        <f t="shared" si="4"/>
        <v>415692</v>
      </c>
      <c r="C110" s="50">
        <f t="shared" si="5"/>
        <v>724724</v>
      </c>
      <c r="D110" s="96">
        <v>44401</v>
      </c>
      <c r="E110" s="97" t="str">
        <f>IFERROR(VLOOKUP($D110, V医療従事者等!$A:$J, $E$4, FALSE), TEXT(D110, "aaa"))</f>
        <v>土</v>
      </c>
      <c r="F110" s="97">
        <f>IFERROR(VLOOKUP($D110, V医療従事者等!$A:$J, $F$4, FALSE), 0)</f>
        <v>0</v>
      </c>
      <c r="G110" s="97">
        <f>IFERROR(VLOOKUP($D110, V医療従事者等!$A:$J, $G$4, FALSE), 0)</f>
        <v>0</v>
      </c>
      <c r="H110" s="97">
        <f>IFERROR(VLOOKUP($D110, V医療従事者等!$A:$J, $H$4, FALSE), 0)</f>
        <v>0</v>
      </c>
      <c r="I110" s="97">
        <f>IFERROR(VLOOKUP($D110, V医療従事者等!$A:$J, $I$4, FALSE), 0)</f>
        <v>0</v>
      </c>
      <c r="J110" s="98">
        <f>IFERROR(VLOOKUP($D110, V一般接種!$A:$G, J$4, FALSE), 0)</f>
        <v>297340</v>
      </c>
      <c r="K110" s="98">
        <f>IFERROR(VLOOKUP($D110, V一般接種!$A:$G, K$4, FALSE), 0)</f>
        <v>118352</v>
      </c>
      <c r="L110" s="98">
        <f>IFERROR(VLOOKUP($D110, V一般接種!$A:$G, L$4, FALSE), 0)</f>
        <v>0</v>
      </c>
      <c r="M110" s="98">
        <f>IFERROR(VLOOKUP($D110, V一般接種!$A:$G, M$4, FALSE), 0)</f>
        <v>724724</v>
      </c>
      <c r="N110" s="98">
        <f>SUMIF(V職域接種!$C:$C, 'Conv-vaccine'!$D110, V職域接種!F:F)</f>
        <v>0</v>
      </c>
      <c r="O110" s="98">
        <f>SUMIF(V職域接種!$C:$C, 'Conv-vaccine'!$D110, V職域接種!G:G)</f>
        <v>0</v>
      </c>
      <c r="P110" s="98">
        <f>SUMIF(V重複!$C:$C, 'Conv-vaccine'!$D110, V重複!F:F)</f>
        <v>0</v>
      </c>
      <c r="Q110" s="98">
        <f>SUMIF(V重複!$C:$C, 'Conv-vaccine'!$D110, V重複!G:G)</f>
        <v>0</v>
      </c>
    </row>
    <row r="111" spans="1:17" x14ac:dyDescent="0.55000000000000004">
      <c r="A111" s="95">
        <f t="shared" si="3"/>
        <v>44402</v>
      </c>
      <c r="B111" s="50">
        <f t="shared" si="4"/>
        <v>378829</v>
      </c>
      <c r="C111" s="50">
        <f t="shared" si="5"/>
        <v>674347</v>
      </c>
      <c r="D111" s="96">
        <v>44402</v>
      </c>
      <c r="E111" s="97" t="str">
        <f>IFERROR(VLOOKUP($D111, V医療従事者等!$A:$J, $E$4, FALSE), TEXT(D111, "aaa"))</f>
        <v>日</v>
      </c>
      <c r="F111" s="97">
        <f>IFERROR(VLOOKUP($D111, V医療従事者等!$A:$J, $F$4, FALSE), 0)</f>
        <v>0</v>
      </c>
      <c r="G111" s="97">
        <f>IFERROR(VLOOKUP($D111, V医療従事者等!$A:$J, $G$4, FALSE), 0)</f>
        <v>0</v>
      </c>
      <c r="H111" s="97">
        <f>IFERROR(VLOOKUP($D111, V医療従事者等!$A:$J, $H$4, FALSE), 0)</f>
        <v>0</v>
      </c>
      <c r="I111" s="97">
        <f>IFERROR(VLOOKUP($D111, V医療従事者等!$A:$J, $I$4, FALSE), 0)</f>
        <v>0</v>
      </c>
      <c r="J111" s="98">
        <f>IFERROR(VLOOKUP($D111, V一般接種!$A:$G, J$4, FALSE), 0)</f>
        <v>267400</v>
      </c>
      <c r="K111" s="98">
        <f>IFERROR(VLOOKUP($D111, V一般接種!$A:$G, K$4, FALSE), 0)</f>
        <v>111429</v>
      </c>
      <c r="L111" s="98">
        <f>IFERROR(VLOOKUP($D111, V一般接種!$A:$G, L$4, FALSE), 0)</f>
        <v>0</v>
      </c>
      <c r="M111" s="98">
        <f>IFERROR(VLOOKUP($D111, V一般接種!$A:$G, M$4, FALSE), 0)</f>
        <v>674347</v>
      </c>
      <c r="N111" s="98">
        <f>SUMIF(V職域接種!$C:$C, 'Conv-vaccine'!$D111, V職域接種!F:F)</f>
        <v>0</v>
      </c>
      <c r="O111" s="98">
        <f>SUMIF(V職域接種!$C:$C, 'Conv-vaccine'!$D111, V職域接種!G:G)</f>
        <v>0</v>
      </c>
      <c r="P111" s="98">
        <f>SUMIF(V重複!$C:$C, 'Conv-vaccine'!$D111, V重複!F:F)</f>
        <v>0</v>
      </c>
      <c r="Q111" s="98">
        <f>SUMIF(V重複!$C:$C, 'Conv-vaccine'!$D111, V重複!G:G)</f>
        <v>0</v>
      </c>
    </row>
    <row r="112" spans="1:17" x14ac:dyDescent="0.55000000000000004">
      <c r="A112" s="95">
        <f t="shared" si="3"/>
        <v>44403</v>
      </c>
      <c r="B112" s="50">
        <f t="shared" si="4"/>
        <v>511622</v>
      </c>
      <c r="C112" s="50">
        <f t="shared" si="5"/>
        <v>761287</v>
      </c>
      <c r="D112" s="96">
        <v>44403</v>
      </c>
      <c r="E112" s="97" t="str">
        <f>IFERROR(VLOOKUP($D112, V医療従事者等!$A:$J, $E$4, FALSE), TEXT(D112, "aaa"))</f>
        <v>(月)</v>
      </c>
      <c r="F112" s="97">
        <f>IFERROR(VLOOKUP($D112, V医療従事者等!$A:$J, $F$4, FALSE), 0)</f>
        <v>20343</v>
      </c>
      <c r="G112" s="97">
        <f>IFERROR(VLOOKUP($D112, V医療従事者等!$A:$J, $G$4, FALSE), 0)</f>
        <v>5887</v>
      </c>
      <c r="H112" s="97">
        <f>IFERROR(VLOOKUP($D112, V医療従事者等!$A:$J, $H$4, FALSE), 0)</f>
        <v>40920</v>
      </c>
      <c r="I112" s="97">
        <f>IFERROR(VLOOKUP($D112, V医療従事者等!$A:$J, $I$4, FALSE), 0)</f>
        <v>1995</v>
      </c>
      <c r="J112" s="98">
        <f>IFERROR(VLOOKUP($D112, V一般接種!$A:$G, J$4, FALSE), 0)</f>
        <v>361156</v>
      </c>
      <c r="K112" s="98">
        <f>IFERROR(VLOOKUP($D112, V一般接種!$A:$G, K$4, FALSE), 0)</f>
        <v>124236</v>
      </c>
      <c r="L112" s="98">
        <f>IFERROR(VLOOKUP($D112, V一般接種!$A:$G, L$4, FALSE), 0)</f>
        <v>0</v>
      </c>
      <c r="M112" s="98">
        <f>IFERROR(VLOOKUP($D112, V一般接種!$A:$G, M$4, FALSE), 0)</f>
        <v>718372</v>
      </c>
      <c r="N112" s="98">
        <f>SUMIF(V職域接種!$C:$C, 'Conv-vaccine'!$D112, V職域接種!F:F)</f>
        <v>0</v>
      </c>
      <c r="O112" s="98">
        <f>SUMIF(V職域接種!$C:$C, 'Conv-vaccine'!$D112, V職域接種!G:G)</f>
        <v>0</v>
      </c>
      <c r="P112" s="98">
        <f>SUMIF(V重複!$C:$C, 'Conv-vaccine'!$D112, V重複!F:F)</f>
        <v>0</v>
      </c>
      <c r="Q112" s="98">
        <f>SUMIF(V重複!$C:$C, 'Conv-vaccine'!$D112, V重複!G:G)</f>
        <v>0</v>
      </c>
    </row>
    <row r="113" spans="1:17" x14ac:dyDescent="0.55000000000000004">
      <c r="A113" s="95">
        <f t="shared" si="3"/>
        <v>44404</v>
      </c>
      <c r="B113" s="50">
        <f t="shared" si="4"/>
        <v>554433</v>
      </c>
      <c r="C113" s="50">
        <f t="shared" si="5"/>
        <v>759095</v>
      </c>
      <c r="D113" s="96">
        <v>44404</v>
      </c>
      <c r="E113" s="97" t="str">
        <f>IFERROR(VLOOKUP($D113, V医療従事者等!$A:$J, $E$4, FALSE), TEXT(D113, "aaa"))</f>
        <v>(火)</v>
      </c>
      <c r="F113" s="97">
        <f>IFERROR(VLOOKUP($D113, V医療従事者等!$A:$J, $F$4, FALSE), 0)</f>
        <v>7285</v>
      </c>
      <c r="G113" s="97">
        <f>IFERROR(VLOOKUP($D113, V医療従事者等!$A:$J, $G$4, FALSE), 0)</f>
        <v>9238</v>
      </c>
      <c r="H113" s="97">
        <f>IFERROR(VLOOKUP($D113, V医療従事者等!$A:$J, $H$4, FALSE), 0)</f>
        <v>19283</v>
      </c>
      <c r="I113" s="97">
        <f>IFERROR(VLOOKUP($D113, V医療従事者等!$A:$J, $I$4, FALSE), 0)</f>
        <v>6915</v>
      </c>
      <c r="J113" s="98">
        <f>IFERROR(VLOOKUP($D113, V一般接種!$A:$G, J$4, FALSE), 0)</f>
        <v>428110</v>
      </c>
      <c r="K113" s="98">
        <f>IFERROR(VLOOKUP($D113, V一般接種!$A:$G, K$4, FALSE), 0)</f>
        <v>109800</v>
      </c>
      <c r="L113" s="98">
        <f>IFERROR(VLOOKUP($D113, V一般接種!$A:$G, L$4, FALSE), 0)</f>
        <v>0</v>
      </c>
      <c r="M113" s="98">
        <f>IFERROR(VLOOKUP($D113, V一般接種!$A:$G, M$4, FALSE), 0)</f>
        <v>732897</v>
      </c>
      <c r="N113" s="98">
        <f>SUMIF(V職域接種!$C:$C, 'Conv-vaccine'!$D113, V職域接種!F:F)</f>
        <v>0</v>
      </c>
      <c r="O113" s="98">
        <f>SUMIF(V職域接種!$C:$C, 'Conv-vaccine'!$D113, V職域接種!G:G)</f>
        <v>0</v>
      </c>
      <c r="P113" s="98">
        <f>SUMIF(V重複!$C:$C, 'Conv-vaccine'!$D113, V重複!F:F)</f>
        <v>0</v>
      </c>
      <c r="Q113" s="98">
        <f>SUMIF(V重複!$C:$C, 'Conv-vaccine'!$D113, V重複!G:G)</f>
        <v>0</v>
      </c>
    </row>
    <row r="114" spans="1:17" x14ac:dyDescent="0.55000000000000004">
      <c r="A114" s="95">
        <f t="shared" si="3"/>
        <v>44405</v>
      </c>
      <c r="B114" s="50">
        <f t="shared" si="4"/>
        <v>545358</v>
      </c>
      <c r="C114" s="50">
        <f t="shared" si="5"/>
        <v>766082</v>
      </c>
      <c r="D114" s="96">
        <v>44405</v>
      </c>
      <c r="E114" s="97" t="str">
        <f>IFERROR(VLOOKUP($D114, V医療従事者等!$A:$J, $E$4, FALSE), TEXT(D114, "aaa"))</f>
        <v>(水)</v>
      </c>
      <c r="F114" s="97">
        <f>IFERROR(VLOOKUP($D114, V医療従事者等!$A:$J, $F$4, FALSE), 0)</f>
        <v>11517</v>
      </c>
      <c r="G114" s="97">
        <f>IFERROR(VLOOKUP($D114, V医療従事者等!$A:$J, $G$4, FALSE), 0)</f>
        <v>283</v>
      </c>
      <c r="H114" s="97">
        <f>IFERROR(VLOOKUP($D114, V医療従事者等!$A:$J, $H$4, FALSE), 0)</f>
        <v>18441</v>
      </c>
      <c r="I114" s="97">
        <f>IFERROR(VLOOKUP($D114, V医療従事者等!$A:$J, $I$4, FALSE), 0)</f>
        <v>6</v>
      </c>
      <c r="J114" s="98">
        <f>IFERROR(VLOOKUP($D114, V一般接種!$A:$G, J$4, FALSE), 0)</f>
        <v>422892</v>
      </c>
      <c r="K114" s="98">
        <f>IFERROR(VLOOKUP($D114, V一般接種!$A:$G, K$4, FALSE), 0)</f>
        <v>110666</v>
      </c>
      <c r="L114" s="98">
        <f>IFERROR(VLOOKUP($D114, V一般接種!$A:$G, L$4, FALSE), 0)</f>
        <v>0</v>
      </c>
      <c r="M114" s="98">
        <f>IFERROR(VLOOKUP($D114, V一般接種!$A:$G, M$4, FALSE), 0)</f>
        <v>747635</v>
      </c>
      <c r="N114" s="98">
        <f>SUMIF(V職域接種!$C:$C, 'Conv-vaccine'!$D114, V職域接種!F:F)</f>
        <v>0</v>
      </c>
      <c r="O114" s="98">
        <f>SUMIF(V職域接種!$C:$C, 'Conv-vaccine'!$D114, V職域接種!G:G)</f>
        <v>0</v>
      </c>
      <c r="P114" s="98">
        <f>SUMIF(V重複!$C:$C, 'Conv-vaccine'!$D114, V重複!F:F)</f>
        <v>0</v>
      </c>
      <c r="Q114" s="98">
        <f>SUMIF(V重複!$C:$C, 'Conv-vaccine'!$D114, V重複!G:G)</f>
        <v>0</v>
      </c>
    </row>
    <row r="115" spans="1:17" x14ac:dyDescent="0.55000000000000004">
      <c r="A115" s="95">
        <f t="shared" si="3"/>
        <v>44406</v>
      </c>
      <c r="B115" s="50">
        <f t="shared" si="4"/>
        <v>541949</v>
      </c>
      <c r="C115" s="50">
        <f t="shared" si="5"/>
        <v>751459</v>
      </c>
      <c r="D115" s="96">
        <v>44406</v>
      </c>
      <c r="E115" s="97" t="str">
        <f>IFERROR(VLOOKUP($D115, V医療従事者等!$A:$J, $E$4, FALSE), TEXT(D115, "aaa"))</f>
        <v>(木)</v>
      </c>
      <c r="F115" s="97">
        <f>IFERROR(VLOOKUP($D115, V医療従事者等!$A:$J, $F$4, FALSE), 0)</f>
        <v>9074</v>
      </c>
      <c r="G115" s="97">
        <f>IFERROR(VLOOKUP($D115, V医療従事者等!$A:$J, $G$4, FALSE), 0)</f>
        <v>23</v>
      </c>
      <c r="H115" s="97">
        <f>IFERROR(VLOOKUP($D115, V医療従事者等!$A:$J, $H$4, FALSE), 0)</f>
        <v>21242</v>
      </c>
      <c r="I115" s="97">
        <f>IFERROR(VLOOKUP($D115, V医療従事者等!$A:$J, $I$4, FALSE), 0)</f>
        <v>33</v>
      </c>
      <c r="J115" s="98">
        <f>IFERROR(VLOOKUP($D115, V一般接種!$A:$G, J$4, FALSE), 0)</f>
        <v>419279</v>
      </c>
      <c r="K115" s="98">
        <f>IFERROR(VLOOKUP($D115, V一般接種!$A:$G, K$4, FALSE), 0)</f>
        <v>113573</v>
      </c>
      <c r="L115" s="98">
        <f>IFERROR(VLOOKUP($D115, V一般接種!$A:$G, L$4, FALSE), 0)</f>
        <v>0</v>
      </c>
      <c r="M115" s="98">
        <f>IFERROR(VLOOKUP($D115, V一般接種!$A:$G, M$4, FALSE), 0)</f>
        <v>730184</v>
      </c>
      <c r="N115" s="98">
        <f>SUMIF(V職域接種!$C:$C, 'Conv-vaccine'!$D115, V職域接種!F:F)</f>
        <v>0</v>
      </c>
      <c r="O115" s="98">
        <f>SUMIF(V職域接種!$C:$C, 'Conv-vaccine'!$D115, V職域接種!G:G)</f>
        <v>0</v>
      </c>
      <c r="P115" s="98">
        <f>SUMIF(V重複!$C:$C, 'Conv-vaccine'!$D115, V重複!F:F)</f>
        <v>0</v>
      </c>
      <c r="Q115" s="98">
        <f>SUMIF(V重複!$C:$C, 'Conv-vaccine'!$D115, V重複!G:G)</f>
        <v>0</v>
      </c>
    </row>
    <row r="116" spans="1:17" x14ac:dyDescent="0.55000000000000004">
      <c r="A116" s="95">
        <f t="shared" si="3"/>
        <v>44407</v>
      </c>
      <c r="B116" s="50">
        <f t="shared" si="4"/>
        <v>572381</v>
      </c>
      <c r="C116" s="50">
        <f t="shared" si="5"/>
        <v>757247</v>
      </c>
      <c r="D116" s="96">
        <v>44407</v>
      </c>
      <c r="E116" s="97" t="str">
        <f>IFERROR(VLOOKUP($D116, V医療従事者等!$A:$J, $E$4, FALSE), TEXT(D116, "aaa"))</f>
        <v>(金)</v>
      </c>
      <c r="F116" s="97">
        <f>IFERROR(VLOOKUP($D116, V医療従事者等!$A:$J, $F$4, FALSE), 0)</f>
        <v>11403</v>
      </c>
      <c r="G116" s="97">
        <f>IFERROR(VLOOKUP($D116, V医療従事者等!$A:$J, $G$4, FALSE), 0)</f>
        <v>57</v>
      </c>
      <c r="H116" s="97">
        <f>IFERROR(VLOOKUP($D116, V医療従事者等!$A:$J, $H$4, FALSE), 0)</f>
        <v>23694</v>
      </c>
      <c r="I116" s="97">
        <f>IFERROR(VLOOKUP($D116, V医療従事者等!$A:$J, $I$4, FALSE), 0)</f>
        <v>5434</v>
      </c>
      <c r="J116" s="98">
        <f>IFERROR(VLOOKUP($D116, V一般接種!$A:$G, J$4, FALSE), 0)</f>
        <v>449529</v>
      </c>
      <c r="K116" s="98">
        <f>IFERROR(VLOOKUP($D116, V一般接種!$A:$G, K$4, FALSE), 0)</f>
        <v>111392</v>
      </c>
      <c r="L116" s="98">
        <f>IFERROR(VLOOKUP($D116, V一般接種!$A:$G, L$4, FALSE), 0)</f>
        <v>0</v>
      </c>
      <c r="M116" s="98">
        <f>IFERROR(VLOOKUP($D116, V一般接種!$A:$G, M$4, FALSE), 0)</f>
        <v>728119</v>
      </c>
      <c r="N116" s="98">
        <f>SUMIF(V職域接種!$C:$C, 'Conv-vaccine'!$D116, V職域接種!F:F)</f>
        <v>0</v>
      </c>
      <c r="O116" s="98">
        <f>SUMIF(V職域接種!$C:$C, 'Conv-vaccine'!$D116, V職域接種!G:G)</f>
        <v>0</v>
      </c>
      <c r="P116" s="98">
        <f>SUMIF(V重複!$C:$C, 'Conv-vaccine'!$D116, V重複!F:F)</f>
        <v>0</v>
      </c>
      <c r="Q116" s="98">
        <f>SUMIF(V重複!$C:$C, 'Conv-vaccine'!$D116, V重複!G:G)</f>
        <v>0</v>
      </c>
    </row>
    <row r="117" spans="1:17" x14ac:dyDescent="0.55000000000000004">
      <c r="A117" s="95">
        <f t="shared" si="3"/>
        <v>44408</v>
      </c>
      <c r="B117" s="50">
        <f t="shared" si="4"/>
        <v>594281</v>
      </c>
      <c r="C117" s="50">
        <f t="shared" si="5"/>
        <v>780590</v>
      </c>
      <c r="D117" s="96">
        <v>44408</v>
      </c>
      <c r="E117" s="97" t="str">
        <f>IFERROR(VLOOKUP($D117, V医療従事者等!$A:$J, $E$4, FALSE), TEXT(D117, "aaa"))</f>
        <v>土</v>
      </c>
      <c r="F117" s="97">
        <f>IFERROR(VLOOKUP($D117, V医療従事者等!$A:$J, $F$4, FALSE), 0)</f>
        <v>0</v>
      </c>
      <c r="G117" s="97">
        <f>IFERROR(VLOOKUP($D117, V医療従事者等!$A:$J, $G$4, FALSE), 0)</f>
        <v>0</v>
      </c>
      <c r="H117" s="97">
        <f>IFERROR(VLOOKUP($D117, V医療従事者等!$A:$J, $H$4, FALSE), 0)</f>
        <v>0</v>
      </c>
      <c r="I117" s="97">
        <f>IFERROR(VLOOKUP($D117, V医療従事者等!$A:$J, $I$4, FALSE), 0)</f>
        <v>0</v>
      </c>
      <c r="J117" s="98">
        <f>IFERROR(VLOOKUP($D117, V一般接種!$A:$G, J$4, FALSE), 0)</f>
        <v>491517</v>
      </c>
      <c r="K117" s="98">
        <f>IFERROR(VLOOKUP($D117, V一般接種!$A:$G, K$4, FALSE), 0)</f>
        <v>102764</v>
      </c>
      <c r="L117" s="98">
        <f>IFERROR(VLOOKUP($D117, V一般接種!$A:$G, L$4, FALSE), 0)</f>
        <v>0</v>
      </c>
      <c r="M117" s="98">
        <f>IFERROR(VLOOKUP($D117, V一般接種!$A:$G, M$4, FALSE), 0)</f>
        <v>780590</v>
      </c>
      <c r="N117" s="98">
        <f>SUMIF(V職域接種!$C:$C, 'Conv-vaccine'!$D117, V職域接種!F:F)</f>
        <v>0</v>
      </c>
      <c r="O117" s="98">
        <f>SUMIF(V職域接種!$C:$C, 'Conv-vaccine'!$D117, V職域接種!G:G)</f>
        <v>0</v>
      </c>
      <c r="P117" s="98">
        <f>SUMIF(V重複!$C:$C, 'Conv-vaccine'!$D117, V重複!F:F)</f>
        <v>0</v>
      </c>
      <c r="Q117" s="98">
        <f>SUMIF(V重複!$C:$C, 'Conv-vaccine'!$D117, V重複!G:G)</f>
        <v>0</v>
      </c>
    </row>
    <row r="118" spans="1:17" x14ac:dyDescent="0.55000000000000004">
      <c r="A118" s="95">
        <f t="shared" si="3"/>
        <v>44409</v>
      </c>
      <c r="B118" s="50">
        <f t="shared" si="4"/>
        <v>424722</v>
      </c>
      <c r="C118" s="50">
        <f t="shared" si="5"/>
        <v>1052879</v>
      </c>
      <c r="D118" s="96">
        <v>44409</v>
      </c>
      <c r="E118" s="97" t="str">
        <f>IFERROR(VLOOKUP($D118, V医療従事者等!$A:$J, $E$4, FALSE), TEXT(D118, "aaa"))</f>
        <v>日</v>
      </c>
      <c r="F118" s="97">
        <f>IFERROR(VLOOKUP($D118, V医療従事者等!$A:$J, $F$4, FALSE), 0)</f>
        <v>0</v>
      </c>
      <c r="G118" s="97">
        <f>IFERROR(VLOOKUP($D118, V医療従事者等!$A:$J, $G$4, FALSE), 0)</f>
        <v>0</v>
      </c>
      <c r="H118" s="97">
        <f>IFERROR(VLOOKUP($D118, V医療従事者等!$A:$J, $H$4, FALSE), 0)</f>
        <v>0</v>
      </c>
      <c r="I118" s="97">
        <f>IFERROR(VLOOKUP($D118, V医療従事者等!$A:$J, $I$4, FALSE), 0)</f>
        <v>0</v>
      </c>
      <c r="J118" s="98">
        <f>IFERROR(VLOOKUP($D118, V一般接種!$A:$G, J$4, FALSE), 0)</f>
        <v>427843</v>
      </c>
      <c r="K118" s="98">
        <f>IFERROR(VLOOKUP($D118, V一般接種!$A:$G, K$4, FALSE), 0)</f>
        <v>94534</v>
      </c>
      <c r="L118" s="98">
        <f>IFERROR(VLOOKUP($D118, V一般接種!$A:$G, L$4, FALSE), 0)</f>
        <v>0</v>
      </c>
      <c r="M118" s="98">
        <f>IFERROR(VLOOKUP($D118, V一般接種!$A:$G, M$4, FALSE), 0)</f>
        <v>526464</v>
      </c>
      <c r="N118" s="98">
        <f>SUMIF(V職域接種!$C:$C, 'Conv-vaccine'!$D118, V職域接種!F:F)</f>
        <v>6269246</v>
      </c>
      <c r="O118" s="98">
        <f>SUMIF(V職域接種!$C:$C, 'Conv-vaccine'!$D118, V職域接種!G:G)</f>
        <v>1454134</v>
      </c>
      <c r="P118" s="98">
        <f>SUMIF(V重複!$C:$C, 'Conv-vaccine'!$D118, V重複!F:F)</f>
        <v>6366901</v>
      </c>
      <c r="Q118" s="98">
        <f>SUMIF(V重複!$C:$C, 'Conv-vaccine'!$D118, V重複!G:G)</f>
        <v>927719</v>
      </c>
    </row>
    <row r="119" spans="1:17" x14ac:dyDescent="0.55000000000000004">
      <c r="A119" s="95">
        <f t="shared" si="3"/>
        <v>44410</v>
      </c>
      <c r="B119" s="50">
        <f t="shared" si="4"/>
        <v>516442</v>
      </c>
      <c r="C119" s="50">
        <f t="shared" si="5"/>
        <v>548725</v>
      </c>
      <c r="D119" s="96">
        <v>44410</v>
      </c>
      <c r="E119" s="97" t="str">
        <f>IFERROR(VLOOKUP($D119, V医療従事者等!$A:$J, $E$4, FALSE), TEXT(D119, "aaa"))</f>
        <v>月</v>
      </c>
      <c r="F119" s="97">
        <f>IFERROR(VLOOKUP($D119, V医療従事者等!$A:$J, $F$4, FALSE), 0)</f>
        <v>0</v>
      </c>
      <c r="G119" s="97">
        <f>IFERROR(VLOOKUP($D119, V医療従事者等!$A:$J, $G$4, FALSE), 0)</f>
        <v>0</v>
      </c>
      <c r="H119" s="97">
        <f>IFERROR(VLOOKUP($D119, V医療従事者等!$A:$J, $H$4, FALSE), 0)</f>
        <v>0</v>
      </c>
      <c r="I119" s="97">
        <f>IFERROR(VLOOKUP($D119, V医療従事者等!$A:$J, $I$4, FALSE), 0)</f>
        <v>0</v>
      </c>
      <c r="J119" s="98">
        <f>IFERROR(VLOOKUP($D119, V一般接種!$A:$G, J$4, FALSE), 0)</f>
        <v>425963</v>
      </c>
      <c r="K119" s="98">
        <f>IFERROR(VLOOKUP($D119, V一般接種!$A:$G, K$4, FALSE), 0)</f>
        <v>90479</v>
      </c>
      <c r="L119" s="98">
        <f>IFERROR(VLOOKUP($D119, V一般接種!$A:$G, L$4, FALSE), 0)</f>
        <v>0</v>
      </c>
      <c r="M119" s="98">
        <f>IFERROR(VLOOKUP($D119, V一般接種!$A:$G, M$4, FALSE), 0)</f>
        <v>548725</v>
      </c>
      <c r="N119" s="98">
        <f>SUMIF(V職域接種!$C:$C, 'Conv-vaccine'!$D119, V職域接種!F:F)</f>
        <v>0</v>
      </c>
      <c r="O119" s="98">
        <f>SUMIF(V職域接種!$C:$C, 'Conv-vaccine'!$D119, V職域接種!G:G)</f>
        <v>0</v>
      </c>
      <c r="P119" s="98">
        <f>SUMIF(V重複!$C:$C, 'Conv-vaccine'!$D119, V重複!F:F)</f>
        <v>0</v>
      </c>
      <c r="Q119" s="98">
        <f>SUMIF(V重複!$C:$C, 'Conv-vaccine'!$D119, V重複!G:G)</f>
        <v>0</v>
      </c>
    </row>
    <row r="120" spans="1:17" x14ac:dyDescent="0.55000000000000004">
      <c r="A120" s="95">
        <f t="shared" si="3"/>
        <v>44411</v>
      </c>
      <c r="B120" s="50">
        <f t="shared" si="4"/>
        <v>533847</v>
      </c>
      <c r="C120" s="50">
        <f t="shared" si="5"/>
        <v>581029</v>
      </c>
      <c r="D120" s="96">
        <v>44411</v>
      </c>
      <c r="E120" s="97" t="str">
        <f>IFERROR(VLOOKUP($D120, V医療従事者等!$A:$J, $E$4, FALSE), TEXT(D120, "aaa"))</f>
        <v>火</v>
      </c>
      <c r="F120" s="97">
        <f>IFERROR(VLOOKUP($D120, V医療従事者等!$A:$J, $F$4, FALSE), 0)</f>
        <v>0</v>
      </c>
      <c r="G120" s="97">
        <f>IFERROR(VLOOKUP($D120, V医療従事者等!$A:$J, $G$4, FALSE), 0)</f>
        <v>0</v>
      </c>
      <c r="H120" s="97">
        <f>IFERROR(VLOOKUP($D120, V医療従事者等!$A:$J, $H$4, FALSE), 0)</f>
        <v>0</v>
      </c>
      <c r="I120" s="97">
        <f>IFERROR(VLOOKUP($D120, V医療従事者等!$A:$J, $I$4, FALSE), 0)</f>
        <v>0</v>
      </c>
      <c r="J120" s="98">
        <f>IFERROR(VLOOKUP($D120, V一般接種!$A:$G, J$4, FALSE), 0)</f>
        <v>446230</v>
      </c>
      <c r="K120" s="98">
        <f>IFERROR(VLOOKUP($D120, V一般接種!$A:$G, K$4, FALSE), 0)</f>
        <v>87617</v>
      </c>
      <c r="L120" s="98">
        <f>IFERROR(VLOOKUP($D120, V一般接種!$A:$G, L$4, FALSE), 0)</f>
        <v>0</v>
      </c>
      <c r="M120" s="98">
        <f>IFERROR(VLOOKUP($D120, V一般接種!$A:$G, M$4, FALSE), 0)</f>
        <v>581029</v>
      </c>
      <c r="N120" s="98">
        <f>SUMIF(V職域接種!$C:$C, 'Conv-vaccine'!$D120, V職域接種!F:F)</f>
        <v>0</v>
      </c>
      <c r="O120" s="98">
        <f>SUMIF(V職域接種!$C:$C, 'Conv-vaccine'!$D120, V職域接種!G:G)</f>
        <v>0</v>
      </c>
      <c r="P120" s="98">
        <f>SUMIF(V重複!$C:$C, 'Conv-vaccine'!$D120, V重複!F:F)</f>
        <v>0</v>
      </c>
      <c r="Q120" s="98">
        <f>SUMIF(V重複!$C:$C, 'Conv-vaccine'!$D120, V重複!G:G)</f>
        <v>0</v>
      </c>
    </row>
    <row r="121" spans="1:17" x14ac:dyDescent="0.55000000000000004">
      <c r="A121" s="95">
        <f t="shared" si="3"/>
        <v>44412</v>
      </c>
      <c r="B121" s="50">
        <f t="shared" si="4"/>
        <v>527808</v>
      </c>
      <c r="C121" s="50">
        <f t="shared" si="5"/>
        <v>577333</v>
      </c>
      <c r="D121" s="96">
        <v>44412</v>
      </c>
      <c r="E121" s="97" t="str">
        <f>IFERROR(VLOOKUP($D121, V医療従事者等!$A:$J, $E$4, FALSE), TEXT(D121, "aaa"))</f>
        <v>水</v>
      </c>
      <c r="F121" s="97">
        <f>IFERROR(VLOOKUP($D121, V医療従事者等!$A:$J, $F$4, FALSE), 0)</f>
        <v>0</v>
      </c>
      <c r="G121" s="97">
        <f>IFERROR(VLOOKUP($D121, V医療従事者等!$A:$J, $G$4, FALSE), 0)</f>
        <v>0</v>
      </c>
      <c r="H121" s="97">
        <f>IFERROR(VLOOKUP($D121, V医療従事者等!$A:$J, $H$4, FALSE), 0)</f>
        <v>0</v>
      </c>
      <c r="I121" s="97">
        <f>IFERROR(VLOOKUP($D121, V医療従事者等!$A:$J, $I$4, FALSE), 0)</f>
        <v>0</v>
      </c>
      <c r="J121" s="98">
        <f>IFERROR(VLOOKUP($D121, V一般接種!$A:$G, J$4, FALSE), 0)</f>
        <v>443248</v>
      </c>
      <c r="K121" s="98">
        <f>IFERROR(VLOOKUP($D121, V一般接種!$A:$G, K$4, FALSE), 0)</f>
        <v>84560</v>
      </c>
      <c r="L121" s="98">
        <f>IFERROR(VLOOKUP($D121, V一般接種!$A:$G, L$4, FALSE), 0)</f>
        <v>0</v>
      </c>
      <c r="M121" s="98">
        <f>IFERROR(VLOOKUP($D121, V一般接種!$A:$G, M$4, FALSE), 0)</f>
        <v>577333</v>
      </c>
      <c r="N121" s="98">
        <f>SUMIF(V職域接種!$C:$C, 'Conv-vaccine'!$D121, V職域接種!F:F)</f>
        <v>0</v>
      </c>
      <c r="O121" s="98">
        <f>SUMIF(V職域接種!$C:$C, 'Conv-vaccine'!$D121, V職域接種!G:G)</f>
        <v>0</v>
      </c>
      <c r="P121" s="98">
        <f>SUMIF(V重複!$C:$C, 'Conv-vaccine'!$D121, V重複!F:F)</f>
        <v>0</v>
      </c>
      <c r="Q121" s="98">
        <f>SUMIF(V重複!$C:$C, 'Conv-vaccine'!$D121, V重複!G:G)</f>
        <v>0</v>
      </c>
    </row>
    <row r="122" spans="1:17" x14ac:dyDescent="0.55000000000000004">
      <c r="A122" s="95">
        <f t="shared" si="3"/>
        <v>44413</v>
      </c>
      <c r="B122" s="50">
        <f t="shared" si="4"/>
        <v>518447</v>
      </c>
      <c r="C122" s="50">
        <f t="shared" si="5"/>
        <v>566607</v>
      </c>
      <c r="D122" s="96">
        <v>44413</v>
      </c>
      <c r="E122" s="97" t="str">
        <f>IFERROR(VLOOKUP($D122, V医療従事者等!$A:$J, $E$4, FALSE), TEXT(D122, "aaa"))</f>
        <v>木</v>
      </c>
      <c r="F122" s="97">
        <f>IFERROR(VLOOKUP($D122, V医療従事者等!$A:$J, $F$4, FALSE), 0)</f>
        <v>0</v>
      </c>
      <c r="G122" s="97">
        <f>IFERROR(VLOOKUP($D122, V医療従事者等!$A:$J, $G$4, FALSE), 0)</f>
        <v>0</v>
      </c>
      <c r="H122" s="97">
        <f>IFERROR(VLOOKUP($D122, V医療従事者等!$A:$J, $H$4, FALSE), 0)</f>
        <v>0</v>
      </c>
      <c r="I122" s="97">
        <f>IFERROR(VLOOKUP($D122, V医療従事者等!$A:$J, $I$4, FALSE), 0)</f>
        <v>0</v>
      </c>
      <c r="J122" s="98">
        <f>IFERROR(VLOOKUP($D122, V一般接種!$A:$G, J$4, FALSE), 0)</f>
        <v>429566</v>
      </c>
      <c r="K122" s="98">
        <f>IFERROR(VLOOKUP($D122, V一般接種!$A:$G, K$4, FALSE), 0)</f>
        <v>88881</v>
      </c>
      <c r="L122" s="98">
        <f>IFERROR(VLOOKUP($D122, V一般接種!$A:$G, L$4, FALSE), 0)</f>
        <v>0</v>
      </c>
      <c r="M122" s="98">
        <f>IFERROR(VLOOKUP($D122, V一般接種!$A:$G, M$4, FALSE), 0)</f>
        <v>566607</v>
      </c>
      <c r="N122" s="98">
        <f>SUMIF(V職域接種!$C:$C, 'Conv-vaccine'!$D122, V職域接種!F:F)</f>
        <v>0</v>
      </c>
      <c r="O122" s="98">
        <f>SUMIF(V職域接種!$C:$C, 'Conv-vaccine'!$D122, V職域接種!G:G)</f>
        <v>0</v>
      </c>
      <c r="P122" s="98">
        <f>SUMIF(V重複!$C:$C, 'Conv-vaccine'!$D122, V重複!F:F)</f>
        <v>0</v>
      </c>
      <c r="Q122" s="98">
        <f>SUMIF(V重複!$C:$C, 'Conv-vaccine'!$D122, V重複!G:G)</f>
        <v>0</v>
      </c>
    </row>
    <row r="123" spans="1:17" x14ac:dyDescent="0.55000000000000004">
      <c r="A123" s="95">
        <f t="shared" si="3"/>
        <v>44414</v>
      </c>
      <c r="B123" s="50">
        <f t="shared" si="4"/>
        <v>534542</v>
      </c>
      <c r="C123" s="50">
        <f t="shared" si="5"/>
        <v>594824</v>
      </c>
      <c r="D123" s="96">
        <v>44414</v>
      </c>
      <c r="E123" s="97" t="str">
        <f>IFERROR(VLOOKUP($D123, V医療従事者等!$A:$J, $E$4, FALSE), TEXT(D123, "aaa"))</f>
        <v>金</v>
      </c>
      <c r="F123" s="97">
        <f>IFERROR(VLOOKUP($D123, V医療従事者等!$A:$J, $F$4, FALSE), 0)</f>
        <v>0</v>
      </c>
      <c r="G123" s="97">
        <f>IFERROR(VLOOKUP($D123, V医療従事者等!$A:$J, $G$4, FALSE), 0)</f>
        <v>0</v>
      </c>
      <c r="H123" s="97">
        <f>IFERROR(VLOOKUP($D123, V医療従事者等!$A:$J, $H$4, FALSE), 0)</f>
        <v>0</v>
      </c>
      <c r="I123" s="97">
        <f>IFERROR(VLOOKUP($D123, V医療従事者等!$A:$J, $I$4, FALSE), 0)</f>
        <v>0</v>
      </c>
      <c r="J123" s="98">
        <f>IFERROR(VLOOKUP($D123, V一般接種!$A:$G, J$4, FALSE), 0)</f>
        <v>454029</v>
      </c>
      <c r="K123" s="98">
        <f>IFERROR(VLOOKUP($D123, V一般接種!$A:$G, K$4, FALSE), 0)</f>
        <v>80513</v>
      </c>
      <c r="L123" s="98">
        <f>IFERROR(VLOOKUP($D123, V一般接種!$A:$G, L$4, FALSE), 0)</f>
        <v>0</v>
      </c>
      <c r="M123" s="98">
        <f>IFERROR(VLOOKUP($D123, V一般接種!$A:$G, M$4, FALSE), 0)</f>
        <v>594824</v>
      </c>
      <c r="N123" s="98">
        <f>SUMIF(V職域接種!$C:$C, 'Conv-vaccine'!$D123, V職域接種!F:F)</f>
        <v>0</v>
      </c>
      <c r="O123" s="98">
        <f>SUMIF(V職域接種!$C:$C, 'Conv-vaccine'!$D123, V職域接種!G:G)</f>
        <v>0</v>
      </c>
      <c r="P123" s="98">
        <f>SUMIF(V重複!$C:$C, 'Conv-vaccine'!$D123, V重複!F:F)</f>
        <v>0</v>
      </c>
      <c r="Q123" s="98">
        <f>SUMIF(V重複!$C:$C, 'Conv-vaccine'!$D123, V重複!G:G)</f>
        <v>0</v>
      </c>
    </row>
    <row r="124" spans="1:17" x14ac:dyDescent="0.55000000000000004">
      <c r="A124" s="95">
        <f t="shared" si="3"/>
        <v>44415</v>
      </c>
      <c r="B124" s="50">
        <f t="shared" si="4"/>
        <v>667973</v>
      </c>
      <c r="C124" s="50">
        <f t="shared" si="5"/>
        <v>614143</v>
      </c>
      <c r="D124" s="96">
        <v>44415</v>
      </c>
      <c r="E124" s="97" t="str">
        <f>IFERROR(VLOOKUP($D124, V医療従事者等!$A:$J, $E$4, FALSE), TEXT(D124, "aaa"))</f>
        <v>土</v>
      </c>
      <c r="F124" s="97">
        <f>IFERROR(VLOOKUP($D124, V医療従事者等!$A:$J, $F$4, FALSE), 0)</f>
        <v>0</v>
      </c>
      <c r="G124" s="97">
        <f>IFERROR(VLOOKUP($D124, V医療従事者等!$A:$J, $G$4, FALSE), 0)</f>
        <v>0</v>
      </c>
      <c r="H124" s="97">
        <f>IFERROR(VLOOKUP($D124, V医療従事者等!$A:$J, $H$4, FALSE), 0)</f>
        <v>0</v>
      </c>
      <c r="I124" s="97">
        <f>IFERROR(VLOOKUP($D124, V医療従事者等!$A:$J, $I$4, FALSE), 0)</f>
        <v>0</v>
      </c>
      <c r="J124" s="98">
        <f>IFERROR(VLOOKUP($D124, V一般接種!$A:$G, J$4, FALSE), 0)</f>
        <v>570324</v>
      </c>
      <c r="K124" s="98">
        <f>IFERROR(VLOOKUP($D124, V一般接種!$A:$G, K$4, FALSE), 0)</f>
        <v>97649</v>
      </c>
      <c r="L124" s="98">
        <f>IFERROR(VLOOKUP($D124, V一般接種!$A:$G, L$4, FALSE), 0)</f>
        <v>0</v>
      </c>
      <c r="M124" s="98">
        <f>IFERROR(VLOOKUP($D124, V一般接種!$A:$G, M$4, FALSE), 0)</f>
        <v>614143</v>
      </c>
      <c r="N124" s="98">
        <f>SUMIF(V職域接種!$C:$C, 'Conv-vaccine'!$D124, V職域接種!F:F)</f>
        <v>0</v>
      </c>
      <c r="O124" s="98">
        <f>SUMIF(V職域接種!$C:$C, 'Conv-vaccine'!$D124, V職域接種!G:G)</f>
        <v>0</v>
      </c>
      <c r="P124" s="98">
        <f>SUMIF(V重複!$C:$C, 'Conv-vaccine'!$D124, V重複!F:F)</f>
        <v>0</v>
      </c>
      <c r="Q124" s="98">
        <f>SUMIF(V重複!$C:$C, 'Conv-vaccine'!$D124, V重複!G:G)</f>
        <v>0</v>
      </c>
    </row>
    <row r="125" spans="1:17" x14ac:dyDescent="0.55000000000000004">
      <c r="A125" s="95">
        <f t="shared" si="3"/>
        <v>44416</v>
      </c>
      <c r="B125" s="50">
        <f t="shared" si="4"/>
        <v>-3909389</v>
      </c>
      <c r="C125" s="50">
        <f t="shared" si="5"/>
        <v>-319104</v>
      </c>
      <c r="D125" s="96">
        <v>44416</v>
      </c>
      <c r="E125" s="97" t="str">
        <f>IFERROR(VLOOKUP($D125, V医療従事者等!$A:$J, $E$4, FALSE), TEXT(D125, "aaa"))</f>
        <v>日</v>
      </c>
      <c r="F125" s="97">
        <f>IFERROR(VLOOKUP($D125, V医療従事者等!$A:$J, $F$4, FALSE), 0)</f>
        <v>0</v>
      </c>
      <c r="G125" s="97">
        <f>IFERROR(VLOOKUP($D125, V医療従事者等!$A:$J, $G$4, FALSE), 0)</f>
        <v>0</v>
      </c>
      <c r="H125" s="97">
        <f>IFERROR(VLOOKUP($D125, V医療従事者等!$A:$J, $H$4, FALSE), 0)</f>
        <v>0</v>
      </c>
      <c r="I125" s="97">
        <f>IFERROR(VLOOKUP($D125, V医療従事者等!$A:$J, $I$4, FALSE), 0)</f>
        <v>0</v>
      </c>
      <c r="J125" s="98">
        <f>IFERROR(VLOOKUP($D125, V一般接種!$A:$G, J$4, FALSE), 0)</f>
        <v>485982</v>
      </c>
      <c r="K125" s="98">
        <f>IFERROR(VLOOKUP($D125, V一般接種!$A:$G, K$4, FALSE), 0)</f>
        <v>99670</v>
      </c>
      <c r="L125" s="98">
        <f>IFERROR(VLOOKUP($D125, V一般接種!$A:$G, L$4, FALSE), 0)</f>
        <v>0</v>
      </c>
      <c r="M125" s="98">
        <f>IFERROR(VLOOKUP($D125, V一般接種!$A:$G, M$4, FALSE), 0)</f>
        <v>433114</v>
      </c>
      <c r="N125" s="98">
        <f>SUMIF(V職域接種!$C:$C, 'Conv-vaccine'!$D125, V職域接種!F:F)</f>
        <v>6577221</v>
      </c>
      <c r="O125" s="98">
        <f>SUMIF(V職域接種!$C:$C, 'Conv-vaccine'!$D125, V職域接種!G:G)</f>
        <v>2704798</v>
      </c>
      <c r="P125" s="98">
        <f>SUMIF(V重複!$C:$C, 'Conv-vaccine'!$D125, V重複!F:F)</f>
        <v>11072262</v>
      </c>
      <c r="Q125" s="98">
        <f>SUMIF(V重複!$C:$C, 'Conv-vaccine'!$D125, V重複!G:G)</f>
        <v>3457016</v>
      </c>
    </row>
    <row r="126" spans="1:17" x14ac:dyDescent="0.55000000000000004">
      <c r="A126" s="95">
        <f t="shared" si="3"/>
        <v>44417</v>
      </c>
      <c r="B126" s="50">
        <f t="shared" si="4"/>
        <v>157979</v>
      </c>
      <c r="C126" s="50">
        <f t="shared" si="5"/>
        <v>98272</v>
      </c>
      <c r="D126" s="96">
        <v>44417</v>
      </c>
      <c r="E126" s="97" t="str">
        <f>IFERROR(VLOOKUP($D126, V医療従事者等!$A:$J, $E$4, FALSE), TEXT(D126, "aaa"))</f>
        <v>月</v>
      </c>
      <c r="F126" s="97">
        <f>IFERROR(VLOOKUP($D126, V医療従事者等!$A:$J, $F$4, FALSE), 0)</f>
        <v>0</v>
      </c>
      <c r="G126" s="97">
        <f>IFERROR(VLOOKUP($D126, V医療従事者等!$A:$J, $G$4, FALSE), 0)</f>
        <v>0</v>
      </c>
      <c r="H126" s="97">
        <f>IFERROR(VLOOKUP($D126, V医療従事者等!$A:$J, $H$4, FALSE), 0)</f>
        <v>0</v>
      </c>
      <c r="I126" s="97">
        <f>IFERROR(VLOOKUP($D126, V医療従事者等!$A:$J, $I$4, FALSE), 0)</f>
        <v>0</v>
      </c>
      <c r="J126" s="98">
        <f>IFERROR(VLOOKUP($D126, V一般接種!$A:$G, J$4, FALSE), 0)</f>
        <v>100999</v>
      </c>
      <c r="K126" s="98">
        <f>IFERROR(VLOOKUP($D126, V一般接種!$A:$G, K$4, FALSE), 0)</f>
        <v>56980</v>
      </c>
      <c r="L126" s="98">
        <f>IFERROR(VLOOKUP($D126, V一般接種!$A:$G, L$4, FALSE), 0)</f>
        <v>0</v>
      </c>
      <c r="M126" s="98">
        <f>IFERROR(VLOOKUP($D126, V一般接種!$A:$G, M$4, FALSE), 0)</f>
        <v>98272</v>
      </c>
      <c r="N126" s="98">
        <f>SUMIF(V職域接種!$C:$C, 'Conv-vaccine'!$D126, V職域接種!F:F)</f>
        <v>0</v>
      </c>
      <c r="O126" s="98">
        <f>SUMIF(V職域接種!$C:$C, 'Conv-vaccine'!$D126, V職域接種!G:G)</f>
        <v>0</v>
      </c>
      <c r="P126" s="98">
        <f>SUMIF(V重複!$C:$C, 'Conv-vaccine'!$D126, V重複!F:F)</f>
        <v>0</v>
      </c>
      <c r="Q126" s="98">
        <f>SUMIF(V重複!$C:$C, 'Conv-vaccine'!$D126, V重複!G:G)</f>
        <v>0</v>
      </c>
    </row>
    <row r="127" spans="1:17" x14ac:dyDescent="0.55000000000000004">
      <c r="A127" s="95">
        <f t="shared" si="3"/>
        <v>44418</v>
      </c>
      <c r="B127" s="50">
        <f t="shared" si="4"/>
        <v>455280</v>
      </c>
      <c r="C127" s="50">
        <f t="shared" si="5"/>
        <v>553972</v>
      </c>
      <c r="D127" s="96">
        <v>44418</v>
      </c>
      <c r="E127" s="97" t="str">
        <f>IFERROR(VLOOKUP($D127, V医療従事者等!$A:$J, $E$4, FALSE), TEXT(D127, "aaa"))</f>
        <v>火</v>
      </c>
      <c r="F127" s="97">
        <f>IFERROR(VLOOKUP($D127, V医療従事者等!$A:$J, $F$4, FALSE), 0)</f>
        <v>0</v>
      </c>
      <c r="G127" s="97">
        <f>IFERROR(VLOOKUP($D127, V医療従事者等!$A:$J, $G$4, FALSE), 0)</f>
        <v>0</v>
      </c>
      <c r="H127" s="97">
        <f>IFERROR(VLOOKUP($D127, V医療従事者等!$A:$J, $H$4, FALSE), 0)</f>
        <v>0</v>
      </c>
      <c r="I127" s="97">
        <f>IFERROR(VLOOKUP($D127, V医療従事者等!$A:$J, $I$4, FALSE), 0)</f>
        <v>0</v>
      </c>
      <c r="J127" s="98">
        <f>IFERROR(VLOOKUP($D127, V一般接種!$A:$G, J$4, FALSE), 0)</f>
        <v>380013</v>
      </c>
      <c r="K127" s="98">
        <f>IFERROR(VLOOKUP($D127, V一般接種!$A:$G, K$4, FALSE), 0)</f>
        <v>75267</v>
      </c>
      <c r="L127" s="98">
        <f>IFERROR(VLOOKUP($D127, V一般接種!$A:$G, L$4, FALSE), 0)</f>
        <v>0</v>
      </c>
      <c r="M127" s="98">
        <f>IFERROR(VLOOKUP($D127, V一般接種!$A:$G, M$4, FALSE), 0)</f>
        <v>553972</v>
      </c>
      <c r="N127" s="98">
        <f>SUMIF(V職域接種!$C:$C, 'Conv-vaccine'!$D127, V職域接種!F:F)</f>
        <v>0</v>
      </c>
      <c r="O127" s="98">
        <f>SUMIF(V職域接種!$C:$C, 'Conv-vaccine'!$D127, V職域接種!G:G)</f>
        <v>0</v>
      </c>
      <c r="P127" s="98">
        <f>SUMIF(V重複!$C:$C, 'Conv-vaccine'!$D127, V重複!F:F)</f>
        <v>0</v>
      </c>
      <c r="Q127" s="98">
        <f>SUMIF(V重複!$C:$C, 'Conv-vaccine'!$D127, V重複!G:G)</f>
        <v>0</v>
      </c>
    </row>
    <row r="128" spans="1:17" x14ac:dyDescent="0.55000000000000004">
      <c r="A128" s="95">
        <f t="shared" si="3"/>
        <v>44419</v>
      </c>
      <c r="B128" s="50">
        <f t="shared" si="4"/>
        <v>467450</v>
      </c>
      <c r="C128" s="50">
        <f t="shared" si="5"/>
        <v>482773</v>
      </c>
      <c r="D128" s="96">
        <v>44419</v>
      </c>
      <c r="E128" s="97" t="str">
        <f>IFERROR(VLOOKUP($D128, V医療従事者等!$A:$J, $E$4, FALSE), TEXT(D128, "aaa"))</f>
        <v>水</v>
      </c>
      <c r="F128" s="97">
        <f>IFERROR(VLOOKUP($D128, V医療従事者等!$A:$J, $F$4, FALSE), 0)</f>
        <v>0</v>
      </c>
      <c r="G128" s="97">
        <f>IFERROR(VLOOKUP($D128, V医療従事者等!$A:$J, $G$4, FALSE), 0)</f>
        <v>0</v>
      </c>
      <c r="H128" s="97">
        <f>IFERROR(VLOOKUP($D128, V医療従事者等!$A:$J, $H$4, FALSE), 0)</f>
        <v>0</v>
      </c>
      <c r="I128" s="97">
        <f>IFERROR(VLOOKUP($D128, V医療従事者等!$A:$J, $I$4, FALSE), 0)</f>
        <v>0</v>
      </c>
      <c r="J128" s="98">
        <f>IFERROR(VLOOKUP($D128, V一般接種!$A:$G, J$4, FALSE), 0)</f>
        <v>393454</v>
      </c>
      <c r="K128" s="98">
        <f>IFERROR(VLOOKUP($D128, V一般接種!$A:$G, K$4, FALSE), 0)</f>
        <v>73996</v>
      </c>
      <c r="L128" s="98">
        <f>IFERROR(VLOOKUP($D128, V一般接種!$A:$G, L$4, FALSE), 0)</f>
        <v>0</v>
      </c>
      <c r="M128" s="98">
        <f>IFERROR(VLOOKUP($D128, V一般接種!$A:$G, M$4, FALSE), 0)</f>
        <v>482773</v>
      </c>
      <c r="N128" s="98">
        <f>SUMIF(V職域接種!$C:$C, 'Conv-vaccine'!$D128, V職域接種!F:F)</f>
        <v>0</v>
      </c>
      <c r="O128" s="98">
        <f>SUMIF(V職域接種!$C:$C, 'Conv-vaccine'!$D128, V職域接種!G:G)</f>
        <v>0</v>
      </c>
      <c r="P128" s="98">
        <f>SUMIF(V重複!$C:$C, 'Conv-vaccine'!$D128, V重複!F:F)</f>
        <v>0</v>
      </c>
      <c r="Q128" s="98">
        <f>SUMIF(V重複!$C:$C, 'Conv-vaccine'!$D128, V重複!G:G)</f>
        <v>0</v>
      </c>
    </row>
    <row r="129" spans="1:17" x14ac:dyDescent="0.55000000000000004">
      <c r="A129" s="95">
        <f t="shared" si="3"/>
        <v>44420</v>
      </c>
      <c r="B129" s="50">
        <f t="shared" si="4"/>
        <v>459478</v>
      </c>
      <c r="C129" s="50">
        <f t="shared" si="5"/>
        <v>220144</v>
      </c>
      <c r="D129" s="96">
        <v>44420</v>
      </c>
      <c r="E129" s="97" t="str">
        <f>IFERROR(VLOOKUP($D129, V医療従事者等!$A:$J, $E$4, FALSE), TEXT(D129, "aaa"))</f>
        <v>木</v>
      </c>
      <c r="F129" s="97">
        <f>IFERROR(VLOOKUP($D129, V医療従事者等!$A:$J, $F$4, FALSE), 0)</f>
        <v>0</v>
      </c>
      <c r="G129" s="97">
        <f>IFERROR(VLOOKUP($D129, V医療従事者等!$A:$J, $G$4, FALSE), 0)</f>
        <v>0</v>
      </c>
      <c r="H129" s="97">
        <f>IFERROR(VLOOKUP($D129, V医療従事者等!$A:$J, $H$4, FALSE), 0)</f>
        <v>0</v>
      </c>
      <c r="I129" s="97">
        <f>IFERROR(VLOOKUP($D129, V医療従事者等!$A:$J, $I$4, FALSE), 0)</f>
        <v>0</v>
      </c>
      <c r="J129" s="98">
        <f>IFERROR(VLOOKUP($D129, V一般接種!$A:$G, J$4, FALSE), 0)</f>
        <v>385984</v>
      </c>
      <c r="K129" s="98">
        <f>IFERROR(VLOOKUP($D129, V一般接種!$A:$G, K$4, FALSE), 0)</f>
        <v>73494</v>
      </c>
      <c r="L129" s="98">
        <f>IFERROR(VLOOKUP($D129, V一般接種!$A:$G, L$4, FALSE), 0)</f>
        <v>0</v>
      </c>
      <c r="M129" s="98">
        <f>IFERROR(VLOOKUP($D129, V一般接種!$A:$G, M$4, FALSE), 0)</f>
        <v>220144</v>
      </c>
      <c r="N129" s="98">
        <f>SUMIF(V職域接種!$C:$C, 'Conv-vaccine'!$D129, V職域接種!F:F)</f>
        <v>0</v>
      </c>
      <c r="O129" s="98">
        <f>SUMIF(V職域接種!$C:$C, 'Conv-vaccine'!$D129, V職域接種!G:G)</f>
        <v>0</v>
      </c>
      <c r="P129" s="98">
        <f>SUMIF(V重複!$C:$C, 'Conv-vaccine'!$D129, V重複!F:F)</f>
        <v>0</v>
      </c>
      <c r="Q129" s="98">
        <f>SUMIF(V重複!$C:$C, 'Conv-vaccine'!$D129, V重複!G:G)</f>
        <v>0</v>
      </c>
    </row>
    <row r="130" spans="1:17" x14ac:dyDescent="0.55000000000000004">
      <c r="A130" s="95">
        <f t="shared" si="3"/>
        <v>44421</v>
      </c>
      <c r="B130" s="50">
        <f t="shared" si="4"/>
        <v>320752</v>
      </c>
      <c r="C130" s="50">
        <f t="shared" si="5"/>
        <v>130855</v>
      </c>
      <c r="D130" s="96">
        <v>44421</v>
      </c>
      <c r="E130" s="97" t="str">
        <f>IFERROR(VLOOKUP($D130, V医療従事者等!$A:$J, $E$4, FALSE), TEXT(D130, "aaa"))</f>
        <v>金</v>
      </c>
      <c r="F130" s="97">
        <f>IFERROR(VLOOKUP($D130, V医療従事者等!$A:$J, $F$4, FALSE), 0)</f>
        <v>0</v>
      </c>
      <c r="G130" s="97">
        <f>IFERROR(VLOOKUP($D130, V医療従事者等!$A:$J, $G$4, FALSE), 0)</f>
        <v>0</v>
      </c>
      <c r="H130" s="97">
        <f>IFERROR(VLOOKUP($D130, V医療従事者等!$A:$J, $H$4, FALSE), 0)</f>
        <v>0</v>
      </c>
      <c r="I130" s="97">
        <f>IFERROR(VLOOKUP($D130, V医療従事者等!$A:$J, $I$4, FALSE), 0)</f>
        <v>0</v>
      </c>
      <c r="J130" s="98">
        <f>IFERROR(VLOOKUP($D130, V一般接種!$A:$G, J$4, FALSE), 0)</f>
        <v>255530</v>
      </c>
      <c r="K130" s="98">
        <f>IFERROR(VLOOKUP($D130, V一般接種!$A:$G, K$4, FALSE), 0)</f>
        <v>65222</v>
      </c>
      <c r="L130" s="98">
        <f>IFERROR(VLOOKUP($D130, V一般接種!$A:$G, L$4, FALSE), 0)</f>
        <v>0</v>
      </c>
      <c r="M130" s="98">
        <f>IFERROR(VLOOKUP($D130, V一般接種!$A:$G, M$4, FALSE), 0)</f>
        <v>130855</v>
      </c>
      <c r="N130" s="98">
        <f>SUMIF(V職域接種!$C:$C, 'Conv-vaccine'!$D130, V職域接種!F:F)</f>
        <v>0</v>
      </c>
      <c r="O130" s="98">
        <f>SUMIF(V職域接種!$C:$C, 'Conv-vaccine'!$D130, V職域接種!G:G)</f>
        <v>0</v>
      </c>
      <c r="P130" s="98">
        <f>SUMIF(V重複!$C:$C, 'Conv-vaccine'!$D130, V重複!F:F)</f>
        <v>0</v>
      </c>
      <c r="Q130" s="98">
        <f>SUMIF(V重複!$C:$C, 'Conv-vaccine'!$D130, V重複!G:G)</f>
        <v>0</v>
      </c>
    </row>
    <row r="131" spans="1:17" x14ac:dyDescent="0.55000000000000004">
      <c r="A131" s="95">
        <f t="shared" si="3"/>
        <v>44422</v>
      </c>
      <c r="B131" s="50">
        <f t="shared" si="4"/>
        <v>339162</v>
      </c>
      <c r="C131" s="50">
        <f t="shared" si="5"/>
        <v>245613</v>
      </c>
      <c r="D131" s="96">
        <v>44422</v>
      </c>
      <c r="E131" s="97" t="str">
        <f>IFERROR(VLOOKUP($D131, V医療従事者等!$A:$J, $E$4, FALSE), TEXT(D131, "aaa"))</f>
        <v>土</v>
      </c>
      <c r="F131" s="97">
        <f>IFERROR(VLOOKUP($D131, V医療従事者等!$A:$J, $F$4, FALSE), 0)</f>
        <v>0</v>
      </c>
      <c r="G131" s="97">
        <f>IFERROR(VLOOKUP($D131, V医療従事者等!$A:$J, $G$4, FALSE), 0)</f>
        <v>0</v>
      </c>
      <c r="H131" s="97">
        <f>IFERROR(VLOOKUP($D131, V医療従事者等!$A:$J, $H$4, FALSE), 0)</f>
        <v>0</v>
      </c>
      <c r="I131" s="97">
        <f>IFERROR(VLOOKUP($D131, V医療従事者等!$A:$J, $I$4, FALSE), 0)</f>
        <v>0</v>
      </c>
      <c r="J131" s="98">
        <f>IFERROR(VLOOKUP($D131, V一般接種!$A:$G, J$4, FALSE), 0)</f>
        <v>261081</v>
      </c>
      <c r="K131" s="98">
        <f>IFERROR(VLOOKUP($D131, V一般接種!$A:$G, K$4, FALSE), 0)</f>
        <v>78081</v>
      </c>
      <c r="L131" s="98">
        <f>IFERROR(VLOOKUP($D131, V一般接種!$A:$G, L$4, FALSE), 0)</f>
        <v>0</v>
      </c>
      <c r="M131" s="98">
        <f>IFERROR(VLOOKUP($D131, V一般接種!$A:$G, M$4, FALSE), 0)</f>
        <v>245613</v>
      </c>
      <c r="N131" s="98">
        <f>SUMIF(V職域接種!$C:$C, 'Conv-vaccine'!$D131, V職域接種!F:F)</f>
        <v>0</v>
      </c>
      <c r="O131" s="98">
        <f>SUMIF(V職域接種!$C:$C, 'Conv-vaccine'!$D131, V職域接種!G:G)</f>
        <v>0</v>
      </c>
      <c r="P131" s="98">
        <f>SUMIF(V重複!$C:$C, 'Conv-vaccine'!$D131, V重複!F:F)</f>
        <v>0</v>
      </c>
      <c r="Q131" s="98">
        <f>SUMIF(V重複!$C:$C, 'Conv-vaccine'!$D131, V重複!G:G)</f>
        <v>0</v>
      </c>
    </row>
    <row r="132" spans="1:17" x14ac:dyDescent="0.55000000000000004">
      <c r="A132" s="95">
        <f t="shared" si="3"/>
        <v>44423</v>
      </c>
      <c r="B132" s="50">
        <f t="shared" si="4"/>
        <v>-7110575</v>
      </c>
      <c r="C132" s="50">
        <f t="shared" si="5"/>
        <v>-2494865</v>
      </c>
      <c r="D132" s="96">
        <v>44423</v>
      </c>
      <c r="E132" s="97" t="str">
        <f>IFERROR(VLOOKUP($D132, V医療従事者等!$A:$J, $E$4, FALSE), TEXT(D132, "aaa"))</f>
        <v>日</v>
      </c>
      <c r="F132" s="97">
        <f>IFERROR(VLOOKUP($D132, V医療従事者等!$A:$J, $F$4, FALSE), 0)</f>
        <v>0</v>
      </c>
      <c r="G132" s="97">
        <f>IFERROR(VLOOKUP($D132, V医療従事者等!$A:$J, $G$4, FALSE), 0)</f>
        <v>0</v>
      </c>
      <c r="H132" s="97">
        <f>IFERROR(VLOOKUP($D132, V医療従事者等!$A:$J, $H$4, FALSE), 0)</f>
        <v>0</v>
      </c>
      <c r="I132" s="97">
        <f>IFERROR(VLOOKUP($D132, V医療従事者等!$A:$J, $I$4, FALSE), 0)</f>
        <v>0</v>
      </c>
      <c r="J132" s="98">
        <f>IFERROR(VLOOKUP($D132, V一般接種!$A:$G, J$4, FALSE), 0)</f>
        <v>271952</v>
      </c>
      <c r="K132" s="98">
        <f>IFERROR(VLOOKUP($D132, V一般接種!$A:$G, K$4, FALSE), 0)</f>
        <v>83390</v>
      </c>
      <c r="L132" s="98">
        <f>IFERROR(VLOOKUP($D132, V一般接種!$A:$G, L$4, FALSE), 0)</f>
        <v>0</v>
      </c>
      <c r="M132" s="98">
        <f>IFERROR(VLOOKUP($D132, V一般接種!$A:$G, M$4, FALSE), 0)</f>
        <v>241213</v>
      </c>
      <c r="N132" s="98">
        <f>SUMIF(V職域接種!$C:$C, 'Conv-vaccine'!$D132, V職域接種!F:F)</f>
        <v>6761659</v>
      </c>
      <c r="O132" s="98">
        <f>SUMIF(V職域接種!$C:$C, 'Conv-vaccine'!$D132, V職域接種!G:G)</f>
        <v>3818043</v>
      </c>
      <c r="P132" s="98">
        <f>SUMIF(V重複!$C:$C, 'Conv-vaccine'!$D132, V重複!F:F)</f>
        <v>14227576</v>
      </c>
      <c r="Q132" s="98">
        <f>SUMIF(V重複!$C:$C, 'Conv-vaccine'!$D132, V重複!G:G)</f>
        <v>6554121</v>
      </c>
    </row>
    <row r="133" spans="1:17" x14ac:dyDescent="0.55000000000000004">
      <c r="A133" s="95">
        <f t="shared" si="3"/>
        <v>44424</v>
      </c>
      <c r="B133" s="50">
        <f t="shared" si="4"/>
        <v>401481</v>
      </c>
      <c r="C133" s="50">
        <f t="shared" si="5"/>
        <v>344566</v>
      </c>
      <c r="D133" s="96">
        <v>44424</v>
      </c>
      <c r="E133" s="97" t="str">
        <f>IFERROR(VLOOKUP($D133, V医療従事者等!$A:$J, $E$4, FALSE), TEXT(D133, "aaa"))</f>
        <v>月</v>
      </c>
      <c r="F133" s="97">
        <f>IFERROR(VLOOKUP($D133, V医療従事者等!$A:$J, $F$4, FALSE), 0)</f>
        <v>0</v>
      </c>
      <c r="G133" s="97">
        <f>IFERROR(VLOOKUP($D133, V医療従事者等!$A:$J, $G$4, FALSE), 0)</f>
        <v>0</v>
      </c>
      <c r="H133" s="97">
        <f>IFERROR(VLOOKUP($D133, V医療従事者等!$A:$J, $H$4, FALSE), 0)</f>
        <v>0</v>
      </c>
      <c r="I133" s="97">
        <f>IFERROR(VLOOKUP($D133, V医療従事者等!$A:$J, $I$4, FALSE), 0)</f>
        <v>0</v>
      </c>
      <c r="J133" s="98">
        <f>IFERROR(VLOOKUP($D133, V一般接種!$A:$G, J$4, FALSE), 0)</f>
        <v>335620</v>
      </c>
      <c r="K133" s="98">
        <f>IFERROR(VLOOKUP($D133, V一般接種!$A:$G, K$4, FALSE), 0)</f>
        <v>65861</v>
      </c>
      <c r="L133" s="98">
        <f>IFERROR(VLOOKUP($D133, V一般接種!$A:$G, L$4, FALSE), 0)</f>
        <v>0</v>
      </c>
      <c r="M133" s="98">
        <f>IFERROR(VLOOKUP($D133, V一般接種!$A:$G, M$4, FALSE), 0)</f>
        <v>344566</v>
      </c>
      <c r="N133" s="98">
        <f>SUMIF(V職域接種!$C:$C, 'Conv-vaccine'!$D133, V職域接種!F:F)</f>
        <v>0</v>
      </c>
      <c r="O133" s="98">
        <f>SUMIF(V職域接種!$C:$C, 'Conv-vaccine'!$D133, V職域接種!G:G)</f>
        <v>0</v>
      </c>
      <c r="P133" s="98">
        <f>SUMIF(V重複!$C:$C, 'Conv-vaccine'!$D133, V重複!F:F)</f>
        <v>0</v>
      </c>
      <c r="Q133" s="98">
        <f>SUMIF(V重複!$C:$C, 'Conv-vaccine'!$D133, V重複!G:G)</f>
        <v>0</v>
      </c>
    </row>
    <row r="134" spans="1:17" x14ac:dyDescent="0.55000000000000004">
      <c r="A134" s="95">
        <f t="shared" si="3"/>
        <v>44425</v>
      </c>
      <c r="B134" s="50">
        <f t="shared" si="4"/>
        <v>503469</v>
      </c>
      <c r="C134" s="50">
        <f t="shared" si="5"/>
        <v>425135</v>
      </c>
      <c r="D134" s="96">
        <v>44425</v>
      </c>
      <c r="E134" s="97" t="str">
        <f>IFERROR(VLOOKUP($D134, V医療従事者等!$A:$J, $E$4, FALSE), TEXT(D134, "aaa"))</f>
        <v>火</v>
      </c>
      <c r="F134" s="97">
        <f>IFERROR(VLOOKUP($D134, V医療従事者等!$A:$J, $F$4, FALSE), 0)</f>
        <v>0</v>
      </c>
      <c r="G134" s="97">
        <f>IFERROR(VLOOKUP($D134, V医療従事者等!$A:$J, $G$4, FALSE), 0)</f>
        <v>0</v>
      </c>
      <c r="H134" s="97">
        <f>IFERROR(VLOOKUP($D134, V医療従事者等!$A:$J, $H$4, FALSE), 0)</f>
        <v>0</v>
      </c>
      <c r="I134" s="97">
        <f>IFERROR(VLOOKUP($D134, V医療従事者等!$A:$J, $I$4, FALSE), 0)</f>
        <v>0</v>
      </c>
      <c r="J134" s="98">
        <f>IFERROR(VLOOKUP($D134, V一般接種!$A:$G, J$4, FALSE), 0)</f>
        <v>432364</v>
      </c>
      <c r="K134" s="98">
        <f>IFERROR(VLOOKUP($D134, V一般接種!$A:$G, K$4, FALSE), 0)</f>
        <v>71105</v>
      </c>
      <c r="L134" s="98">
        <f>IFERROR(VLOOKUP($D134, V一般接種!$A:$G, L$4, FALSE), 0)</f>
        <v>0</v>
      </c>
      <c r="M134" s="98">
        <f>IFERROR(VLOOKUP($D134, V一般接種!$A:$G, M$4, FALSE), 0)</f>
        <v>425135</v>
      </c>
      <c r="N134" s="98">
        <f>SUMIF(V職域接種!$C:$C, 'Conv-vaccine'!$D134, V職域接種!F:F)</f>
        <v>0</v>
      </c>
      <c r="O134" s="98">
        <f>SUMIF(V職域接種!$C:$C, 'Conv-vaccine'!$D134, V職域接種!G:G)</f>
        <v>0</v>
      </c>
      <c r="P134" s="98">
        <f>SUMIF(V重複!$C:$C, 'Conv-vaccine'!$D134, V重複!F:F)</f>
        <v>0</v>
      </c>
      <c r="Q134" s="98">
        <f>SUMIF(V重複!$C:$C, 'Conv-vaccine'!$D134, V重複!G:G)</f>
        <v>0</v>
      </c>
    </row>
    <row r="135" spans="1:17" x14ac:dyDescent="0.55000000000000004">
      <c r="A135" s="95">
        <f t="shared" ref="A135:A198" si="6">D135</f>
        <v>44426</v>
      </c>
      <c r="B135" s="50">
        <f t="shared" si="4"/>
        <v>529497</v>
      </c>
      <c r="C135" s="50">
        <f t="shared" si="5"/>
        <v>414425</v>
      </c>
      <c r="D135" s="96">
        <v>44426</v>
      </c>
      <c r="E135" s="97" t="str">
        <f>IFERROR(VLOOKUP($D135, V医療従事者等!$A:$J, $E$4, FALSE), TEXT(D135, "aaa"))</f>
        <v>水</v>
      </c>
      <c r="F135" s="97">
        <f>IFERROR(VLOOKUP($D135, V医療従事者等!$A:$J, $F$4, FALSE), 0)</f>
        <v>0</v>
      </c>
      <c r="G135" s="97">
        <f>IFERROR(VLOOKUP($D135, V医療従事者等!$A:$J, $G$4, FALSE), 0)</f>
        <v>0</v>
      </c>
      <c r="H135" s="97">
        <f>IFERROR(VLOOKUP($D135, V医療従事者等!$A:$J, $H$4, FALSE), 0)</f>
        <v>0</v>
      </c>
      <c r="I135" s="97">
        <f>IFERROR(VLOOKUP($D135, V医療従事者等!$A:$J, $I$4, FALSE), 0)</f>
        <v>0</v>
      </c>
      <c r="J135" s="98">
        <f>IFERROR(VLOOKUP($D135, V一般接種!$A:$G, J$4, FALSE), 0)</f>
        <v>457406</v>
      </c>
      <c r="K135" s="98">
        <f>IFERROR(VLOOKUP($D135, V一般接種!$A:$G, K$4, FALSE), 0)</f>
        <v>72091</v>
      </c>
      <c r="L135" s="98">
        <f>IFERROR(VLOOKUP($D135, V一般接種!$A:$G, L$4, FALSE), 0)</f>
        <v>0</v>
      </c>
      <c r="M135" s="98">
        <f>IFERROR(VLOOKUP($D135, V一般接種!$A:$G, M$4, FALSE), 0)</f>
        <v>414425</v>
      </c>
      <c r="N135" s="98">
        <f>SUMIF(V職域接種!$C:$C, 'Conv-vaccine'!$D135, V職域接種!F:F)</f>
        <v>0</v>
      </c>
      <c r="O135" s="98">
        <f>SUMIF(V職域接種!$C:$C, 'Conv-vaccine'!$D135, V職域接種!G:G)</f>
        <v>0</v>
      </c>
      <c r="P135" s="98">
        <f>SUMIF(V重複!$C:$C, 'Conv-vaccine'!$D135, V重複!F:F)</f>
        <v>0</v>
      </c>
      <c r="Q135" s="98">
        <f>SUMIF(V重複!$C:$C, 'Conv-vaccine'!$D135, V重複!G:G)</f>
        <v>0</v>
      </c>
    </row>
    <row r="136" spans="1:17" x14ac:dyDescent="0.55000000000000004">
      <c r="A136" s="95">
        <f t="shared" si="6"/>
        <v>44427</v>
      </c>
      <c r="B136" s="50">
        <f t="shared" ref="B136:B199" si="7">IF($D136="","",F136+G136+J136+K136+N136-P136)</f>
        <v>524994</v>
      </c>
      <c r="C136" s="50">
        <f t="shared" ref="C136:C199" si="8">IF($D136="", "", H136+I136+L136+M136+O136-Q136)</f>
        <v>402148</v>
      </c>
      <c r="D136" s="96">
        <v>44427</v>
      </c>
      <c r="E136" s="97" t="str">
        <f>IFERROR(VLOOKUP($D136, V医療従事者等!$A:$J, $E$4, FALSE), TEXT(D136, "aaa"))</f>
        <v>木</v>
      </c>
      <c r="F136" s="97">
        <f>IFERROR(VLOOKUP($D136, V医療従事者等!$A:$J, $F$4, FALSE), 0)</f>
        <v>0</v>
      </c>
      <c r="G136" s="97">
        <f>IFERROR(VLOOKUP($D136, V医療従事者等!$A:$J, $G$4, FALSE), 0)</f>
        <v>0</v>
      </c>
      <c r="H136" s="97">
        <f>IFERROR(VLOOKUP($D136, V医療従事者等!$A:$J, $H$4, FALSE), 0)</f>
        <v>0</v>
      </c>
      <c r="I136" s="97">
        <f>IFERROR(VLOOKUP($D136, V医療従事者等!$A:$J, $I$4, FALSE), 0)</f>
        <v>0</v>
      </c>
      <c r="J136" s="98">
        <f>IFERROR(VLOOKUP($D136, V一般接種!$A:$G, J$4, FALSE), 0)</f>
        <v>444256</v>
      </c>
      <c r="K136" s="98">
        <f>IFERROR(VLOOKUP($D136, V一般接種!$A:$G, K$4, FALSE), 0)</f>
        <v>80738</v>
      </c>
      <c r="L136" s="98">
        <f>IFERROR(VLOOKUP($D136, V一般接種!$A:$G, L$4, FALSE), 0)</f>
        <v>0</v>
      </c>
      <c r="M136" s="98">
        <f>IFERROR(VLOOKUP($D136, V一般接種!$A:$G, M$4, FALSE), 0)</f>
        <v>402148</v>
      </c>
      <c r="N136" s="98">
        <f>SUMIF(V職域接種!$C:$C, 'Conv-vaccine'!$D136, V職域接種!F:F)</f>
        <v>0</v>
      </c>
      <c r="O136" s="98">
        <f>SUMIF(V職域接種!$C:$C, 'Conv-vaccine'!$D136, V職域接種!G:G)</f>
        <v>0</v>
      </c>
      <c r="P136" s="98">
        <f>SUMIF(V重複!$C:$C, 'Conv-vaccine'!$D136, V重複!F:F)</f>
        <v>0</v>
      </c>
      <c r="Q136" s="98">
        <f>SUMIF(V重複!$C:$C, 'Conv-vaccine'!$D136, V重複!G:G)</f>
        <v>0</v>
      </c>
    </row>
    <row r="137" spans="1:17" x14ac:dyDescent="0.55000000000000004">
      <c r="A137" s="95">
        <f t="shared" si="6"/>
        <v>44428</v>
      </c>
      <c r="B137" s="50">
        <f t="shared" si="7"/>
        <v>548802</v>
      </c>
      <c r="C137" s="50">
        <f t="shared" si="8"/>
        <v>443162</v>
      </c>
      <c r="D137" s="96">
        <v>44428</v>
      </c>
      <c r="E137" s="97" t="str">
        <f>IFERROR(VLOOKUP($D137, V医療従事者等!$A:$J, $E$4, FALSE), TEXT(D137, "aaa"))</f>
        <v>金</v>
      </c>
      <c r="F137" s="97">
        <f>IFERROR(VLOOKUP($D137, V医療従事者等!$A:$J, $F$4, FALSE), 0)</f>
        <v>0</v>
      </c>
      <c r="G137" s="97">
        <f>IFERROR(VLOOKUP($D137, V医療従事者等!$A:$J, $G$4, FALSE), 0)</f>
        <v>0</v>
      </c>
      <c r="H137" s="97">
        <f>IFERROR(VLOOKUP($D137, V医療従事者等!$A:$J, $H$4, FALSE), 0)</f>
        <v>0</v>
      </c>
      <c r="I137" s="97">
        <f>IFERROR(VLOOKUP($D137, V医療従事者等!$A:$J, $I$4, FALSE), 0)</f>
        <v>0</v>
      </c>
      <c r="J137" s="98">
        <f>IFERROR(VLOOKUP($D137, V一般接種!$A:$G, J$4, FALSE), 0)</f>
        <v>477869</v>
      </c>
      <c r="K137" s="98">
        <f>IFERROR(VLOOKUP($D137, V一般接種!$A:$G, K$4, FALSE), 0)</f>
        <v>70933</v>
      </c>
      <c r="L137" s="98">
        <f>IFERROR(VLOOKUP($D137, V一般接種!$A:$G, L$4, FALSE), 0)</f>
        <v>0</v>
      </c>
      <c r="M137" s="98">
        <f>IFERROR(VLOOKUP($D137, V一般接種!$A:$G, M$4, FALSE), 0)</f>
        <v>443162</v>
      </c>
      <c r="N137" s="98">
        <f>SUMIF(V職域接種!$C:$C, 'Conv-vaccine'!$D137, V職域接種!F:F)</f>
        <v>0</v>
      </c>
      <c r="O137" s="98">
        <f>SUMIF(V職域接種!$C:$C, 'Conv-vaccine'!$D137, V職域接種!G:G)</f>
        <v>0</v>
      </c>
      <c r="P137" s="98">
        <f>SUMIF(V重複!$C:$C, 'Conv-vaccine'!$D137, V重複!F:F)</f>
        <v>0</v>
      </c>
      <c r="Q137" s="98">
        <f>SUMIF(V重複!$C:$C, 'Conv-vaccine'!$D137, V重複!G:G)</f>
        <v>0</v>
      </c>
    </row>
    <row r="138" spans="1:17" x14ac:dyDescent="0.55000000000000004">
      <c r="A138" s="95">
        <f t="shared" si="6"/>
        <v>44429</v>
      </c>
      <c r="B138" s="50">
        <f t="shared" si="7"/>
        <v>656932</v>
      </c>
      <c r="C138" s="50">
        <f t="shared" si="8"/>
        <v>502163</v>
      </c>
      <c r="D138" s="96">
        <v>44429</v>
      </c>
      <c r="E138" s="97" t="str">
        <f>IFERROR(VLOOKUP($D138, V医療従事者等!$A:$J, $E$4, FALSE), TEXT(D138, "aaa"))</f>
        <v>土</v>
      </c>
      <c r="F138" s="97">
        <f>IFERROR(VLOOKUP($D138, V医療従事者等!$A:$J, $F$4, FALSE), 0)</f>
        <v>0</v>
      </c>
      <c r="G138" s="97">
        <f>IFERROR(VLOOKUP($D138, V医療従事者等!$A:$J, $G$4, FALSE), 0)</f>
        <v>0</v>
      </c>
      <c r="H138" s="97">
        <f>IFERROR(VLOOKUP($D138, V医療従事者等!$A:$J, $H$4, FALSE), 0)</f>
        <v>0</v>
      </c>
      <c r="I138" s="97">
        <f>IFERROR(VLOOKUP($D138, V医療従事者等!$A:$J, $I$4, FALSE), 0)</f>
        <v>0</v>
      </c>
      <c r="J138" s="98">
        <f>IFERROR(VLOOKUP($D138, V一般接種!$A:$G, J$4, FALSE), 0)</f>
        <v>566516</v>
      </c>
      <c r="K138" s="98">
        <f>IFERROR(VLOOKUP($D138, V一般接種!$A:$G, K$4, FALSE), 0)</f>
        <v>90416</v>
      </c>
      <c r="L138" s="98">
        <f>IFERROR(VLOOKUP($D138, V一般接種!$A:$G, L$4, FALSE), 0)</f>
        <v>35</v>
      </c>
      <c r="M138" s="98">
        <f>IFERROR(VLOOKUP($D138, V一般接種!$A:$G, M$4, FALSE), 0)</f>
        <v>502128</v>
      </c>
      <c r="N138" s="98">
        <f>SUMIF(V職域接種!$C:$C, 'Conv-vaccine'!$D138, V職域接種!F:F)</f>
        <v>0</v>
      </c>
      <c r="O138" s="98">
        <f>SUMIF(V職域接種!$C:$C, 'Conv-vaccine'!$D138, V職域接種!G:G)</f>
        <v>0</v>
      </c>
      <c r="P138" s="98">
        <f>SUMIF(V重複!$C:$C, 'Conv-vaccine'!$D138, V重複!F:F)</f>
        <v>0</v>
      </c>
      <c r="Q138" s="98">
        <f>SUMIF(V重複!$C:$C, 'Conv-vaccine'!$D138, V重複!G:G)</f>
        <v>0</v>
      </c>
    </row>
    <row r="139" spans="1:17" x14ac:dyDescent="0.55000000000000004">
      <c r="A139" s="95">
        <f t="shared" si="6"/>
        <v>44430</v>
      </c>
      <c r="B139" s="50">
        <f t="shared" si="7"/>
        <v>-10596321</v>
      </c>
      <c r="C139" s="50">
        <f t="shared" si="8"/>
        <v>-5397150</v>
      </c>
      <c r="D139" s="96">
        <v>44430</v>
      </c>
      <c r="E139" s="97" t="str">
        <f>IFERROR(VLOOKUP($D139, V医療従事者等!$A:$J, $E$4, FALSE), TEXT(D139, "aaa"))</f>
        <v>日</v>
      </c>
      <c r="F139" s="97">
        <f>IFERROR(VLOOKUP($D139, V医療従事者等!$A:$J, $F$4, FALSE), 0)</f>
        <v>0</v>
      </c>
      <c r="G139" s="97">
        <f>IFERROR(VLOOKUP($D139, V医療従事者等!$A:$J, $G$4, FALSE), 0)</f>
        <v>0</v>
      </c>
      <c r="H139" s="97">
        <f>IFERROR(VLOOKUP($D139, V医療従事者等!$A:$J, $H$4, FALSE), 0)</f>
        <v>0</v>
      </c>
      <c r="I139" s="97">
        <f>IFERROR(VLOOKUP($D139, V医療従事者等!$A:$J, $I$4, FALSE), 0)</f>
        <v>0</v>
      </c>
      <c r="J139" s="98">
        <f>IFERROR(VLOOKUP($D139, V一般接種!$A:$G, J$4, FALSE), 0)</f>
        <v>485824</v>
      </c>
      <c r="K139" s="98">
        <f>IFERROR(VLOOKUP($D139, V一般接種!$A:$G, K$4, FALSE), 0)</f>
        <v>93597</v>
      </c>
      <c r="L139" s="98">
        <f>IFERROR(VLOOKUP($D139, V一般接種!$A:$G, L$4, FALSE), 0)</f>
        <v>0</v>
      </c>
      <c r="M139" s="98">
        <f>IFERROR(VLOOKUP($D139, V一般接種!$A:$G, M$4, FALSE), 0)</f>
        <v>429082</v>
      </c>
      <c r="N139" s="98">
        <f>SUMIF(V職域接種!$C:$C, 'Conv-vaccine'!$D139, V職域接種!F:F)</f>
        <v>7013578</v>
      </c>
      <c r="O139" s="98">
        <f>SUMIF(V職域接種!$C:$C, 'Conv-vaccine'!$D139, V職域接種!G:G)</f>
        <v>5015424</v>
      </c>
      <c r="P139" s="98">
        <f>SUMIF(V重複!$C:$C, 'Conv-vaccine'!$D139, V重複!F:F)</f>
        <v>18189320</v>
      </c>
      <c r="Q139" s="98">
        <f>SUMIF(V重複!$C:$C, 'Conv-vaccine'!$D139, V重複!G:G)</f>
        <v>10841656</v>
      </c>
    </row>
    <row r="140" spans="1:17" x14ac:dyDescent="0.55000000000000004">
      <c r="A140" s="95">
        <f t="shared" si="6"/>
        <v>44431</v>
      </c>
      <c r="B140" s="50">
        <f t="shared" si="7"/>
        <v>470374</v>
      </c>
      <c r="C140" s="50">
        <f t="shared" si="8"/>
        <v>400394</v>
      </c>
      <c r="D140" s="96">
        <v>44431</v>
      </c>
      <c r="E140" s="97" t="str">
        <f>IFERROR(VLOOKUP($D140, V医療従事者等!$A:$J, $E$4, FALSE), TEXT(D140, "aaa"))</f>
        <v>月</v>
      </c>
      <c r="F140" s="97">
        <f>IFERROR(VLOOKUP($D140, V医療従事者等!$A:$J, $F$4, FALSE), 0)</f>
        <v>0</v>
      </c>
      <c r="G140" s="97">
        <f>IFERROR(VLOOKUP($D140, V医療従事者等!$A:$J, $G$4, FALSE), 0)</f>
        <v>0</v>
      </c>
      <c r="H140" s="97">
        <f>IFERROR(VLOOKUP($D140, V医療従事者等!$A:$J, $H$4, FALSE), 0)</f>
        <v>0</v>
      </c>
      <c r="I140" s="97">
        <f>IFERROR(VLOOKUP($D140, V医療従事者等!$A:$J, $I$4, FALSE), 0)</f>
        <v>0</v>
      </c>
      <c r="J140" s="98">
        <f>IFERROR(VLOOKUP($D140, V一般接種!$A:$G, J$4, FALSE), 0)</f>
        <v>397371</v>
      </c>
      <c r="K140" s="98">
        <f>IFERROR(VLOOKUP($D140, V一般接種!$A:$G, K$4, FALSE), 0)</f>
        <v>73003</v>
      </c>
      <c r="L140" s="98">
        <f>IFERROR(VLOOKUP($D140, V一般接種!$A:$G, L$4, FALSE), 0)</f>
        <v>529</v>
      </c>
      <c r="M140" s="98">
        <f>IFERROR(VLOOKUP($D140, V一般接種!$A:$G, M$4, FALSE), 0)</f>
        <v>399865</v>
      </c>
      <c r="N140" s="98">
        <f>SUMIF(V職域接種!$C:$C, 'Conv-vaccine'!$D140, V職域接種!F:F)</f>
        <v>0</v>
      </c>
      <c r="O140" s="98">
        <f>SUMIF(V職域接種!$C:$C, 'Conv-vaccine'!$D140, V職域接種!G:G)</f>
        <v>0</v>
      </c>
      <c r="P140" s="98">
        <f>SUMIF(V重複!$C:$C, 'Conv-vaccine'!$D140, V重複!F:F)</f>
        <v>0</v>
      </c>
      <c r="Q140" s="98">
        <f>SUMIF(V重複!$C:$C, 'Conv-vaccine'!$D140, V重複!G:G)</f>
        <v>0</v>
      </c>
    </row>
    <row r="141" spans="1:17" x14ac:dyDescent="0.55000000000000004">
      <c r="A141" s="95">
        <f t="shared" si="6"/>
        <v>44432</v>
      </c>
      <c r="B141" s="50">
        <f t="shared" si="7"/>
        <v>511574</v>
      </c>
      <c r="C141" s="50">
        <f t="shared" si="8"/>
        <v>406968</v>
      </c>
      <c r="D141" s="96">
        <v>44432</v>
      </c>
      <c r="E141" s="97" t="str">
        <f>IFERROR(VLOOKUP($D141, V医療従事者等!$A:$J, $E$4, FALSE), TEXT(D141, "aaa"))</f>
        <v>火</v>
      </c>
      <c r="F141" s="97">
        <f>IFERROR(VLOOKUP($D141, V医療従事者等!$A:$J, $F$4, FALSE), 0)</f>
        <v>0</v>
      </c>
      <c r="G141" s="97">
        <f>IFERROR(VLOOKUP($D141, V医療従事者等!$A:$J, $G$4, FALSE), 0)</f>
        <v>0</v>
      </c>
      <c r="H141" s="97">
        <f>IFERROR(VLOOKUP($D141, V医療従事者等!$A:$J, $H$4, FALSE), 0)</f>
        <v>0</v>
      </c>
      <c r="I141" s="97">
        <f>IFERROR(VLOOKUP($D141, V医療従事者等!$A:$J, $I$4, FALSE), 0)</f>
        <v>0</v>
      </c>
      <c r="J141" s="98">
        <f>IFERROR(VLOOKUP($D141, V一般接種!$A:$G, J$4, FALSE), 0)</f>
        <v>422457</v>
      </c>
      <c r="K141" s="98">
        <f>IFERROR(VLOOKUP($D141, V一般接種!$A:$G, K$4, FALSE), 0)</f>
        <v>89117</v>
      </c>
      <c r="L141" s="98">
        <f>IFERROR(VLOOKUP($D141, V一般接種!$A:$G, L$4, FALSE), 0)</f>
        <v>526</v>
      </c>
      <c r="M141" s="98">
        <f>IFERROR(VLOOKUP($D141, V一般接種!$A:$G, M$4, FALSE), 0)</f>
        <v>406442</v>
      </c>
      <c r="N141" s="98">
        <f>SUMIF(V職域接種!$C:$C, 'Conv-vaccine'!$D141, V職域接種!F:F)</f>
        <v>0</v>
      </c>
      <c r="O141" s="98">
        <f>SUMIF(V職域接種!$C:$C, 'Conv-vaccine'!$D141, V職域接種!G:G)</f>
        <v>0</v>
      </c>
      <c r="P141" s="98">
        <f>SUMIF(V重複!$C:$C, 'Conv-vaccine'!$D141, V重複!F:F)</f>
        <v>0</v>
      </c>
      <c r="Q141" s="98">
        <f>SUMIF(V重複!$C:$C, 'Conv-vaccine'!$D141, V重複!G:G)</f>
        <v>0</v>
      </c>
    </row>
    <row r="142" spans="1:17" x14ac:dyDescent="0.55000000000000004">
      <c r="A142" s="95">
        <f t="shared" si="6"/>
        <v>44433</v>
      </c>
      <c r="B142" s="50">
        <f t="shared" si="7"/>
        <v>494135</v>
      </c>
      <c r="C142" s="50">
        <f t="shared" si="8"/>
        <v>399356</v>
      </c>
      <c r="D142" s="96">
        <v>44433</v>
      </c>
      <c r="E142" s="97" t="str">
        <f>IFERROR(VLOOKUP($D142, V医療従事者等!$A:$J, $E$4, FALSE), TEXT(D142, "aaa"))</f>
        <v>水</v>
      </c>
      <c r="F142" s="97">
        <f>IFERROR(VLOOKUP($D142, V医療従事者等!$A:$J, $F$4, FALSE), 0)</f>
        <v>0</v>
      </c>
      <c r="G142" s="97">
        <f>IFERROR(VLOOKUP($D142, V医療従事者等!$A:$J, $G$4, FALSE), 0)</f>
        <v>0</v>
      </c>
      <c r="H142" s="97">
        <f>IFERROR(VLOOKUP($D142, V医療従事者等!$A:$J, $H$4, FALSE), 0)</f>
        <v>0</v>
      </c>
      <c r="I142" s="97">
        <f>IFERROR(VLOOKUP($D142, V医療従事者等!$A:$J, $I$4, FALSE), 0)</f>
        <v>0</v>
      </c>
      <c r="J142" s="98">
        <f>IFERROR(VLOOKUP($D142, V一般接種!$A:$G, J$4, FALSE), 0)</f>
        <v>412151</v>
      </c>
      <c r="K142" s="98">
        <f>IFERROR(VLOOKUP($D142, V一般接種!$A:$G, K$4, FALSE), 0)</f>
        <v>81984</v>
      </c>
      <c r="L142" s="98">
        <f>IFERROR(VLOOKUP($D142, V一般接種!$A:$G, L$4, FALSE), 0)</f>
        <v>1515</v>
      </c>
      <c r="M142" s="98">
        <f>IFERROR(VLOOKUP($D142, V一般接種!$A:$G, M$4, FALSE), 0)</f>
        <v>397841</v>
      </c>
      <c r="N142" s="98">
        <f>SUMIF(V職域接種!$C:$C, 'Conv-vaccine'!$D142, V職域接種!F:F)</f>
        <v>0</v>
      </c>
      <c r="O142" s="98">
        <f>SUMIF(V職域接種!$C:$C, 'Conv-vaccine'!$D142, V職域接種!G:G)</f>
        <v>0</v>
      </c>
      <c r="P142" s="98">
        <f>SUMIF(V重複!$C:$C, 'Conv-vaccine'!$D142, V重複!F:F)</f>
        <v>0</v>
      </c>
      <c r="Q142" s="98">
        <f>SUMIF(V重複!$C:$C, 'Conv-vaccine'!$D142, V重複!G:G)</f>
        <v>0</v>
      </c>
    </row>
    <row r="143" spans="1:17" x14ac:dyDescent="0.55000000000000004">
      <c r="A143" s="95">
        <f t="shared" si="6"/>
        <v>44434</v>
      </c>
      <c r="B143" s="50">
        <f t="shared" si="7"/>
        <v>467020</v>
      </c>
      <c r="C143" s="50">
        <f t="shared" si="8"/>
        <v>380842</v>
      </c>
      <c r="D143" s="96">
        <v>44434</v>
      </c>
      <c r="E143" s="97" t="str">
        <f>IFERROR(VLOOKUP($D143, V医療従事者等!$A:$J, $E$4, FALSE), TEXT(D143, "aaa"))</f>
        <v>木</v>
      </c>
      <c r="F143" s="97">
        <f>IFERROR(VLOOKUP($D143, V医療従事者等!$A:$J, $F$4, FALSE), 0)</f>
        <v>0</v>
      </c>
      <c r="G143" s="97">
        <f>IFERROR(VLOOKUP($D143, V医療従事者等!$A:$J, $G$4, FALSE), 0)</f>
        <v>0</v>
      </c>
      <c r="H143" s="97">
        <f>IFERROR(VLOOKUP($D143, V医療従事者等!$A:$J, $H$4, FALSE), 0)</f>
        <v>0</v>
      </c>
      <c r="I143" s="97">
        <f>IFERROR(VLOOKUP($D143, V医療従事者等!$A:$J, $I$4, FALSE), 0)</f>
        <v>0</v>
      </c>
      <c r="J143" s="98">
        <f>IFERROR(VLOOKUP($D143, V一般接種!$A:$G, J$4, FALSE), 0)</f>
        <v>397018</v>
      </c>
      <c r="K143" s="98">
        <f>IFERROR(VLOOKUP($D143, V一般接種!$A:$G, K$4, FALSE), 0)</f>
        <v>70002</v>
      </c>
      <c r="L143" s="98">
        <f>IFERROR(VLOOKUP($D143, V一般接種!$A:$G, L$4, FALSE), 0)</f>
        <v>1551</v>
      </c>
      <c r="M143" s="98">
        <f>IFERROR(VLOOKUP($D143, V一般接種!$A:$G, M$4, FALSE), 0)</f>
        <v>379291</v>
      </c>
      <c r="N143" s="98">
        <f>SUMIF(V職域接種!$C:$C, 'Conv-vaccine'!$D143, V職域接種!F:F)</f>
        <v>0</v>
      </c>
      <c r="O143" s="98">
        <f>SUMIF(V職域接種!$C:$C, 'Conv-vaccine'!$D143, V職域接種!G:G)</f>
        <v>0</v>
      </c>
      <c r="P143" s="98">
        <f>SUMIF(V重複!$C:$C, 'Conv-vaccine'!$D143, V重複!F:F)</f>
        <v>0</v>
      </c>
      <c r="Q143" s="98">
        <f>SUMIF(V重複!$C:$C, 'Conv-vaccine'!$D143, V重複!G:G)</f>
        <v>0</v>
      </c>
    </row>
    <row r="144" spans="1:17" x14ac:dyDescent="0.55000000000000004">
      <c r="A144" s="95">
        <f t="shared" si="6"/>
        <v>44435</v>
      </c>
      <c r="B144" s="50">
        <f t="shared" si="7"/>
        <v>488488</v>
      </c>
      <c r="C144" s="50">
        <f t="shared" si="8"/>
        <v>397750</v>
      </c>
      <c r="D144" s="96">
        <v>44435</v>
      </c>
      <c r="E144" s="97" t="str">
        <f>IFERROR(VLOOKUP($D144, V医療従事者等!$A:$J, $E$4, FALSE), TEXT(D144, "aaa"))</f>
        <v>金</v>
      </c>
      <c r="F144" s="97">
        <f>IFERROR(VLOOKUP($D144, V医療従事者等!$A:$J, $F$4, FALSE), 0)</f>
        <v>0</v>
      </c>
      <c r="G144" s="97">
        <f>IFERROR(VLOOKUP($D144, V医療従事者等!$A:$J, $G$4, FALSE), 0)</f>
        <v>0</v>
      </c>
      <c r="H144" s="97">
        <f>IFERROR(VLOOKUP($D144, V医療従事者等!$A:$J, $H$4, FALSE), 0)</f>
        <v>0</v>
      </c>
      <c r="I144" s="97">
        <f>IFERROR(VLOOKUP($D144, V医療従事者等!$A:$J, $I$4, FALSE), 0)</f>
        <v>0</v>
      </c>
      <c r="J144" s="98">
        <f>IFERROR(VLOOKUP($D144, V一般接種!$A:$G, J$4, FALSE), 0)</f>
        <v>417899</v>
      </c>
      <c r="K144" s="98">
        <f>IFERROR(VLOOKUP($D144, V一般接種!$A:$G, K$4, FALSE), 0)</f>
        <v>70589</v>
      </c>
      <c r="L144" s="98">
        <f>IFERROR(VLOOKUP($D144, V一般接種!$A:$G, L$4, FALSE), 0)</f>
        <v>546</v>
      </c>
      <c r="M144" s="98">
        <f>IFERROR(VLOOKUP($D144, V一般接種!$A:$G, M$4, FALSE), 0)</f>
        <v>397204</v>
      </c>
      <c r="N144" s="98">
        <f>SUMIF(V職域接種!$C:$C, 'Conv-vaccine'!$D144, V職域接種!F:F)</f>
        <v>0</v>
      </c>
      <c r="O144" s="98">
        <f>SUMIF(V職域接種!$C:$C, 'Conv-vaccine'!$D144, V職域接種!G:G)</f>
        <v>0</v>
      </c>
      <c r="P144" s="98">
        <f>SUMIF(V重複!$C:$C, 'Conv-vaccine'!$D144, V重複!F:F)</f>
        <v>0</v>
      </c>
      <c r="Q144" s="98">
        <f>SUMIF(V重複!$C:$C, 'Conv-vaccine'!$D144, V重複!G:G)</f>
        <v>0</v>
      </c>
    </row>
    <row r="145" spans="1:17" x14ac:dyDescent="0.55000000000000004">
      <c r="A145" s="95">
        <f t="shared" si="6"/>
        <v>44436</v>
      </c>
      <c r="B145" s="50">
        <f t="shared" si="7"/>
        <v>570034</v>
      </c>
      <c r="C145" s="50">
        <f t="shared" si="8"/>
        <v>492895</v>
      </c>
      <c r="D145" s="96">
        <v>44436</v>
      </c>
      <c r="E145" s="97" t="str">
        <f>IFERROR(VLOOKUP($D145, V医療従事者等!$A:$J, $E$4, FALSE), TEXT(D145, "aaa"))</f>
        <v>土</v>
      </c>
      <c r="F145" s="97">
        <f>IFERROR(VLOOKUP($D145, V医療従事者等!$A:$J, $F$4, FALSE), 0)</f>
        <v>0</v>
      </c>
      <c r="G145" s="97">
        <f>IFERROR(VLOOKUP($D145, V医療従事者等!$A:$J, $G$4, FALSE), 0)</f>
        <v>0</v>
      </c>
      <c r="H145" s="97">
        <f>IFERROR(VLOOKUP($D145, V医療従事者等!$A:$J, $H$4, FALSE), 0)</f>
        <v>0</v>
      </c>
      <c r="I145" s="97">
        <f>IFERROR(VLOOKUP($D145, V医療従事者等!$A:$J, $I$4, FALSE), 0)</f>
        <v>0</v>
      </c>
      <c r="J145" s="98">
        <f>IFERROR(VLOOKUP($D145, V一般接種!$A:$G, J$4, FALSE), 0)</f>
        <v>483995</v>
      </c>
      <c r="K145" s="98">
        <f>IFERROR(VLOOKUP($D145, V一般接種!$A:$G, K$4, FALSE), 0)</f>
        <v>86039</v>
      </c>
      <c r="L145" s="98">
        <f>IFERROR(VLOOKUP($D145, V一般接種!$A:$G, L$4, FALSE), 0)</f>
        <v>538</v>
      </c>
      <c r="M145" s="98">
        <f>IFERROR(VLOOKUP($D145, V一般接種!$A:$G, M$4, FALSE), 0)</f>
        <v>492357</v>
      </c>
      <c r="N145" s="98">
        <f>SUMIF(V職域接種!$C:$C, 'Conv-vaccine'!$D145, V職域接種!F:F)</f>
        <v>0</v>
      </c>
      <c r="O145" s="98">
        <f>SUMIF(V職域接種!$C:$C, 'Conv-vaccine'!$D145, V職域接種!G:G)</f>
        <v>0</v>
      </c>
      <c r="P145" s="98">
        <f>SUMIF(V重複!$C:$C, 'Conv-vaccine'!$D145, V重複!F:F)</f>
        <v>0</v>
      </c>
      <c r="Q145" s="98">
        <f>SUMIF(V重複!$C:$C, 'Conv-vaccine'!$D145, V重複!G:G)</f>
        <v>0</v>
      </c>
    </row>
    <row r="146" spans="1:17" x14ac:dyDescent="0.55000000000000004">
      <c r="A146" s="95">
        <f t="shared" si="6"/>
        <v>44437</v>
      </c>
      <c r="B146" s="50">
        <f t="shared" si="7"/>
        <v>3690738</v>
      </c>
      <c r="C146" s="50">
        <f t="shared" si="8"/>
        <v>3365942</v>
      </c>
      <c r="D146" s="96">
        <v>44437</v>
      </c>
      <c r="E146" s="97" t="str">
        <f>IFERROR(VLOOKUP($D146, V医療従事者等!$A:$J, $E$4, FALSE), TEXT(D146, "aaa"))</f>
        <v>日</v>
      </c>
      <c r="F146" s="97">
        <f>IFERROR(VLOOKUP($D146, V医療従事者等!$A:$J, $F$4, FALSE), 0)</f>
        <v>0</v>
      </c>
      <c r="G146" s="97">
        <f>IFERROR(VLOOKUP($D146, V医療従事者等!$A:$J, $G$4, FALSE), 0)</f>
        <v>0</v>
      </c>
      <c r="H146" s="97">
        <f>IFERROR(VLOOKUP($D146, V医療従事者等!$A:$J, $H$4, FALSE), 0)</f>
        <v>0</v>
      </c>
      <c r="I146" s="97">
        <f>IFERROR(VLOOKUP($D146, V医療従事者等!$A:$J, $I$4, FALSE), 0)</f>
        <v>0</v>
      </c>
      <c r="J146" s="98">
        <f>IFERROR(VLOOKUP($D146, V一般接種!$A:$G, J$4, FALSE), 0)</f>
        <v>393414</v>
      </c>
      <c r="K146" s="98">
        <f>IFERROR(VLOOKUP($D146, V一般接種!$A:$G, K$4, FALSE), 0)</f>
        <v>76663</v>
      </c>
      <c r="L146" s="98">
        <f>IFERROR(VLOOKUP($D146, V一般接種!$A:$G, L$4, FALSE), 0)</f>
        <v>1119</v>
      </c>
      <c r="M146" s="98">
        <f>IFERROR(VLOOKUP($D146, V一般接種!$A:$G, M$4, FALSE), 0)</f>
        <v>409810</v>
      </c>
      <c r="N146" s="98">
        <f>SUMIF(V職域接種!$C:$C, 'Conv-vaccine'!$D146, V職域接種!F:F)</f>
        <v>7426698</v>
      </c>
      <c r="O146" s="98">
        <f>SUMIF(V職域接種!$C:$C, 'Conv-vaccine'!$D146, V職域接種!G:G)</f>
        <v>5798323</v>
      </c>
      <c r="P146" s="98">
        <f>SUMIF(V重複!$C:$C, 'Conv-vaccine'!$D146, V重複!F:F)</f>
        <v>4206037</v>
      </c>
      <c r="Q146" s="98">
        <f>SUMIF(V重複!$C:$C, 'Conv-vaccine'!$D146, V重複!G:G)</f>
        <v>2843310</v>
      </c>
    </row>
    <row r="147" spans="1:17" x14ac:dyDescent="0.55000000000000004">
      <c r="A147" s="95">
        <f t="shared" si="6"/>
        <v>44438</v>
      </c>
      <c r="B147" s="50">
        <f t="shared" si="7"/>
        <v>244865</v>
      </c>
      <c r="C147" s="50">
        <f t="shared" si="8"/>
        <v>106770</v>
      </c>
      <c r="D147" s="96">
        <v>44438</v>
      </c>
      <c r="E147" s="97" t="str">
        <f>IFERROR(VLOOKUP($D147, V医療従事者等!$A:$J, $E$4, FALSE), TEXT(D147, "aaa"))</f>
        <v>月</v>
      </c>
      <c r="F147" s="97">
        <f>IFERROR(VLOOKUP($D147, V医療従事者等!$A:$J, $F$4, FALSE), 0)</f>
        <v>0</v>
      </c>
      <c r="G147" s="97">
        <f>IFERROR(VLOOKUP($D147, V医療従事者等!$A:$J, $G$4, FALSE), 0)</f>
        <v>0</v>
      </c>
      <c r="H147" s="97">
        <f>IFERROR(VLOOKUP($D147, V医療従事者等!$A:$J, $H$4, FALSE), 0)</f>
        <v>0</v>
      </c>
      <c r="I147" s="97">
        <f>IFERROR(VLOOKUP($D147, V医療従事者等!$A:$J, $I$4, FALSE), 0)</f>
        <v>0</v>
      </c>
      <c r="J147" s="98">
        <f>IFERROR(VLOOKUP($D147, V一般接種!$A:$G, J$4, FALSE), 0)</f>
        <v>178350</v>
      </c>
      <c r="K147" s="98">
        <f>IFERROR(VLOOKUP($D147, V一般接種!$A:$G, K$4, FALSE), 0)</f>
        <v>66515</v>
      </c>
      <c r="L147" s="98">
        <f>IFERROR(VLOOKUP($D147, V一般接種!$A:$G, L$4, FALSE), 0)</f>
        <v>889</v>
      </c>
      <c r="M147" s="98">
        <f>IFERROR(VLOOKUP($D147, V一般接種!$A:$G, M$4, FALSE), 0)</f>
        <v>105881</v>
      </c>
      <c r="N147" s="98">
        <f>SUMIF(V職域接種!$C:$C, 'Conv-vaccine'!$D147, V職域接種!F:F)</f>
        <v>0</v>
      </c>
      <c r="O147" s="98">
        <f>SUMIF(V職域接種!$C:$C, 'Conv-vaccine'!$D147, V職域接種!G:G)</f>
        <v>0</v>
      </c>
      <c r="P147" s="98">
        <f>SUMIF(V重複!$C:$C, 'Conv-vaccine'!$D147, V重複!F:F)</f>
        <v>0</v>
      </c>
      <c r="Q147" s="98">
        <f>SUMIF(V重複!$C:$C, 'Conv-vaccine'!$D147, V重複!G:G)</f>
        <v>0</v>
      </c>
    </row>
    <row r="148" spans="1:17" x14ac:dyDescent="0.55000000000000004">
      <c r="A148" s="95">
        <f t="shared" si="6"/>
        <v>44439</v>
      </c>
      <c r="B148" s="50">
        <f t="shared" si="7"/>
        <v>340595</v>
      </c>
      <c r="C148" s="50">
        <f t="shared" si="8"/>
        <v>223477</v>
      </c>
      <c r="D148" s="96">
        <v>44439</v>
      </c>
      <c r="E148" s="97" t="str">
        <f>IFERROR(VLOOKUP($D148, V医療従事者等!$A:$J, $E$4, FALSE), TEXT(D148, "aaa"))</f>
        <v>火</v>
      </c>
      <c r="F148" s="97">
        <f>IFERROR(VLOOKUP($D148, V医療従事者等!$A:$J, $F$4, FALSE), 0)</f>
        <v>0</v>
      </c>
      <c r="G148" s="97">
        <f>IFERROR(VLOOKUP($D148, V医療従事者等!$A:$J, $G$4, FALSE), 0)</f>
        <v>0</v>
      </c>
      <c r="H148" s="97">
        <f>IFERROR(VLOOKUP($D148, V医療従事者等!$A:$J, $H$4, FALSE), 0)</f>
        <v>0</v>
      </c>
      <c r="I148" s="97">
        <f>IFERROR(VLOOKUP($D148, V医療従事者等!$A:$J, $I$4, FALSE), 0)</f>
        <v>0</v>
      </c>
      <c r="J148" s="98">
        <f>IFERROR(VLOOKUP($D148, V一般接種!$A:$G, J$4, FALSE), 0)</f>
        <v>290248</v>
      </c>
      <c r="K148" s="98">
        <f>IFERROR(VLOOKUP($D148, V一般接種!$A:$G, K$4, FALSE), 0)</f>
        <v>50347</v>
      </c>
      <c r="L148" s="98">
        <f>IFERROR(VLOOKUP($D148, V一般接種!$A:$G, L$4, FALSE), 0)</f>
        <v>1100</v>
      </c>
      <c r="M148" s="98">
        <f>IFERROR(VLOOKUP($D148, V一般接種!$A:$G, M$4, FALSE), 0)</f>
        <v>222377</v>
      </c>
      <c r="N148" s="98">
        <f>SUMIF(V職域接種!$C:$C, 'Conv-vaccine'!$D148, V職域接種!F:F)</f>
        <v>0</v>
      </c>
      <c r="O148" s="98">
        <f>SUMIF(V職域接種!$C:$C, 'Conv-vaccine'!$D148, V職域接種!G:G)</f>
        <v>0</v>
      </c>
      <c r="P148" s="98">
        <f>SUMIF(V重複!$C:$C, 'Conv-vaccine'!$D148, V重複!F:F)</f>
        <v>0</v>
      </c>
      <c r="Q148" s="98">
        <f>SUMIF(V重複!$C:$C, 'Conv-vaccine'!$D148, V重複!G:G)</f>
        <v>0</v>
      </c>
    </row>
    <row r="149" spans="1:17" x14ac:dyDescent="0.55000000000000004">
      <c r="A149" s="95">
        <f t="shared" si="6"/>
        <v>44440</v>
      </c>
      <c r="B149" s="50">
        <f t="shared" si="7"/>
        <v>0</v>
      </c>
      <c r="C149" s="50">
        <f t="shared" si="8"/>
        <v>0</v>
      </c>
      <c r="D149" s="96">
        <v>44440</v>
      </c>
      <c r="E149" s="97" t="str">
        <f>IFERROR(VLOOKUP($D149, V医療従事者等!$A:$J, $E$4, FALSE), TEXT(D149, "aaa"))</f>
        <v>水</v>
      </c>
      <c r="F149" s="97">
        <f>IFERROR(VLOOKUP($D149, V医療従事者等!$A:$J, $F$4, FALSE), 0)</f>
        <v>0</v>
      </c>
      <c r="G149" s="97">
        <f>IFERROR(VLOOKUP($D149, V医療従事者等!$A:$J, $G$4, FALSE), 0)</f>
        <v>0</v>
      </c>
      <c r="H149" s="97">
        <f>IFERROR(VLOOKUP($D149, V医療従事者等!$A:$J, $H$4, FALSE), 0)</f>
        <v>0</v>
      </c>
      <c r="I149" s="97">
        <f>IFERROR(VLOOKUP($D149, V医療従事者等!$A:$J, $I$4, FALSE), 0)</f>
        <v>0</v>
      </c>
      <c r="J149" s="98">
        <f>IFERROR(VLOOKUP($D149, V一般接種!$A:$G, J$4, FALSE), 0)</f>
        <v>0</v>
      </c>
      <c r="K149" s="98">
        <f>IFERROR(VLOOKUP($D149, V一般接種!$A:$G, K$4, FALSE), 0)</f>
        <v>0</v>
      </c>
      <c r="L149" s="98">
        <f>IFERROR(VLOOKUP($D149, V一般接種!$A:$G, L$4, FALSE), 0)</f>
        <v>0</v>
      </c>
      <c r="M149" s="98">
        <f>IFERROR(VLOOKUP($D149, V一般接種!$A:$G, M$4, FALSE), 0)</f>
        <v>0</v>
      </c>
      <c r="N149" s="98">
        <f>SUMIF(V職域接種!$C:$C, 'Conv-vaccine'!$D149, V職域接種!F:F)</f>
        <v>0</v>
      </c>
      <c r="O149" s="98">
        <f>SUMIF(V職域接種!$C:$C, 'Conv-vaccine'!$D149, V職域接種!G:G)</f>
        <v>0</v>
      </c>
      <c r="P149" s="98">
        <f>SUMIF(V重複!$C:$C, 'Conv-vaccine'!$D149, V重複!F:F)</f>
        <v>0</v>
      </c>
      <c r="Q149" s="98">
        <f>SUMIF(V重複!$C:$C, 'Conv-vaccine'!$D149, V重複!G:G)</f>
        <v>0</v>
      </c>
    </row>
    <row r="150" spans="1:17" x14ac:dyDescent="0.55000000000000004">
      <c r="A150" s="95">
        <f t="shared" si="6"/>
        <v>44441</v>
      </c>
      <c r="B150" s="50">
        <f t="shared" si="7"/>
        <v>0</v>
      </c>
      <c r="C150" s="50">
        <f t="shared" si="8"/>
        <v>0</v>
      </c>
      <c r="D150" s="96">
        <v>44441</v>
      </c>
      <c r="E150" s="97" t="str">
        <f>IFERROR(VLOOKUP($D150, V医療従事者等!$A:$J, $E$4, FALSE), TEXT(D150, "aaa"))</f>
        <v>木</v>
      </c>
      <c r="F150" s="97">
        <f>IFERROR(VLOOKUP($D150, V医療従事者等!$A:$J, $F$4, FALSE), 0)</f>
        <v>0</v>
      </c>
      <c r="G150" s="97">
        <f>IFERROR(VLOOKUP($D150, V医療従事者等!$A:$J, $G$4, FALSE), 0)</f>
        <v>0</v>
      </c>
      <c r="H150" s="97">
        <f>IFERROR(VLOOKUP($D150, V医療従事者等!$A:$J, $H$4, FALSE), 0)</f>
        <v>0</v>
      </c>
      <c r="I150" s="97">
        <f>IFERROR(VLOOKUP($D150, V医療従事者等!$A:$J, $I$4, FALSE), 0)</f>
        <v>0</v>
      </c>
      <c r="J150" s="98">
        <f>IFERROR(VLOOKUP($D150, V一般接種!$A:$G, J$4, FALSE), 0)</f>
        <v>0</v>
      </c>
      <c r="K150" s="98">
        <f>IFERROR(VLOOKUP($D150, V一般接種!$A:$G, K$4, FALSE), 0)</f>
        <v>0</v>
      </c>
      <c r="L150" s="98">
        <f>IFERROR(VLOOKUP($D150, V一般接種!$A:$G, L$4, FALSE), 0)</f>
        <v>0</v>
      </c>
      <c r="M150" s="98">
        <f>IFERROR(VLOOKUP($D150, V一般接種!$A:$G, M$4, FALSE), 0)</f>
        <v>0</v>
      </c>
      <c r="N150" s="98">
        <f>SUMIF(V職域接種!$C:$C, 'Conv-vaccine'!$D150, V職域接種!F:F)</f>
        <v>0</v>
      </c>
      <c r="O150" s="98">
        <f>SUMIF(V職域接種!$C:$C, 'Conv-vaccine'!$D150, V職域接種!G:G)</f>
        <v>0</v>
      </c>
      <c r="P150" s="98">
        <f>SUMIF(V重複!$C:$C, 'Conv-vaccine'!$D150, V重複!F:F)</f>
        <v>0</v>
      </c>
      <c r="Q150" s="98">
        <f>SUMIF(V重複!$C:$C, 'Conv-vaccine'!$D150, V重複!G:G)</f>
        <v>0</v>
      </c>
    </row>
    <row r="151" spans="1:17" x14ac:dyDescent="0.55000000000000004">
      <c r="A151" s="95">
        <f t="shared" si="6"/>
        <v>44442</v>
      </c>
      <c r="B151" s="50">
        <f t="shared" si="7"/>
        <v>0</v>
      </c>
      <c r="C151" s="50">
        <f t="shared" si="8"/>
        <v>0</v>
      </c>
      <c r="D151" s="96">
        <v>44442</v>
      </c>
      <c r="E151" s="97" t="str">
        <f>IFERROR(VLOOKUP($D151, V医療従事者等!$A:$J, $E$4, FALSE), TEXT(D151, "aaa"))</f>
        <v>金</v>
      </c>
      <c r="F151" s="97">
        <f>IFERROR(VLOOKUP($D151, V医療従事者等!$A:$J, $F$4, FALSE), 0)</f>
        <v>0</v>
      </c>
      <c r="G151" s="97">
        <f>IFERROR(VLOOKUP($D151, V医療従事者等!$A:$J, $G$4, FALSE), 0)</f>
        <v>0</v>
      </c>
      <c r="H151" s="97">
        <f>IFERROR(VLOOKUP($D151, V医療従事者等!$A:$J, $H$4, FALSE), 0)</f>
        <v>0</v>
      </c>
      <c r="I151" s="97">
        <f>IFERROR(VLOOKUP($D151, V医療従事者等!$A:$J, $I$4, FALSE), 0)</f>
        <v>0</v>
      </c>
      <c r="J151" s="98">
        <f>IFERROR(VLOOKUP($D151, V一般接種!$A:$G, J$4, FALSE), 0)</f>
        <v>0</v>
      </c>
      <c r="K151" s="98">
        <f>IFERROR(VLOOKUP($D151, V一般接種!$A:$G, K$4, FALSE), 0)</f>
        <v>0</v>
      </c>
      <c r="L151" s="98">
        <f>IFERROR(VLOOKUP($D151, V一般接種!$A:$G, L$4, FALSE), 0)</f>
        <v>0</v>
      </c>
      <c r="M151" s="98">
        <f>IFERROR(VLOOKUP($D151, V一般接種!$A:$G, M$4, FALSE), 0)</f>
        <v>0</v>
      </c>
      <c r="N151" s="98">
        <f>SUMIF(V職域接種!$C:$C, 'Conv-vaccine'!$D151, V職域接種!F:F)</f>
        <v>0</v>
      </c>
      <c r="O151" s="98">
        <f>SUMIF(V職域接種!$C:$C, 'Conv-vaccine'!$D151, V職域接種!G:G)</f>
        <v>0</v>
      </c>
      <c r="P151" s="98">
        <f>SUMIF(V重複!$C:$C, 'Conv-vaccine'!$D151, V重複!F:F)</f>
        <v>0</v>
      </c>
      <c r="Q151" s="98">
        <f>SUMIF(V重複!$C:$C, 'Conv-vaccine'!$D151, V重複!G:G)</f>
        <v>0</v>
      </c>
    </row>
    <row r="152" spans="1:17" x14ac:dyDescent="0.55000000000000004">
      <c r="A152" s="95">
        <f t="shared" si="6"/>
        <v>44443</v>
      </c>
      <c r="B152" s="50">
        <f t="shared" si="7"/>
        <v>0</v>
      </c>
      <c r="C152" s="50">
        <f t="shared" si="8"/>
        <v>0</v>
      </c>
      <c r="D152" s="96">
        <v>44443</v>
      </c>
      <c r="E152" s="97" t="str">
        <f>IFERROR(VLOOKUP($D152, V医療従事者等!$A:$J, $E$4, FALSE), TEXT(D152, "aaa"))</f>
        <v>土</v>
      </c>
      <c r="F152" s="97">
        <f>IFERROR(VLOOKUP($D152, V医療従事者等!$A:$J, $F$4, FALSE), 0)</f>
        <v>0</v>
      </c>
      <c r="G152" s="97">
        <f>IFERROR(VLOOKUP($D152, V医療従事者等!$A:$J, $G$4, FALSE), 0)</f>
        <v>0</v>
      </c>
      <c r="H152" s="97">
        <f>IFERROR(VLOOKUP($D152, V医療従事者等!$A:$J, $H$4, FALSE), 0)</f>
        <v>0</v>
      </c>
      <c r="I152" s="97">
        <f>IFERROR(VLOOKUP($D152, V医療従事者等!$A:$J, $I$4, FALSE), 0)</f>
        <v>0</v>
      </c>
      <c r="J152" s="98">
        <f>IFERROR(VLOOKUP($D152, V一般接種!$A:$G, J$4, FALSE), 0)</f>
        <v>0</v>
      </c>
      <c r="K152" s="98">
        <f>IFERROR(VLOOKUP($D152, V一般接種!$A:$G, K$4, FALSE), 0)</f>
        <v>0</v>
      </c>
      <c r="L152" s="98">
        <f>IFERROR(VLOOKUP($D152, V一般接種!$A:$G, L$4, FALSE), 0)</f>
        <v>0</v>
      </c>
      <c r="M152" s="98">
        <f>IFERROR(VLOOKUP($D152, V一般接種!$A:$G, M$4, FALSE), 0)</f>
        <v>0</v>
      </c>
      <c r="N152" s="98">
        <f>SUMIF(V職域接種!$C:$C, 'Conv-vaccine'!$D152, V職域接種!F:F)</f>
        <v>0</v>
      </c>
      <c r="O152" s="98">
        <f>SUMIF(V職域接種!$C:$C, 'Conv-vaccine'!$D152, V職域接種!G:G)</f>
        <v>0</v>
      </c>
      <c r="P152" s="98">
        <f>SUMIF(V重複!$C:$C, 'Conv-vaccine'!$D152, V重複!F:F)</f>
        <v>0</v>
      </c>
      <c r="Q152" s="98">
        <f>SUMIF(V重複!$C:$C, 'Conv-vaccine'!$D152, V重複!G:G)</f>
        <v>0</v>
      </c>
    </row>
    <row r="153" spans="1:17" x14ac:dyDescent="0.55000000000000004">
      <c r="A153" s="95">
        <f t="shared" si="6"/>
        <v>44444</v>
      </c>
      <c r="B153" s="50">
        <f t="shared" si="7"/>
        <v>0</v>
      </c>
      <c r="C153" s="50">
        <f t="shared" si="8"/>
        <v>0</v>
      </c>
      <c r="D153" s="96">
        <v>44444</v>
      </c>
      <c r="E153" s="97" t="str">
        <f>IFERROR(VLOOKUP($D153, V医療従事者等!$A:$J, $E$4, FALSE), TEXT(D153, "aaa"))</f>
        <v>日</v>
      </c>
      <c r="F153" s="97">
        <f>IFERROR(VLOOKUP($D153, V医療従事者等!$A:$J, $F$4, FALSE), 0)</f>
        <v>0</v>
      </c>
      <c r="G153" s="97">
        <f>IFERROR(VLOOKUP($D153, V医療従事者等!$A:$J, $G$4, FALSE), 0)</f>
        <v>0</v>
      </c>
      <c r="H153" s="97">
        <f>IFERROR(VLOOKUP($D153, V医療従事者等!$A:$J, $H$4, FALSE), 0)</f>
        <v>0</v>
      </c>
      <c r="I153" s="97">
        <f>IFERROR(VLOOKUP($D153, V医療従事者等!$A:$J, $I$4, FALSE), 0)</f>
        <v>0</v>
      </c>
      <c r="J153" s="98">
        <f>IFERROR(VLOOKUP($D153, V一般接種!$A:$G, J$4, FALSE), 0)</f>
        <v>0</v>
      </c>
      <c r="K153" s="98">
        <f>IFERROR(VLOOKUP($D153, V一般接種!$A:$G, K$4, FALSE), 0)</f>
        <v>0</v>
      </c>
      <c r="L153" s="98">
        <f>IFERROR(VLOOKUP($D153, V一般接種!$A:$G, L$4, FALSE), 0)</f>
        <v>0</v>
      </c>
      <c r="M153" s="98">
        <f>IFERROR(VLOOKUP($D153, V一般接種!$A:$G, M$4, FALSE), 0)</f>
        <v>0</v>
      </c>
      <c r="N153" s="98">
        <f>SUMIF(V職域接種!$C:$C, 'Conv-vaccine'!$D153, V職域接種!F:F)</f>
        <v>0</v>
      </c>
      <c r="O153" s="98">
        <f>SUMIF(V職域接種!$C:$C, 'Conv-vaccine'!$D153, V職域接種!G:G)</f>
        <v>0</v>
      </c>
      <c r="P153" s="98">
        <f>SUMIF(V重複!$C:$C, 'Conv-vaccine'!$D153, V重複!F:F)</f>
        <v>0</v>
      </c>
      <c r="Q153" s="98">
        <f>SUMIF(V重複!$C:$C, 'Conv-vaccine'!$D153, V重複!G:G)</f>
        <v>0</v>
      </c>
    </row>
    <row r="154" spans="1:17" x14ac:dyDescent="0.55000000000000004">
      <c r="A154" s="95">
        <f t="shared" si="6"/>
        <v>44445</v>
      </c>
      <c r="B154" s="50">
        <f t="shared" si="7"/>
        <v>0</v>
      </c>
      <c r="C154" s="50">
        <f t="shared" si="8"/>
        <v>0</v>
      </c>
      <c r="D154" s="96">
        <v>44445</v>
      </c>
      <c r="E154" s="97" t="str">
        <f>IFERROR(VLOOKUP($D154, V医療従事者等!$A:$J, $E$4, FALSE), TEXT(D154, "aaa"))</f>
        <v>月</v>
      </c>
      <c r="F154" s="97">
        <f>IFERROR(VLOOKUP($D154, V医療従事者等!$A:$J, $F$4, FALSE), 0)</f>
        <v>0</v>
      </c>
      <c r="G154" s="97">
        <f>IFERROR(VLOOKUP($D154, V医療従事者等!$A:$J, $G$4, FALSE), 0)</f>
        <v>0</v>
      </c>
      <c r="H154" s="97">
        <f>IFERROR(VLOOKUP($D154, V医療従事者等!$A:$J, $H$4, FALSE), 0)</f>
        <v>0</v>
      </c>
      <c r="I154" s="97">
        <f>IFERROR(VLOOKUP($D154, V医療従事者等!$A:$J, $I$4, FALSE), 0)</f>
        <v>0</v>
      </c>
      <c r="J154" s="98">
        <f>IFERROR(VLOOKUP($D154, V一般接種!$A:$G, J$4, FALSE), 0)</f>
        <v>0</v>
      </c>
      <c r="K154" s="98">
        <f>IFERROR(VLOOKUP($D154, V一般接種!$A:$G, K$4, FALSE), 0)</f>
        <v>0</v>
      </c>
      <c r="L154" s="98">
        <f>IFERROR(VLOOKUP($D154, V一般接種!$A:$G, L$4, FALSE), 0)</f>
        <v>0</v>
      </c>
      <c r="M154" s="98">
        <f>IFERROR(VLOOKUP($D154, V一般接種!$A:$G, M$4, FALSE), 0)</f>
        <v>0</v>
      </c>
      <c r="N154" s="98">
        <f>SUMIF(V職域接種!$C:$C, 'Conv-vaccine'!$D154, V職域接種!F:F)</f>
        <v>0</v>
      </c>
      <c r="O154" s="98">
        <f>SUMIF(V職域接種!$C:$C, 'Conv-vaccine'!$D154, V職域接種!G:G)</f>
        <v>0</v>
      </c>
      <c r="P154" s="98">
        <f>SUMIF(V重複!$C:$C, 'Conv-vaccine'!$D154, V重複!F:F)</f>
        <v>0</v>
      </c>
      <c r="Q154" s="98">
        <f>SUMIF(V重複!$C:$C, 'Conv-vaccine'!$D154, V重複!G:G)</f>
        <v>0</v>
      </c>
    </row>
    <row r="155" spans="1:17" x14ac:dyDescent="0.55000000000000004">
      <c r="A155" s="95">
        <f t="shared" si="6"/>
        <v>44446</v>
      </c>
      <c r="B155" s="50">
        <f t="shared" si="7"/>
        <v>0</v>
      </c>
      <c r="C155" s="50">
        <f t="shared" si="8"/>
        <v>0</v>
      </c>
      <c r="D155" s="96">
        <v>44446</v>
      </c>
      <c r="E155" s="97" t="str">
        <f>IFERROR(VLOOKUP($D155, V医療従事者等!$A:$J, $E$4, FALSE), TEXT(D155, "aaa"))</f>
        <v>火</v>
      </c>
      <c r="F155" s="97">
        <f>IFERROR(VLOOKUP($D155, V医療従事者等!$A:$J, $F$4, FALSE), 0)</f>
        <v>0</v>
      </c>
      <c r="G155" s="97">
        <f>IFERROR(VLOOKUP($D155, V医療従事者等!$A:$J, $G$4, FALSE), 0)</f>
        <v>0</v>
      </c>
      <c r="H155" s="97">
        <f>IFERROR(VLOOKUP($D155, V医療従事者等!$A:$J, $H$4, FALSE), 0)</f>
        <v>0</v>
      </c>
      <c r="I155" s="97">
        <f>IFERROR(VLOOKUP($D155, V医療従事者等!$A:$J, $I$4, FALSE), 0)</f>
        <v>0</v>
      </c>
      <c r="J155" s="98">
        <f>IFERROR(VLOOKUP($D155, V一般接種!$A:$G, J$4, FALSE), 0)</f>
        <v>0</v>
      </c>
      <c r="K155" s="98">
        <f>IFERROR(VLOOKUP($D155, V一般接種!$A:$G, K$4, FALSE), 0)</f>
        <v>0</v>
      </c>
      <c r="L155" s="98">
        <f>IFERROR(VLOOKUP($D155, V一般接種!$A:$G, L$4, FALSE), 0)</f>
        <v>0</v>
      </c>
      <c r="M155" s="98">
        <f>IFERROR(VLOOKUP($D155, V一般接種!$A:$G, M$4, FALSE), 0)</f>
        <v>0</v>
      </c>
      <c r="N155" s="98">
        <f>SUMIF(V職域接種!$C:$C, 'Conv-vaccine'!$D155, V職域接種!F:F)</f>
        <v>0</v>
      </c>
      <c r="O155" s="98">
        <f>SUMIF(V職域接種!$C:$C, 'Conv-vaccine'!$D155, V職域接種!G:G)</f>
        <v>0</v>
      </c>
      <c r="P155" s="98">
        <f>SUMIF(V重複!$C:$C, 'Conv-vaccine'!$D155, V重複!F:F)</f>
        <v>0</v>
      </c>
      <c r="Q155" s="98">
        <f>SUMIF(V重複!$C:$C, 'Conv-vaccine'!$D155, V重複!G:G)</f>
        <v>0</v>
      </c>
    </row>
    <row r="156" spans="1:17" x14ac:dyDescent="0.55000000000000004">
      <c r="A156" s="95">
        <f t="shared" si="6"/>
        <v>44447</v>
      </c>
      <c r="B156" s="50">
        <f t="shared" si="7"/>
        <v>0</v>
      </c>
      <c r="C156" s="50">
        <f t="shared" si="8"/>
        <v>0</v>
      </c>
      <c r="D156" s="96">
        <v>44447</v>
      </c>
      <c r="E156" s="97" t="str">
        <f>IFERROR(VLOOKUP($D156, V医療従事者等!$A:$J, $E$4, FALSE), TEXT(D156, "aaa"))</f>
        <v>水</v>
      </c>
      <c r="F156" s="97">
        <f>IFERROR(VLOOKUP($D156, V医療従事者等!$A:$J, $F$4, FALSE), 0)</f>
        <v>0</v>
      </c>
      <c r="G156" s="97">
        <f>IFERROR(VLOOKUP($D156, V医療従事者等!$A:$J, $G$4, FALSE), 0)</f>
        <v>0</v>
      </c>
      <c r="H156" s="97">
        <f>IFERROR(VLOOKUP($D156, V医療従事者等!$A:$J, $H$4, FALSE), 0)</f>
        <v>0</v>
      </c>
      <c r="I156" s="97">
        <f>IFERROR(VLOOKUP($D156, V医療従事者等!$A:$J, $I$4, FALSE), 0)</f>
        <v>0</v>
      </c>
      <c r="J156" s="98">
        <f>IFERROR(VLOOKUP($D156, V一般接種!$A:$G, J$4, FALSE), 0)</f>
        <v>0</v>
      </c>
      <c r="K156" s="98">
        <f>IFERROR(VLOOKUP($D156, V一般接種!$A:$G, K$4, FALSE), 0)</f>
        <v>0</v>
      </c>
      <c r="L156" s="98">
        <f>IFERROR(VLOOKUP($D156, V一般接種!$A:$G, L$4, FALSE), 0)</f>
        <v>0</v>
      </c>
      <c r="M156" s="98">
        <f>IFERROR(VLOOKUP($D156, V一般接種!$A:$G, M$4, FALSE), 0)</f>
        <v>0</v>
      </c>
      <c r="N156" s="98">
        <f>SUMIF(V職域接種!$C:$C, 'Conv-vaccine'!$D156, V職域接種!F:F)</f>
        <v>0</v>
      </c>
      <c r="O156" s="98">
        <f>SUMIF(V職域接種!$C:$C, 'Conv-vaccine'!$D156, V職域接種!G:G)</f>
        <v>0</v>
      </c>
      <c r="P156" s="98">
        <f>SUMIF(V重複!$C:$C, 'Conv-vaccine'!$D156, V重複!F:F)</f>
        <v>0</v>
      </c>
      <c r="Q156" s="98">
        <f>SUMIF(V重複!$C:$C, 'Conv-vaccine'!$D156, V重複!G:G)</f>
        <v>0</v>
      </c>
    </row>
    <row r="157" spans="1:17" x14ac:dyDescent="0.55000000000000004">
      <c r="A157" s="95">
        <f t="shared" si="6"/>
        <v>44448</v>
      </c>
      <c r="B157" s="50">
        <f t="shared" si="7"/>
        <v>0</v>
      </c>
      <c r="C157" s="50">
        <f t="shared" si="8"/>
        <v>0</v>
      </c>
      <c r="D157" s="96">
        <v>44448</v>
      </c>
      <c r="E157" s="97" t="str">
        <f>IFERROR(VLOOKUP($D157, V医療従事者等!$A:$J, $E$4, FALSE), TEXT(D157, "aaa"))</f>
        <v>木</v>
      </c>
      <c r="F157" s="97">
        <f>IFERROR(VLOOKUP($D157, V医療従事者等!$A:$J, $F$4, FALSE), 0)</f>
        <v>0</v>
      </c>
      <c r="G157" s="97">
        <f>IFERROR(VLOOKUP($D157, V医療従事者等!$A:$J, $G$4, FALSE), 0)</f>
        <v>0</v>
      </c>
      <c r="H157" s="97">
        <f>IFERROR(VLOOKUP($D157, V医療従事者等!$A:$J, $H$4, FALSE), 0)</f>
        <v>0</v>
      </c>
      <c r="I157" s="97">
        <f>IFERROR(VLOOKUP($D157, V医療従事者等!$A:$J, $I$4, FALSE), 0)</f>
        <v>0</v>
      </c>
      <c r="J157" s="98">
        <f>IFERROR(VLOOKUP($D157, V一般接種!$A:$G, J$4, FALSE), 0)</f>
        <v>0</v>
      </c>
      <c r="K157" s="98">
        <f>IFERROR(VLOOKUP($D157, V一般接種!$A:$G, K$4, FALSE), 0)</f>
        <v>0</v>
      </c>
      <c r="L157" s="98">
        <f>IFERROR(VLOOKUP($D157, V一般接種!$A:$G, L$4, FALSE), 0)</f>
        <v>0</v>
      </c>
      <c r="M157" s="98">
        <f>IFERROR(VLOOKUP($D157, V一般接種!$A:$G, M$4, FALSE), 0)</f>
        <v>0</v>
      </c>
      <c r="N157" s="98">
        <f>SUMIF(V職域接種!$C:$C, 'Conv-vaccine'!$D157, V職域接種!F:F)</f>
        <v>0</v>
      </c>
      <c r="O157" s="98">
        <f>SUMIF(V職域接種!$C:$C, 'Conv-vaccine'!$D157, V職域接種!G:G)</f>
        <v>0</v>
      </c>
      <c r="P157" s="98">
        <f>SUMIF(V重複!$C:$C, 'Conv-vaccine'!$D157, V重複!F:F)</f>
        <v>0</v>
      </c>
      <c r="Q157" s="98">
        <f>SUMIF(V重複!$C:$C, 'Conv-vaccine'!$D157, V重複!G:G)</f>
        <v>0</v>
      </c>
    </row>
    <row r="158" spans="1:17" x14ac:dyDescent="0.55000000000000004">
      <c r="A158" s="95">
        <f t="shared" si="6"/>
        <v>44449</v>
      </c>
      <c r="B158" s="50">
        <f t="shared" si="7"/>
        <v>0</v>
      </c>
      <c r="C158" s="50">
        <f t="shared" si="8"/>
        <v>0</v>
      </c>
      <c r="D158" s="96">
        <v>44449</v>
      </c>
      <c r="E158" s="97" t="str">
        <f>IFERROR(VLOOKUP($D158, V医療従事者等!$A:$J, $E$4, FALSE), TEXT(D158, "aaa"))</f>
        <v>金</v>
      </c>
      <c r="F158" s="97">
        <f>IFERROR(VLOOKUP($D158, V医療従事者等!$A:$J, $F$4, FALSE), 0)</f>
        <v>0</v>
      </c>
      <c r="G158" s="97">
        <f>IFERROR(VLOOKUP($D158, V医療従事者等!$A:$J, $G$4, FALSE), 0)</f>
        <v>0</v>
      </c>
      <c r="H158" s="97">
        <f>IFERROR(VLOOKUP($D158, V医療従事者等!$A:$J, $H$4, FALSE), 0)</f>
        <v>0</v>
      </c>
      <c r="I158" s="97">
        <f>IFERROR(VLOOKUP($D158, V医療従事者等!$A:$J, $I$4, FALSE), 0)</f>
        <v>0</v>
      </c>
      <c r="J158" s="98">
        <f>IFERROR(VLOOKUP($D158, V一般接種!$A:$G, J$4, FALSE), 0)</f>
        <v>0</v>
      </c>
      <c r="K158" s="98">
        <f>IFERROR(VLOOKUP($D158, V一般接種!$A:$G, K$4, FALSE), 0)</f>
        <v>0</v>
      </c>
      <c r="L158" s="98">
        <f>IFERROR(VLOOKUP($D158, V一般接種!$A:$G, L$4, FALSE), 0)</f>
        <v>0</v>
      </c>
      <c r="M158" s="98">
        <f>IFERROR(VLOOKUP($D158, V一般接種!$A:$G, M$4, FALSE), 0)</f>
        <v>0</v>
      </c>
      <c r="N158" s="98">
        <f>SUMIF(V職域接種!$C:$C, 'Conv-vaccine'!$D158, V職域接種!F:F)</f>
        <v>0</v>
      </c>
      <c r="O158" s="98">
        <f>SUMIF(V職域接種!$C:$C, 'Conv-vaccine'!$D158, V職域接種!G:G)</f>
        <v>0</v>
      </c>
      <c r="P158" s="98">
        <f>SUMIF(V重複!$C:$C, 'Conv-vaccine'!$D158, V重複!F:F)</f>
        <v>0</v>
      </c>
      <c r="Q158" s="98">
        <f>SUMIF(V重複!$C:$C, 'Conv-vaccine'!$D158, V重複!G:G)</f>
        <v>0</v>
      </c>
    </row>
    <row r="159" spans="1:17" x14ac:dyDescent="0.55000000000000004">
      <c r="A159" s="95">
        <f t="shared" si="6"/>
        <v>44450</v>
      </c>
      <c r="B159" s="50">
        <f t="shared" si="7"/>
        <v>0</v>
      </c>
      <c r="C159" s="50">
        <f t="shared" si="8"/>
        <v>0</v>
      </c>
      <c r="D159" s="96">
        <v>44450</v>
      </c>
      <c r="E159" s="97" t="str">
        <f>IFERROR(VLOOKUP($D159, V医療従事者等!$A:$J, $E$4, FALSE), TEXT(D159, "aaa"))</f>
        <v>土</v>
      </c>
      <c r="F159" s="97">
        <f>IFERROR(VLOOKUP($D159, V医療従事者等!$A:$J, $F$4, FALSE), 0)</f>
        <v>0</v>
      </c>
      <c r="G159" s="97">
        <f>IFERROR(VLOOKUP($D159, V医療従事者等!$A:$J, $G$4, FALSE), 0)</f>
        <v>0</v>
      </c>
      <c r="H159" s="97">
        <f>IFERROR(VLOOKUP($D159, V医療従事者等!$A:$J, $H$4, FALSE), 0)</f>
        <v>0</v>
      </c>
      <c r="I159" s="97">
        <f>IFERROR(VLOOKUP($D159, V医療従事者等!$A:$J, $I$4, FALSE), 0)</f>
        <v>0</v>
      </c>
      <c r="J159" s="98">
        <f>IFERROR(VLOOKUP($D159, V一般接種!$A:$G, J$4, FALSE), 0)</f>
        <v>0</v>
      </c>
      <c r="K159" s="98">
        <f>IFERROR(VLOOKUP($D159, V一般接種!$A:$G, K$4, FALSE), 0)</f>
        <v>0</v>
      </c>
      <c r="L159" s="98">
        <f>IFERROR(VLOOKUP($D159, V一般接種!$A:$G, L$4, FALSE), 0)</f>
        <v>0</v>
      </c>
      <c r="M159" s="98">
        <f>IFERROR(VLOOKUP($D159, V一般接種!$A:$G, M$4, FALSE), 0)</f>
        <v>0</v>
      </c>
      <c r="N159" s="98">
        <f>SUMIF(V職域接種!$C:$C, 'Conv-vaccine'!$D159, V職域接種!F:F)</f>
        <v>0</v>
      </c>
      <c r="O159" s="98">
        <f>SUMIF(V職域接種!$C:$C, 'Conv-vaccine'!$D159, V職域接種!G:G)</f>
        <v>0</v>
      </c>
      <c r="P159" s="98">
        <f>SUMIF(V重複!$C:$C, 'Conv-vaccine'!$D159, V重複!F:F)</f>
        <v>0</v>
      </c>
      <c r="Q159" s="98">
        <f>SUMIF(V重複!$C:$C, 'Conv-vaccine'!$D159, V重複!G:G)</f>
        <v>0</v>
      </c>
    </row>
    <row r="160" spans="1:17" x14ac:dyDescent="0.55000000000000004">
      <c r="A160" s="95">
        <f t="shared" si="6"/>
        <v>44451</v>
      </c>
      <c r="B160" s="50">
        <f t="shared" si="7"/>
        <v>0</v>
      </c>
      <c r="C160" s="50">
        <f t="shared" si="8"/>
        <v>0</v>
      </c>
      <c r="D160" s="96">
        <v>44451</v>
      </c>
      <c r="E160" s="97" t="str">
        <f>IFERROR(VLOOKUP($D160, V医療従事者等!$A:$J, $E$4, FALSE), TEXT(D160, "aaa"))</f>
        <v>日</v>
      </c>
      <c r="F160" s="97">
        <f>IFERROR(VLOOKUP($D160, V医療従事者等!$A:$J, $F$4, FALSE), 0)</f>
        <v>0</v>
      </c>
      <c r="G160" s="97">
        <f>IFERROR(VLOOKUP($D160, V医療従事者等!$A:$J, $G$4, FALSE), 0)</f>
        <v>0</v>
      </c>
      <c r="H160" s="97">
        <f>IFERROR(VLOOKUP($D160, V医療従事者等!$A:$J, $H$4, FALSE), 0)</f>
        <v>0</v>
      </c>
      <c r="I160" s="97">
        <f>IFERROR(VLOOKUP($D160, V医療従事者等!$A:$J, $I$4, FALSE), 0)</f>
        <v>0</v>
      </c>
      <c r="J160" s="98">
        <f>IFERROR(VLOOKUP($D160, V一般接種!$A:$G, J$4, FALSE), 0)</f>
        <v>0</v>
      </c>
      <c r="K160" s="98">
        <f>IFERROR(VLOOKUP($D160, V一般接種!$A:$G, K$4, FALSE), 0)</f>
        <v>0</v>
      </c>
      <c r="L160" s="98">
        <f>IFERROR(VLOOKUP($D160, V一般接種!$A:$G, L$4, FALSE), 0)</f>
        <v>0</v>
      </c>
      <c r="M160" s="98">
        <f>IFERROR(VLOOKUP($D160, V一般接種!$A:$G, M$4, FALSE), 0)</f>
        <v>0</v>
      </c>
      <c r="N160" s="98">
        <f>SUMIF(V職域接種!$C:$C, 'Conv-vaccine'!$D160, V職域接種!F:F)</f>
        <v>0</v>
      </c>
      <c r="O160" s="98">
        <f>SUMIF(V職域接種!$C:$C, 'Conv-vaccine'!$D160, V職域接種!G:G)</f>
        <v>0</v>
      </c>
      <c r="P160" s="98">
        <f>SUMIF(V重複!$C:$C, 'Conv-vaccine'!$D160, V重複!F:F)</f>
        <v>0</v>
      </c>
      <c r="Q160" s="98">
        <f>SUMIF(V重複!$C:$C, 'Conv-vaccine'!$D160, V重複!G:G)</f>
        <v>0</v>
      </c>
    </row>
    <row r="161" spans="1:17" x14ac:dyDescent="0.55000000000000004">
      <c r="A161" s="95">
        <f t="shared" si="6"/>
        <v>44452</v>
      </c>
      <c r="B161" s="50">
        <f t="shared" si="7"/>
        <v>0</v>
      </c>
      <c r="C161" s="50">
        <f t="shared" si="8"/>
        <v>0</v>
      </c>
      <c r="D161" s="96">
        <v>44452</v>
      </c>
      <c r="E161" s="97" t="str">
        <f>IFERROR(VLOOKUP($D161, V医療従事者等!$A:$J, $E$4, FALSE), TEXT(D161, "aaa"))</f>
        <v>月</v>
      </c>
      <c r="F161" s="97">
        <f>IFERROR(VLOOKUP($D161, V医療従事者等!$A:$J, $F$4, FALSE), 0)</f>
        <v>0</v>
      </c>
      <c r="G161" s="97">
        <f>IFERROR(VLOOKUP($D161, V医療従事者等!$A:$J, $G$4, FALSE), 0)</f>
        <v>0</v>
      </c>
      <c r="H161" s="97">
        <f>IFERROR(VLOOKUP($D161, V医療従事者等!$A:$J, $H$4, FALSE), 0)</f>
        <v>0</v>
      </c>
      <c r="I161" s="97">
        <f>IFERROR(VLOOKUP($D161, V医療従事者等!$A:$J, $I$4, FALSE), 0)</f>
        <v>0</v>
      </c>
      <c r="J161" s="98">
        <f>IFERROR(VLOOKUP($D161, V一般接種!$A:$G, J$4, FALSE), 0)</f>
        <v>0</v>
      </c>
      <c r="K161" s="98">
        <f>IFERROR(VLOOKUP($D161, V一般接種!$A:$G, K$4, FALSE), 0)</f>
        <v>0</v>
      </c>
      <c r="L161" s="98">
        <f>IFERROR(VLOOKUP($D161, V一般接種!$A:$G, L$4, FALSE), 0)</f>
        <v>0</v>
      </c>
      <c r="M161" s="98">
        <f>IFERROR(VLOOKUP($D161, V一般接種!$A:$G, M$4, FALSE), 0)</f>
        <v>0</v>
      </c>
      <c r="N161" s="98">
        <f>SUMIF(V職域接種!$C:$C, 'Conv-vaccine'!$D161, V職域接種!F:F)</f>
        <v>0</v>
      </c>
      <c r="O161" s="98">
        <f>SUMIF(V職域接種!$C:$C, 'Conv-vaccine'!$D161, V職域接種!G:G)</f>
        <v>0</v>
      </c>
      <c r="P161" s="98">
        <f>SUMIF(V重複!$C:$C, 'Conv-vaccine'!$D161, V重複!F:F)</f>
        <v>0</v>
      </c>
      <c r="Q161" s="98">
        <f>SUMIF(V重複!$C:$C, 'Conv-vaccine'!$D161, V重複!G:G)</f>
        <v>0</v>
      </c>
    </row>
    <row r="162" spans="1:17" x14ac:dyDescent="0.55000000000000004">
      <c r="A162" s="95">
        <f t="shared" si="6"/>
        <v>44453</v>
      </c>
      <c r="B162" s="50">
        <f t="shared" si="7"/>
        <v>0</v>
      </c>
      <c r="C162" s="50">
        <f t="shared" si="8"/>
        <v>0</v>
      </c>
      <c r="D162" s="96">
        <v>44453</v>
      </c>
      <c r="E162" s="97" t="str">
        <f>IFERROR(VLOOKUP($D162, V医療従事者等!$A:$J, $E$4, FALSE), TEXT(D162, "aaa"))</f>
        <v>火</v>
      </c>
      <c r="F162" s="97">
        <f>IFERROR(VLOOKUP($D162, V医療従事者等!$A:$J, $F$4, FALSE), 0)</f>
        <v>0</v>
      </c>
      <c r="G162" s="97">
        <f>IFERROR(VLOOKUP($D162, V医療従事者等!$A:$J, $G$4, FALSE), 0)</f>
        <v>0</v>
      </c>
      <c r="H162" s="97">
        <f>IFERROR(VLOOKUP($D162, V医療従事者等!$A:$J, $H$4, FALSE), 0)</f>
        <v>0</v>
      </c>
      <c r="I162" s="97">
        <f>IFERROR(VLOOKUP($D162, V医療従事者等!$A:$J, $I$4, FALSE), 0)</f>
        <v>0</v>
      </c>
      <c r="J162" s="98">
        <f>IFERROR(VLOOKUP($D162, V一般接種!$A:$G, J$4, FALSE), 0)</f>
        <v>0</v>
      </c>
      <c r="K162" s="98">
        <f>IFERROR(VLOOKUP($D162, V一般接種!$A:$G, K$4, FALSE), 0)</f>
        <v>0</v>
      </c>
      <c r="L162" s="98">
        <f>IFERROR(VLOOKUP($D162, V一般接種!$A:$G, L$4, FALSE), 0)</f>
        <v>0</v>
      </c>
      <c r="M162" s="98">
        <f>IFERROR(VLOOKUP($D162, V一般接種!$A:$G, M$4, FALSE), 0)</f>
        <v>0</v>
      </c>
      <c r="N162" s="98">
        <f>SUMIF(V職域接種!$C:$C, 'Conv-vaccine'!$D162, V職域接種!F:F)</f>
        <v>0</v>
      </c>
      <c r="O162" s="98">
        <f>SUMIF(V職域接種!$C:$C, 'Conv-vaccine'!$D162, V職域接種!G:G)</f>
        <v>0</v>
      </c>
      <c r="P162" s="98">
        <f>SUMIF(V重複!$C:$C, 'Conv-vaccine'!$D162, V重複!F:F)</f>
        <v>0</v>
      </c>
      <c r="Q162" s="98">
        <f>SUMIF(V重複!$C:$C, 'Conv-vaccine'!$D162, V重複!G:G)</f>
        <v>0</v>
      </c>
    </row>
    <row r="163" spans="1:17" x14ac:dyDescent="0.55000000000000004">
      <c r="A163" s="95">
        <f t="shared" si="6"/>
        <v>44454</v>
      </c>
      <c r="B163" s="50">
        <f t="shared" si="7"/>
        <v>0</v>
      </c>
      <c r="C163" s="50">
        <f t="shared" si="8"/>
        <v>0</v>
      </c>
      <c r="D163" s="96">
        <v>44454</v>
      </c>
      <c r="E163" s="97" t="str">
        <f>IFERROR(VLOOKUP($D163, V医療従事者等!$A:$J, $E$4, FALSE), TEXT(D163, "aaa"))</f>
        <v>水</v>
      </c>
      <c r="F163" s="97">
        <f>IFERROR(VLOOKUP($D163, V医療従事者等!$A:$J, $F$4, FALSE), 0)</f>
        <v>0</v>
      </c>
      <c r="G163" s="97">
        <f>IFERROR(VLOOKUP($D163, V医療従事者等!$A:$J, $G$4, FALSE), 0)</f>
        <v>0</v>
      </c>
      <c r="H163" s="97">
        <f>IFERROR(VLOOKUP($D163, V医療従事者等!$A:$J, $H$4, FALSE), 0)</f>
        <v>0</v>
      </c>
      <c r="I163" s="97">
        <f>IFERROR(VLOOKUP($D163, V医療従事者等!$A:$J, $I$4, FALSE), 0)</f>
        <v>0</v>
      </c>
      <c r="J163" s="98">
        <f>IFERROR(VLOOKUP($D163, V一般接種!$A:$G, J$4, FALSE), 0)</f>
        <v>0</v>
      </c>
      <c r="K163" s="98">
        <f>IFERROR(VLOOKUP($D163, V一般接種!$A:$G, K$4, FALSE), 0)</f>
        <v>0</v>
      </c>
      <c r="L163" s="98">
        <f>IFERROR(VLOOKUP($D163, V一般接種!$A:$G, L$4, FALSE), 0)</f>
        <v>0</v>
      </c>
      <c r="M163" s="98">
        <f>IFERROR(VLOOKUP($D163, V一般接種!$A:$G, M$4, FALSE), 0)</f>
        <v>0</v>
      </c>
      <c r="N163" s="98">
        <f>SUMIF(V職域接種!$C:$C, 'Conv-vaccine'!$D163, V職域接種!F:F)</f>
        <v>0</v>
      </c>
      <c r="O163" s="98">
        <f>SUMIF(V職域接種!$C:$C, 'Conv-vaccine'!$D163, V職域接種!G:G)</f>
        <v>0</v>
      </c>
      <c r="P163" s="98">
        <f>SUMIF(V重複!$C:$C, 'Conv-vaccine'!$D163, V重複!F:F)</f>
        <v>0</v>
      </c>
      <c r="Q163" s="98">
        <f>SUMIF(V重複!$C:$C, 'Conv-vaccine'!$D163, V重複!G:G)</f>
        <v>0</v>
      </c>
    </row>
    <row r="164" spans="1:17" x14ac:dyDescent="0.55000000000000004">
      <c r="A164" s="95">
        <f t="shared" si="6"/>
        <v>44455</v>
      </c>
      <c r="B164" s="50">
        <f t="shared" si="7"/>
        <v>0</v>
      </c>
      <c r="C164" s="50">
        <f t="shared" si="8"/>
        <v>0</v>
      </c>
      <c r="D164" s="96">
        <v>44455</v>
      </c>
      <c r="E164" s="97" t="str">
        <f>IFERROR(VLOOKUP($D164, V医療従事者等!$A:$J, $E$4, FALSE), TEXT(D164, "aaa"))</f>
        <v>木</v>
      </c>
      <c r="F164" s="97">
        <f>IFERROR(VLOOKUP($D164, V医療従事者等!$A:$J, $F$4, FALSE), 0)</f>
        <v>0</v>
      </c>
      <c r="G164" s="97">
        <f>IFERROR(VLOOKUP($D164, V医療従事者等!$A:$J, $G$4, FALSE), 0)</f>
        <v>0</v>
      </c>
      <c r="H164" s="97">
        <f>IFERROR(VLOOKUP($D164, V医療従事者等!$A:$J, $H$4, FALSE), 0)</f>
        <v>0</v>
      </c>
      <c r="I164" s="97">
        <f>IFERROR(VLOOKUP($D164, V医療従事者等!$A:$J, $I$4, FALSE), 0)</f>
        <v>0</v>
      </c>
      <c r="J164" s="98">
        <f>IFERROR(VLOOKUP($D164, V一般接種!$A:$G, J$4, FALSE), 0)</f>
        <v>0</v>
      </c>
      <c r="K164" s="98">
        <f>IFERROR(VLOOKUP($D164, V一般接種!$A:$G, K$4, FALSE), 0)</f>
        <v>0</v>
      </c>
      <c r="L164" s="98">
        <f>IFERROR(VLOOKUP($D164, V一般接種!$A:$G, L$4, FALSE), 0)</f>
        <v>0</v>
      </c>
      <c r="M164" s="98">
        <f>IFERROR(VLOOKUP($D164, V一般接種!$A:$G, M$4, FALSE), 0)</f>
        <v>0</v>
      </c>
      <c r="N164" s="98">
        <f>SUMIF(V職域接種!$C:$C, 'Conv-vaccine'!$D164, V職域接種!F:F)</f>
        <v>0</v>
      </c>
      <c r="O164" s="98">
        <f>SUMIF(V職域接種!$C:$C, 'Conv-vaccine'!$D164, V職域接種!G:G)</f>
        <v>0</v>
      </c>
      <c r="P164" s="98">
        <f>SUMIF(V重複!$C:$C, 'Conv-vaccine'!$D164, V重複!F:F)</f>
        <v>0</v>
      </c>
      <c r="Q164" s="98">
        <f>SUMIF(V重複!$C:$C, 'Conv-vaccine'!$D164, V重複!G:G)</f>
        <v>0</v>
      </c>
    </row>
    <row r="165" spans="1:17" x14ac:dyDescent="0.55000000000000004">
      <c r="A165" s="95">
        <f t="shared" si="6"/>
        <v>44456</v>
      </c>
      <c r="B165" s="50">
        <f t="shared" si="7"/>
        <v>0</v>
      </c>
      <c r="C165" s="50">
        <f t="shared" si="8"/>
        <v>0</v>
      </c>
      <c r="D165" s="96">
        <v>44456</v>
      </c>
      <c r="E165" s="97" t="str">
        <f>IFERROR(VLOOKUP($D165, V医療従事者等!$A:$J, $E$4, FALSE), TEXT(D165, "aaa"))</f>
        <v>金</v>
      </c>
      <c r="F165" s="97">
        <f>IFERROR(VLOOKUP($D165, V医療従事者等!$A:$J, $F$4, FALSE), 0)</f>
        <v>0</v>
      </c>
      <c r="G165" s="97">
        <f>IFERROR(VLOOKUP($D165, V医療従事者等!$A:$J, $G$4, FALSE), 0)</f>
        <v>0</v>
      </c>
      <c r="H165" s="97">
        <f>IFERROR(VLOOKUP($D165, V医療従事者等!$A:$J, $H$4, FALSE), 0)</f>
        <v>0</v>
      </c>
      <c r="I165" s="97">
        <f>IFERROR(VLOOKUP($D165, V医療従事者等!$A:$J, $I$4, FALSE), 0)</f>
        <v>0</v>
      </c>
      <c r="J165" s="98">
        <f>IFERROR(VLOOKUP($D165, V一般接種!$A:$G, J$4, FALSE), 0)</f>
        <v>0</v>
      </c>
      <c r="K165" s="98">
        <f>IFERROR(VLOOKUP($D165, V一般接種!$A:$G, K$4, FALSE), 0)</f>
        <v>0</v>
      </c>
      <c r="L165" s="98">
        <f>IFERROR(VLOOKUP($D165, V一般接種!$A:$G, L$4, FALSE), 0)</f>
        <v>0</v>
      </c>
      <c r="M165" s="98">
        <f>IFERROR(VLOOKUP($D165, V一般接種!$A:$G, M$4, FALSE), 0)</f>
        <v>0</v>
      </c>
      <c r="N165" s="98">
        <f>SUMIF(V職域接種!$C:$C, 'Conv-vaccine'!$D165, V職域接種!F:F)</f>
        <v>0</v>
      </c>
      <c r="O165" s="98">
        <f>SUMIF(V職域接種!$C:$C, 'Conv-vaccine'!$D165, V職域接種!G:G)</f>
        <v>0</v>
      </c>
      <c r="P165" s="98">
        <f>SUMIF(V重複!$C:$C, 'Conv-vaccine'!$D165, V重複!F:F)</f>
        <v>0</v>
      </c>
      <c r="Q165" s="98">
        <f>SUMIF(V重複!$C:$C, 'Conv-vaccine'!$D165, V重複!G:G)</f>
        <v>0</v>
      </c>
    </row>
    <row r="166" spans="1:17" x14ac:dyDescent="0.55000000000000004">
      <c r="A166" s="95">
        <f t="shared" si="6"/>
        <v>44457</v>
      </c>
      <c r="B166" s="50">
        <f t="shared" si="7"/>
        <v>0</v>
      </c>
      <c r="C166" s="50">
        <f t="shared" si="8"/>
        <v>0</v>
      </c>
      <c r="D166" s="96">
        <v>44457</v>
      </c>
      <c r="E166" s="97" t="str">
        <f>IFERROR(VLOOKUP($D166, V医療従事者等!$A:$J, $E$4, FALSE), TEXT(D166, "aaa"))</f>
        <v>土</v>
      </c>
      <c r="F166" s="97">
        <f>IFERROR(VLOOKUP($D166, V医療従事者等!$A:$J, $F$4, FALSE), 0)</f>
        <v>0</v>
      </c>
      <c r="G166" s="97">
        <f>IFERROR(VLOOKUP($D166, V医療従事者等!$A:$J, $G$4, FALSE), 0)</f>
        <v>0</v>
      </c>
      <c r="H166" s="97">
        <f>IFERROR(VLOOKUP($D166, V医療従事者等!$A:$J, $H$4, FALSE), 0)</f>
        <v>0</v>
      </c>
      <c r="I166" s="97">
        <f>IFERROR(VLOOKUP($D166, V医療従事者等!$A:$J, $I$4, FALSE), 0)</f>
        <v>0</v>
      </c>
      <c r="J166" s="98">
        <f>IFERROR(VLOOKUP($D166, V一般接種!$A:$G, J$4, FALSE), 0)</f>
        <v>0</v>
      </c>
      <c r="K166" s="98">
        <f>IFERROR(VLOOKUP($D166, V一般接種!$A:$G, K$4, FALSE), 0)</f>
        <v>0</v>
      </c>
      <c r="L166" s="98">
        <f>IFERROR(VLOOKUP($D166, V一般接種!$A:$G, L$4, FALSE), 0)</f>
        <v>0</v>
      </c>
      <c r="M166" s="98">
        <f>IFERROR(VLOOKUP($D166, V一般接種!$A:$G, M$4, FALSE), 0)</f>
        <v>0</v>
      </c>
      <c r="N166" s="98">
        <f>SUMIF(V職域接種!$C:$C, 'Conv-vaccine'!$D166, V職域接種!F:F)</f>
        <v>0</v>
      </c>
      <c r="O166" s="98">
        <f>SUMIF(V職域接種!$C:$C, 'Conv-vaccine'!$D166, V職域接種!G:G)</f>
        <v>0</v>
      </c>
      <c r="P166" s="98">
        <f>SUMIF(V重複!$C:$C, 'Conv-vaccine'!$D166, V重複!F:F)</f>
        <v>0</v>
      </c>
      <c r="Q166" s="98">
        <f>SUMIF(V重複!$C:$C, 'Conv-vaccine'!$D166, V重複!G:G)</f>
        <v>0</v>
      </c>
    </row>
    <row r="167" spans="1:17" x14ac:dyDescent="0.55000000000000004">
      <c r="A167" s="95">
        <f t="shared" si="6"/>
        <v>44458</v>
      </c>
      <c r="B167" s="50">
        <f t="shared" si="7"/>
        <v>0</v>
      </c>
      <c r="C167" s="50">
        <f t="shared" si="8"/>
        <v>0</v>
      </c>
      <c r="D167" s="96">
        <v>44458</v>
      </c>
      <c r="E167" s="97" t="str">
        <f>IFERROR(VLOOKUP($D167, V医療従事者等!$A:$J, $E$4, FALSE), TEXT(D167, "aaa"))</f>
        <v>日</v>
      </c>
      <c r="F167" s="97">
        <f>IFERROR(VLOOKUP($D167, V医療従事者等!$A:$J, $F$4, FALSE), 0)</f>
        <v>0</v>
      </c>
      <c r="G167" s="97">
        <f>IFERROR(VLOOKUP($D167, V医療従事者等!$A:$J, $G$4, FALSE), 0)</f>
        <v>0</v>
      </c>
      <c r="H167" s="97">
        <f>IFERROR(VLOOKUP($D167, V医療従事者等!$A:$J, $H$4, FALSE), 0)</f>
        <v>0</v>
      </c>
      <c r="I167" s="97">
        <f>IFERROR(VLOOKUP($D167, V医療従事者等!$A:$J, $I$4, FALSE), 0)</f>
        <v>0</v>
      </c>
      <c r="J167" s="98">
        <f>IFERROR(VLOOKUP($D167, V一般接種!$A:$G, J$4, FALSE), 0)</f>
        <v>0</v>
      </c>
      <c r="K167" s="98">
        <f>IFERROR(VLOOKUP($D167, V一般接種!$A:$G, K$4, FALSE), 0)</f>
        <v>0</v>
      </c>
      <c r="L167" s="98">
        <f>IFERROR(VLOOKUP($D167, V一般接種!$A:$G, L$4, FALSE), 0)</f>
        <v>0</v>
      </c>
      <c r="M167" s="98">
        <f>IFERROR(VLOOKUP($D167, V一般接種!$A:$G, M$4, FALSE), 0)</f>
        <v>0</v>
      </c>
      <c r="N167" s="98">
        <f>SUMIF(V職域接種!$C:$C, 'Conv-vaccine'!$D167, V職域接種!F:F)</f>
        <v>0</v>
      </c>
      <c r="O167" s="98">
        <f>SUMIF(V職域接種!$C:$C, 'Conv-vaccine'!$D167, V職域接種!G:G)</f>
        <v>0</v>
      </c>
      <c r="P167" s="98">
        <f>SUMIF(V重複!$C:$C, 'Conv-vaccine'!$D167, V重複!F:F)</f>
        <v>0</v>
      </c>
      <c r="Q167" s="98">
        <f>SUMIF(V重複!$C:$C, 'Conv-vaccine'!$D167, V重複!G:G)</f>
        <v>0</v>
      </c>
    </row>
    <row r="168" spans="1:17" x14ac:dyDescent="0.55000000000000004">
      <c r="A168" s="95">
        <f t="shared" si="6"/>
        <v>44459</v>
      </c>
      <c r="B168" s="50">
        <f t="shared" si="7"/>
        <v>0</v>
      </c>
      <c r="C168" s="50">
        <f t="shared" si="8"/>
        <v>0</v>
      </c>
      <c r="D168" s="96">
        <v>44459</v>
      </c>
      <c r="E168" s="97" t="str">
        <f>IFERROR(VLOOKUP($D168, V医療従事者等!$A:$J, $E$4, FALSE), TEXT(D168, "aaa"))</f>
        <v>月</v>
      </c>
      <c r="F168" s="97">
        <f>IFERROR(VLOOKUP($D168, V医療従事者等!$A:$J, $F$4, FALSE), 0)</f>
        <v>0</v>
      </c>
      <c r="G168" s="97">
        <f>IFERROR(VLOOKUP($D168, V医療従事者等!$A:$J, $G$4, FALSE), 0)</f>
        <v>0</v>
      </c>
      <c r="H168" s="97">
        <f>IFERROR(VLOOKUP($D168, V医療従事者等!$A:$J, $H$4, FALSE), 0)</f>
        <v>0</v>
      </c>
      <c r="I168" s="97">
        <f>IFERROR(VLOOKUP($D168, V医療従事者等!$A:$J, $I$4, FALSE), 0)</f>
        <v>0</v>
      </c>
      <c r="J168" s="98">
        <f>IFERROR(VLOOKUP($D168, V一般接種!$A:$G, J$4, FALSE), 0)</f>
        <v>0</v>
      </c>
      <c r="K168" s="98">
        <f>IFERROR(VLOOKUP($D168, V一般接種!$A:$G, K$4, FALSE), 0)</f>
        <v>0</v>
      </c>
      <c r="L168" s="98">
        <f>IFERROR(VLOOKUP($D168, V一般接種!$A:$G, L$4, FALSE), 0)</f>
        <v>0</v>
      </c>
      <c r="M168" s="98">
        <f>IFERROR(VLOOKUP($D168, V一般接種!$A:$G, M$4, FALSE), 0)</f>
        <v>0</v>
      </c>
      <c r="N168" s="98">
        <f>SUMIF(V職域接種!$C:$C, 'Conv-vaccine'!$D168, V職域接種!F:F)</f>
        <v>0</v>
      </c>
      <c r="O168" s="98">
        <f>SUMIF(V職域接種!$C:$C, 'Conv-vaccine'!$D168, V職域接種!G:G)</f>
        <v>0</v>
      </c>
      <c r="P168" s="98">
        <f>SUMIF(V重複!$C:$C, 'Conv-vaccine'!$D168, V重複!F:F)</f>
        <v>0</v>
      </c>
      <c r="Q168" s="98">
        <f>SUMIF(V重複!$C:$C, 'Conv-vaccine'!$D168, V重複!G:G)</f>
        <v>0</v>
      </c>
    </row>
    <row r="169" spans="1:17" x14ac:dyDescent="0.55000000000000004">
      <c r="A169" s="95">
        <f t="shared" si="6"/>
        <v>44460</v>
      </c>
      <c r="B169" s="50">
        <f t="shared" si="7"/>
        <v>0</v>
      </c>
      <c r="C169" s="50">
        <f t="shared" si="8"/>
        <v>0</v>
      </c>
      <c r="D169" s="96">
        <v>44460</v>
      </c>
      <c r="E169" s="97" t="str">
        <f>IFERROR(VLOOKUP($D169, V医療従事者等!$A:$J, $E$4, FALSE), TEXT(D169, "aaa"))</f>
        <v>火</v>
      </c>
      <c r="F169" s="97">
        <f>IFERROR(VLOOKUP($D169, V医療従事者等!$A:$J, $F$4, FALSE), 0)</f>
        <v>0</v>
      </c>
      <c r="G169" s="97">
        <f>IFERROR(VLOOKUP($D169, V医療従事者等!$A:$J, $G$4, FALSE), 0)</f>
        <v>0</v>
      </c>
      <c r="H169" s="97">
        <f>IFERROR(VLOOKUP($D169, V医療従事者等!$A:$J, $H$4, FALSE), 0)</f>
        <v>0</v>
      </c>
      <c r="I169" s="97">
        <f>IFERROR(VLOOKUP($D169, V医療従事者等!$A:$J, $I$4, FALSE), 0)</f>
        <v>0</v>
      </c>
      <c r="J169" s="98">
        <f>IFERROR(VLOOKUP($D169, V一般接種!$A:$G, J$4, FALSE), 0)</f>
        <v>0</v>
      </c>
      <c r="K169" s="98">
        <f>IFERROR(VLOOKUP($D169, V一般接種!$A:$G, K$4, FALSE), 0)</f>
        <v>0</v>
      </c>
      <c r="L169" s="98">
        <f>IFERROR(VLOOKUP($D169, V一般接種!$A:$G, L$4, FALSE), 0)</f>
        <v>0</v>
      </c>
      <c r="M169" s="98">
        <f>IFERROR(VLOOKUP($D169, V一般接種!$A:$G, M$4, FALSE), 0)</f>
        <v>0</v>
      </c>
      <c r="N169" s="98">
        <f>SUMIF(V職域接種!$C:$C, 'Conv-vaccine'!$D169, V職域接種!F:F)</f>
        <v>0</v>
      </c>
      <c r="O169" s="98">
        <f>SUMIF(V職域接種!$C:$C, 'Conv-vaccine'!$D169, V職域接種!G:G)</f>
        <v>0</v>
      </c>
      <c r="P169" s="98">
        <f>SUMIF(V重複!$C:$C, 'Conv-vaccine'!$D169, V重複!F:F)</f>
        <v>0</v>
      </c>
      <c r="Q169" s="98">
        <f>SUMIF(V重複!$C:$C, 'Conv-vaccine'!$D169, V重複!G:G)</f>
        <v>0</v>
      </c>
    </row>
    <row r="170" spans="1:17" x14ac:dyDescent="0.55000000000000004">
      <c r="A170" s="95">
        <f t="shared" si="6"/>
        <v>44461</v>
      </c>
      <c r="B170" s="50">
        <f t="shared" si="7"/>
        <v>0</v>
      </c>
      <c r="C170" s="50">
        <f t="shared" si="8"/>
        <v>0</v>
      </c>
      <c r="D170" s="96">
        <v>44461</v>
      </c>
      <c r="E170" s="97" t="str">
        <f>IFERROR(VLOOKUP($D170, V医療従事者等!$A:$J, $E$4, FALSE), TEXT(D170, "aaa"))</f>
        <v>水</v>
      </c>
      <c r="F170" s="97">
        <f>IFERROR(VLOOKUP($D170, V医療従事者等!$A:$J, $F$4, FALSE), 0)</f>
        <v>0</v>
      </c>
      <c r="G170" s="97">
        <f>IFERROR(VLOOKUP($D170, V医療従事者等!$A:$J, $G$4, FALSE), 0)</f>
        <v>0</v>
      </c>
      <c r="H170" s="97">
        <f>IFERROR(VLOOKUP($D170, V医療従事者等!$A:$J, $H$4, FALSE), 0)</f>
        <v>0</v>
      </c>
      <c r="I170" s="97">
        <f>IFERROR(VLOOKUP($D170, V医療従事者等!$A:$J, $I$4, FALSE), 0)</f>
        <v>0</v>
      </c>
      <c r="J170" s="98">
        <f>IFERROR(VLOOKUP($D170, V一般接種!$A:$G, J$4, FALSE), 0)</f>
        <v>0</v>
      </c>
      <c r="K170" s="98">
        <f>IFERROR(VLOOKUP($D170, V一般接種!$A:$G, K$4, FALSE), 0)</f>
        <v>0</v>
      </c>
      <c r="L170" s="98">
        <f>IFERROR(VLOOKUP($D170, V一般接種!$A:$G, L$4, FALSE), 0)</f>
        <v>0</v>
      </c>
      <c r="M170" s="98">
        <f>IFERROR(VLOOKUP($D170, V一般接種!$A:$G, M$4, FALSE), 0)</f>
        <v>0</v>
      </c>
      <c r="N170" s="98">
        <f>SUMIF(V職域接種!$C:$C, 'Conv-vaccine'!$D170, V職域接種!F:F)</f>
        <v>0</v>
      </c>
      <c r="O170" s="98">
        <f>SUMIF(V職域接種!$C:$C, 'Conv-vaccine'!$D170, V職域接種!G:G)</f>
        <v>0</v>
      </c>
      <c r="P170" s="98">
        <f>SUMIF(V重複!$C:$C, 'Conv-vaccine'!$D170, V重複!F:F)</f>
        <v>0</v>
      </c>
      <c r="Q170" s="98">
        <f>SUMIF(V重複!$C:$C, 'Conv-vaccine'!$D170, V重複!G:G)</f>
        <v>0</v>
      </c>
    </row>
    <row r="171" spans="1:17" x14ac:dyDescent="0.55000000000000004">
      <c r="A171" s="95">
        <f t="shared" si="6"/>
        <v>44462</v>
      </c>
      <c r="B171" s="50">
        <f t="shared" si="7"/>
        <v>0</v>
      </c>
      <c r="C171" s="50">
        <f t="shared" si="8"/>
        <v>0</v>
      </c>
      <c r="D171" s="96">
        <v>44462</v>
      </c>
      <c r="E171" s="97" t="str">
        <f>IFERROR(VLOOKUP($D171, V医療従事者等!$A:$J, $E$4, FALSE), TEXT(D171, "aaa"))</f>
        <v>木</v>
      </c>
      <c r="F171" s="97">
        <f>IFERROR(VLOOKUP($D171, V医療従事者等!$A:$J, $F$4, FALSE), 0)</f>
        <v>0</v>
      </c>
      <c r="G171" s="97">
        <f>IFERROR(VLOOKUP($D171, V医療従事者等!$A:$J, $G$4, FALSE), 0)</f>
        <v>0</v>
      </c>
      <c r="H171" s="97">
        <f>IFERROR(VLOOKUP($D171, V医療従事者等!$A:$J, $H$4, FALSE), 0)</f>
        <v>0</v>
      </c>
      <c r="I171" s="97">
        <f>IFERROR(VLOOKUP($D171, V医療従事者等!$A:$J, $I$4, FALSE), 0)</f>
        <v>0</v>
      </c>
      <c r="J171" s="98">
        <f>IFERROR(VLOOKUP($D171, V一般接種!$A:$G, J$4, FALSE), 0)</f>
        <v>0</v>
      </c>
      <c r="K171" s="98">
        <f>IFERROR(VLOOKUP($D171, V一般接種!$A:$G, K$4, FALSE), 0)</f>
        <v>0</v>
      </c>
      <c r="L171" s="98">
        <f>IFERROR(VLOOKUP($D171, V一般接種!$A:$G, L$4, FALSE), 0)</f>
        <v>0</v>
      </c>
      <c r="M171" s="98">
        <f>IFERROR(VLOOKUP($D171, V一般接種!$A:$G, M$4, FALSE), 0)</f>
        <v>0</v>
      </c>
      <c r="N171" s="98">
        <f>SUMIF(V職域接種!$C:$C, 'Conv-vaccine'!$D171, V職域接種!F:F)</f>
        <v>0</v>
      </c>
      <c r="O171" s="98">
        <f>SUMIF(V職域接種!$C:$C, 'Conv-vaccine'!$D171, V職域接種!G:G)</f>
        <v>0</v>
      </c>
      <c r="P171" s="98">
        <f>SUMIF(V重複!$C:$C, 'Conv-vaccine'!$D171, V重複!F:F)</f>
        <v>0</v>
      </c>
      <c r="Q171" s="98">
        <f>SUMIF(V重複!$C:$C, 'Conv-vaccine'!$D171, V重複!G:G)</f>
        <v>0</v>
      </c>
    </row>
    <row r="172" spans="1:17" x14ac:dyDescent="0.55000000000000004">
      <c r="A172" s="95">
        <f t="shared" si="6"/>
        <v>44463</v>
      </c>
      <c r="B172" s="50">
        <f t="shared" si="7"/>
        <v>0</v>
      </c>
      <c r="C172" s="50">
        <f t="shared" si="8"/>
        <v>0</v>
      </c>
      <c r="D172" s="96">
        <v>44463</v>
      </c>
      <c r="E172" s="97" t="str">
        <f>IFERROR(VLOOKUP($D172, V医療従事者等!$A:$J, $E$4, FALSE), TEXT(D172, "aaa"))</f>
        <v>金</v>
      </c>
      <c r="F172" s="97">
        <f>IFERROR(VLOOKUP($D172, V医療従事者等!$A:$J, $F$4, FALSE), 0)</f>
        <v>0</v>
      </c>
      <c r="G172" s="97">
        <f>IFERROR(VLOOKUP($D172, V医療従事者等!$A:$J, $G$4, FALSE), 0)</f>
        <v>0</v>
      </c>
      <c r="H172" s="97">
        <f>IFERROR(VLOOKUP($D172, V医療従事者等!$A:$J, $H$4, FALSE), 0)</f>
        <v>0</v>
      </c>
      <c r="I172" s="97">
        <f>IFERROR(VLOOKUP($D172, V医療従事者等!$A:$J, $I$4, FALSE), 0)</f>
        <v>0</v>
      </c>
      <c r="J172" s="98">
        <f>IFERROR(VLOOKUP($D172, V一般接種!$A:$G, J$4, FALSE), 0)</f>
        <v>0</v>
      </c>
      <c r="K172" s="98">
        <f>IFERROR(VLOOKUP($D172, V一般接種!$A:$G, K$4, FALSE), 0)</f>
        <v>0</v>
      </c>
      <c r="L172" s="98">
        <f>IFERROR(VLOOKUP($D172, V一般接種!$A:$G, L$4, FALSE), 0)</f>
        <v>0</v>
      </c>
      <c r="M172" s="98">
        <f>IFERROR(VLOOKUP($D172, V一般接種!$A:$G, M$4, FALSE), 0)</f>
        <v>0</v>
      </c>
      <c r="N172" s="98">
        <f>SUMIF(V職域接種!$C:$C, 'Conv-vaccine'!$D172, V職域接種!F:F)</f>
        <v>0</v>
      </c>
      <c r="O172" s="98">
        <f>SUMIF(V職域接種!$C:$C, 'Conv-vaccine'!$D172, V職域接種!G:G)</f>
        <v>0</v>
      </c>
      <c r="P172" s="98">
        <f>SUMIF(V重複!$C:$C, 'Conv-vaccine'!$D172, V重複!F:F)</f>
        <v>0</v>
      </c>
      <c r="Q172" s="98">
        <f>SUMIF(V重複!$C:$C, 'Conv-vaccine'!$D172, V重複!G:G)</f>
        <v>0</v>
      </c>
    </row>
    <row r="173" spans="1:17" x14ac:dyDescent="0.55000000000000004">
      <c r="A173" s="95">
        <f t="shared" si="6"/>
        <v>44464</v>
      </c>
      <c r="B173" s="50">
        <f t="shared" si="7"/>
        <v>0</v>
      </c>
      <c r="C173" s="50">
        <f t="shared" si="8"/>
        <v>0</v>
      </c>
      <c r="D173" s="96">
        <v>44464</v>
      </c>
      <c r="E173" s="97" t="str">
        <f>IFERROR(VLOOKUP($D173, V医療従事者等!$A:$J, $E$4, FALSE), TEXT(D173, "aaa"))</f>
        <v>土</v>
      </c>
      <c r="F173" s="97">
        <f>IFERROR(VLOOKUP($D173, V医療従事者等!$A:$J, $F$4, FALSE), 0)</f>
        <v>0</v>
      </c>
      <c r="G173" s="97">
        <f>IFERROR(VLOOKUP($D173, V医療従事者等!$A:$J, $G$4, FALSE), 0)</f>
        <v>0</v>
      </c>
      <c r="H173" s="97">
        <f>IFERROR(VLOOKUP($D173, V医療従事者等!$A:$J, $H$4, FALSE), 0)</f>
        <v>0</v>
      </c>
      <c r="I173" s="97">
        <f>IFERROR(VLOOKUP($D173, V医療従事者等!$A:$J, $I$4, FALSE), 0)</f>
        <v>0</v>
      </c>
      <c r="J173" s="98">
        <f>IFERROR(VLOOKUP($D173, V一般接種!$A:$G, J$4, FALSE), 0)</f>
        <v>0</v>
      </c>
      <c r="K173" s="98">
        <f>IFERROR(VLOOKUP($D173, V一般接種!$A:$G, K$4, FALSE), 0)</f>
        <v>0</v>
      </c>
      <c r="L173" s="98">
        <f>IFERROR(VLOOKUP($D173, V一般接種!$A:$G, L$4, FALSE), 0)</f>
        <v>0</v>
      </c>
      <c r="M173" s="98">
        <f>IFERROR(VLOOKUP($D173, V一般接種!$A:$G, M$4, FALSE), 0)</f>
        <v>0</v>
      </c>
      <c r="N173" s="98">
        <f>SUMIF(V職域接種!$C:$C, 'Conv-vaccine'!$D173, V職域接種!F:F)</f>
        <v>0</v>
      </c>
      <c r="O173" s="98">
        <f>SUMIF(V職域接種!$C:$C, 'Conv-vaccine'!$D173, V職域接種!G:G)</f>
        <v>0</v>
      </c>
      <c r="P173" s="98">
        <f>SUMIF(V重複!$C:$C, 'Conv-vaccine'!$D173, V重複!F:F)</f>
        <v>0</v>
      </c>
      <c r="Q173" s="98">
        <f>SUMIF(V重複!$C:$C, 'Conv-vaccine'!$D173, V重複!G:G)</f>
        <v>0</v>
      </c>
    </row>
    <row r="174" spans="1:17" x14ac:dyDescent="0.55000000000000004">
      <c r="A174" s="95">
        <f t="shared" si="6"/>
        <v>44465</v>
      </c>
      <c r="B174" s="50">
        <f t="shared" si="7"/>
        <v>0</v>
      </c>
      <c r="C174" s="50">
        <f t="shared" si="8"/>
        <v>0</v>
      </c>
      <c r="D174" s="96">
        <v>44465</v>
      </c>
      <c r="E174" s="97" t="str">
        <f>IFERROR(VLOOKUP($D174, V医療従事者等!$A:$J, $E$4, FALSE), TEXT(D174, "aaa"))</f>
        <v>日</v>
      </c>
      <c r="F174" s="97">
        <f>IFERROR(VLOOKUP($D174, V医療従事者等!$A:$J, $F$4, FALSE), 0)</f>
        <v>0</v>
      </c>
      <c r="G174" s="97">
        <f>IFERROR(VLOOKUP($D174, V医療従事者等!$A:$J, $G$4, FALSE), 0)</f>
        <v>0</v>
      </c>
      <c r="H174" s="97">
        <f>IFERROR(VLOOKUP($D174, V医療従事者等!$A:$J, $H$4, FALSE), 0)</f>
        <v>0</v>
      </c>
      <c r="I174" s="97">
        <f>IFERROR(VLOOKUP($D174, V医療従事者等!$A:$J, $I$4, FALSE), 0)</f>
        <v>0</v>
      </c>
      <c r="J174" s="98">
        <f>IFERROR(VLOOKUP($D174, V一般接種!$A:$G, J$4, FALSE), 0)</f>
        <v>0</v>
      </c>
      <c r="K174" s="98">
        <f>IFERROR(VLOOKUP($D174, V一般接種!$A:$G, K$4, FALSE), 0)</f>
        <v>0</v>
      </c>
      <c r="L174" s="98">
        <f>IFERROR(VLOOKUP($D174, V一般接種!$A:$G, L$4, FALSE), 0)</f>
        <v>0</v>
      </c>
      <c r="M174" s="98">
        <f>IFERROR(VLOOKUP($D174, V一般接種!$A:$G, M$4, FALSE), 0)</f>
        <v>0</v>
      </c>
      <c r="N174" s="98">
        <f>SUMIF(V職域接種!$C:$C, 'Conv-vaccine'!$D174, V職域接種!F:F)</f>
        <v>0</v>
      </c>
      <c r="O174" s="98">
        <f>SUMIF(V職域接種!$C:$C, 'Conv-vaccine'!$D174, V職域接種!G:G)</f>
        <v>0</v>
      </c>
      <c r="P174" s="98">
        <f>SUMIF(V重複!$C:$C, 'Conv-vaccine'!$D174, V重複!F:F)</f>
        <v>0</v>
      </c>
      <c r="Q174" s="98">
        <f>SUMIF(V重複!$C:$C, 'Conv-vaccine'!$D174, V重複!G:G)</f>
        <v>0</v>
      </c>
    </row>
    <row r="175" spans="1:17" x14ac:dyDescent="0.55000000000000004">
      <c r="A175" s="95">
        <f t="shared" si="6"/>
        <v>44466</v>
      </c>
      <c r="B175" s="50">
        <f t="shared" si="7"/>
        <v>0</v>
      </c>
      <c r="C175" s="50">
        <f t="shared" si="8"/>
        <v>0</v>
      </c>
      <c r="D175" s="96">
        <v>44466</v>
      </c>
      <c r="E175" s="97" t="str">
        <f>IFERROR(VLOOKUP($D175, V医療従事者等!$A:$J, $E$4, FALSE), TEXT(D175, "aaa"))</f>
        <v>月</v>
      </c>
      <c r="F175" s="97">
        <f>IFERROR(VLOOKUP($D175, V医療従事者等!$A:$J, $F$4, FALSE), 0)</f>
        <v>0</v>
      </c>
      <c r="G175" s="97">
        <f>IFERROR(VLOOKUP($D175, V医療従事者等!$A:$J, $G$4, FALSE), 0)</f>
        <v>0</v>
      </c>
      <c r="H175" s="97">
        <f>IFERROR(VLOOKUP($D175, V医療従事者等!$A:$J, $H$4, FALSE), 0)</f>
        <v>0</v>
      </c>
      <c r="I175" s="97">
        <f>IFERROR(VLOOKUP($D175, V医療従事者等!$A:$J, $I$4, FALSE), 0)</f>
        <v>0</v>
      </c>
      <c r="J175" s="98">
        <f>IFERROR(VLOOKUP($D175, V一般接種!$A:$G, J$4, FALSE), 0)</f>
        <v>0</v>
      </c>
      <c r="K175" s="98">
        <f>IFERROR(VLOOKUP($D175, V一般接種!$A:$G, K$4, FALSE), 0)</f>
        <v>0</v>
      </c>
      <c r="L175" s="98">
        <f>IFERROR(VLOOKUP($D175, V一般接種!$A:$G, L$4, FALSE), 0)</f>
        <v>0</v>
      </c>
      <c r="M175" s="98">
        <f>IFERROR(VLOOKUP($D175, V一般接種!$A:$G, M$4, FALSE), 0)</f>
        <v>0</v>
      </c>
      <c r="N175" s="98">
        <f>SUMIF(V職域接種!$C:$C, 'Conv-vaccine'!$D175, V職域接種!F:F)</f>
        <v>0</v>
      </c>
      <c r="O175" s="98">
        <f>SUMIF(V職域接種!$C:$C, 'Conv-vaccine'!$D175, V職域接種!G:G)</f>
        <v>0</v>
      </c>
      <c r="P175" s="98">
        <f>SUMIF(V重複!$C:$C, 'Conv-vaccine'!$D175, V重複!F:F)</f>
        <v>0</v>
      </c>
      <c r="Q175" s="98">
        <f>SUMIF(V重複!$C:$C, 'Conv-vaccine'!$D175, V重複!G:G)</f>
        <v>0</v>
      </c>
    </row>
    <row r="176" spans="1:17" x14ac:dyDescent="0.55000000000000004">
      <c r="A176" s="95">
        <f t="shared" si="6"/>
        <v>44467</v>
      </c>
      <c r="B176" s="50">
        <f t="shared" si="7"/>
        <v>0</v>
      </c>
      <c r="C176" s="50">
        <f t="shared" si="8"/>
        <v>0</v>
      </c>
      <c r="D176" s="96">
        <v>44467</v>
      </c>
      <c r="E176" s="97" t="str">
        <f>IFERROR(VLOOKUP($D176, V医療従事者等!$A:$J, $E$4, FALSE), TEXT(D176, "aaa"))</f>
        <v>火</v>
      </c>
      <c r="F176" s="97">
        <f>IFERROR(VLOOKUP($D176, V医療従事者等!$A:$J, $F$4, FALSE), 0)</f>
        <v>0</v>
      </c>
      <c r="G176" s="97">
        <f>IFERROR(VLOOKUP($D176, V医療従事者等!$A:$J, $G$4, FALSE), 0)</f>
        <v>0</v>
      </c>
      <c r="H176" s="97">
        <f>IFERROR(VLOOKUP($D176, V医療従事者等!$A:$J, $H$4, FALSE), 0)</f>
        <v>0</v>
      </c>
      <c r="I176" s="97">
        <f>IFERROR(VLOOKUP($D176, V医療従事者等!$A:$J, $I$4, FALSE), 0)</f>
        <v>0</v>
      </c>
      <c r="J176" s="98">
        <f>IFERROR(VLOOKUP($D176, V一般接種!$A:$G, J$4, FALSE), 0)</f>
        <v>0</v>
      </c>
      <c r="K176" s="98">
        <f>IFERROR(VLOOKUP($D176, V一般接種!$A:$G, K$4, FALSE), 0)</f>
        <v>0</v>
      </c>
      <c r="L176" s="98">
        <f>IFERROR(VLOOKUP($D176, V一般接種!$A:$G, L$4, FALSE), 0)</f>
        <v>0</v>
      </c>
      <c r="M176" s="98">
        <f>IFERROR(VLOOKUP($D176, V一般接種!$A:$G, M$4, FALSE), 0)</f>
        <v>0</v>
      </c>
      <c r="N176" s="98">
        <f>SUMIF(V職域接種!$C:$C, 'Conv-vaccine'!$D176, V職域接種!F:F)</f>
        <v>0</v>
      </c>
      <c r="O176" s="98">
        <f>SUMIF(V職域接種!$C:$C, 'Conv-vaccine'!$D176, V職域接種!G:G)</f>
        <v>0</v>
      </c>
      <c r="P176" s="98">
        <f>SUMIF(V重複!$C:$C, 'Conv-vaccine'!$D176, V重複!F:F)</f>
        <v>0</v>
      </c>
      <c r="Q176" s="98">
        <f>SUMIF(V重複!$C:$C, 'Conv-vaccine'!$D176, V重複!G:G)</f>
        <v>0</v>
      </c>
    </row>
    <row r="177" spans="1:17" x14ac:dyDescent="0.55000000000000004">
      <c r="A177" s="95">
        <f t="shared" si="6"/>
        <v>44468</v>
      </c>
      <c r="B177" s="50">
        <f t="shared" si="7"/>
        <v>0</v>
      </c>
      <c r="C177" s="50">
        <f t="shared" si="8"/>
        <v>0</v>
      </c>
      <c r="D177" s="96">
        <v>44468</v>
      </c>
      <c r="E177" s="97" t="str">
        <f>IFERROR(VLOOKUP($D177, V医療従事者等!$A:$J, $E$4, FALSE), TEXT(D177, "aaa"))</f>
        <v>水</v>
      </c>
      <c r="F177" s="97">
        <f>IFERROR(VLOOKUP($D177, V医療従事者等!$A:$J, $F$4, FALSE), 0)</f>
        <v>0</v>
      </c>
      <c r="G177" s="97">
        <f>IFERROR(VLOOKUP($D177, V医療従事者等!$A:$J, $G$4, FALSE), 0)</f>
        <v>0</v>
      </c>
      <c r="H177" s="97">
        <f>IFERROR(VLOOKUP($D177, V医療従事者等!$A:$J, $H$4, FALSE), 0)</f>
        <v>0</v>
      </c>
      <c r="I177" s="97">
        <f>IFERROR(VLOOKUP($D177, V医療従事者等!$A:$J, $I$4, FALSE), 0)</f>
        <v>0</v>
      </c>
      <c r="J177" s="98">
        <f>IFERROR(VLOOKUP($D177, V一般接種!$A:$G, J$4, FALSE), 0)</f>
        <v>0</v>
      </c>
      <c r="K177" s="98">
        <f>IFERROR(VLOOKUP($D177, V一般接種!$A:$G, K$4, FALSE), 0)</f>
        <v>0</v>
      </c>
      <c r="L177" s="98">
        <f>IFERROR(VLOOKUP($D177, V一般接種!$A:$G, L$4, FALSE), 0)</f>
        <v>0</v>
      </c>
      <c r="M177" s="98">
        <f>IFERROR(VLOOKUP($D177, V一般接種!$A:$G, M$4, FALSE), 0)</f>
        <v>0</v>
      </c>
      <c r="N177" s="98">
        <f>SUMIF(V職域接種!$C:$C, 'Conv-vaccine'!$D177, V職域接種!F:F)</f>
        <v>0</v>
      </c>
      <c r="O177" s="98">
        <f>SUMIF(V職域接種!$C:$C, 'Conv-vaccine'!$D177, V職域接種!G:G)</f>
        <v>0</v>
      </c>
      <c r="P177" s="98">
        <f>SUMIF(V重複!$C:$C, 'Conv-vaccine'!$D177, V重複!F:F)</f>
        <v>0</v>
      </c>
      <c r="Q177" s="98">
        <f>SUMIF(V重複!$C:$C, 'Conv-vaccine'!$D177, V重複!G:G)</f>
        <v>0</v>
      </c>
    </row>
    <row r="178" spans="1:17" x14ac:dyDescent="0.55000000000000004">
      <c r="A178" s="95">
        <f t="shared" si="6"/>
        <v>44469</v>
      </c>
      <c r="B178" s="50">
        <f t="shared" si="7"/>
        <v>0</v>
      </c>
      <c r="C178" s="50">
        <f t="shared" si="8"/>
        <v>0</v>
      </c>
      <c r="D178" s="96">
        <v>44469</v>
      </c>
      <c r="E178" s="97" t="str">
        <f>IFERROR(VLOOKUP($D178, V医療従事者等!$A:$J, $E$4, FALSE), TEXT(D178, "aaa"))</f>
        <v>木</v>
      </c>
      <c r="F178" s="97">
        <f>IFERROR(VLOOKUP($D178, V医療従事者等!$A:$J, $F$4, FALSE), 0)</f>
        <v>0</v>
      </c>
      <c r="G178" s="97">
        <f>IFERROR(VLOOKUP($D178, V医療従事者等!$A:$J, $G$4, FALSE), 0)</f>
        <v>0</v>
      </c>
      <c r="H178" s="97">
        <f>IFERROR(VLOOKUP($D178, V医療従事者等!$A:$J, $H$4, FALSE), 0)</f>
        <v>0</v>
      </c>
      <c r="I178" s="97">
        <f>IFERROR(VLOOKUP($D178, V医療従事者等!$A:$J, $I$4, FALSE), 0)</f>
        <v>0</v>
      </c>
      <c r="J178" s="98">
        <f>IFERROR(VLOOKUP($D178, V一般接種!$A:$G, J$4, FALSE), 0)</f>
        <v>0</v>
      </c>
      <c r="K178" s="98">
        <f>IFERROR(VLOOKUP($D178, V一般接種!$A:$G, K$4, FALSE), 0)</f>
        <v>0</v>
      </c>
      <c r="L178" s="98">
        <f>IFERROR(VLOOKUP($D178, V一般接種!$A:$G, L$4, FALSE), 0)</f>
        <v>0</v>
      </c>
      <c r="M178" s="98">
        <f>IFERROR(VLOOKUP($D178, V一般接種!$A:$G, M$4, FALSE), 0)</f>
        <v>0</v>
      </c>
      <c r="N178" s="98">
        <f>SUMIF(V職域接種!$C:$C, 'Conv-vaccine'!$D178, V職域接種!F:F)</f>
        <v>0</v>
      </c>
      <c r="O178" s="98">
        <f>SUMIF(V職域接種!$C:$C, 'Conv-vaccine'!$D178, V職域接種!G:G)</f>
        <v>0</v>
      </c>
      <c r="P178" s="98">
        <f>SUMIF(V重複!$C:$C, 'Conv-vaccine'!$D178, V重複!F:F)</f>
        <v>0</v>
      </c>
      <c r="Q178" s="98">
        <f>SUMIF(V重複!$C:$C, 'Conv-vaccine'!$D178, V重複!G:G)</f>
        <v>0</v>
      </c>
    </row>
    <row r="179" spans="1:17" x14ac:dyDescent="0.55000000000000004">
      <c r="A179" s="95">
        <f t="shared" si="6"/>
        <v>44470</v>
      </c>
      <c r="B179" s="50">
        <f t="shared" si="7"/>
        <v>0</v>
      </c>
      <c r="C179" s="50">
        <f t="shared" si="8"/>
        <v>0</v>
      </c>
      <c r="D179" s="96">
        <v>44470</v>
      </c>
      <c r="E179" s="97" t="str">
        <f>IFERROR(VLOOKUP($D179, V医療従事者等!$A:$J, $E$4, FALSE), TEXT(D179, "aaa"))</f>
        <v>金</v>
      </c>
      <c r="F179" s="97">
        <f>IFERROR(VLOOKUP($D179, V医療従事者等!$A:$J, $F$4, FALSE), 0)</f>
        <v>0</v>
      </c>
      <c r="G179" s="97">
        <f>IFERROR(VLOOKUP($D179, V医療従事者等!$A:$J, $G$4, FALSE), 0)</f>
        <v>0</v>
      </c>
      <c r="H179" s="97">
        <f>IFERROR(VLOOKUP($D179, V医療従事者等!$A:$J, $H$4, FALSE), 0)</f>
        <v>0</v>
      </c>
      <c r="I179" s="97">
        <f>IFERROR(VLOOKUP($D179, V医療従事者等!$A:$J, $I$4, FALSE), 0)</f>
        <v>0</v>
      </c>
      <c r="J179" s="98">
        <f>IFERROR(VLOOKUP($D179, V一般接種!$A:$G, J$4, FALSE), 0)</f>
        <v>0</v>
      </c>
      <c r="K179" s="98">
        <f>IFERROR(VLOOKUP($D179, V一般接種!$A:$G, K$4, FALSE), 0)</f>
        <v>0</v>
      </c>
      <c r="L179" s="98">
        <f>IFERROR(VLOOKUP($D179, V一般接種!$A:$G, L$4, FALSE), 0)</f>
        <v>0</v>
      </c>
      <c r="M179" s="98">
        <f>IFERROR(VLOOKUP($D179, V一般接種!$A:$G, M$4, FALSE), 0)</f>
        <v>0</v>
      </c>
      <c r="N179" s="98">
        <f>SUMIF(V職域接種!$C:$C, 'Conv-vaccine'!$D179, V職域接種!F:F)</f>
        <v>0</v>
      </c>
      <c r="O179" s="98">
        <f>SUMIF(V職域接種!$C:$C, 'Conv-vaccine'!$D179, V職域接種!G:G)</f>
        <v>0</v>
      </c>
      <c r="P179" s="98">
        <f>SUMIF(V重複!$C:$C, 'Conv-vaccine'!$D179, V重複!F:F)</f>
        <v>0</v>
      </c>
      <c r="Q179" s="98">
        <f>SUMIF(V重複!$C:$C, 'Conv-vaccine'!$D179, V重複!G:G)</f>
        <v>0</v>
      </c>
    </row>
    <row r="180" spans="1:17" x14ac:dyDescent="0.55000000000000004">
      <c r="A180" s="95">
        <f t="shared" si="6"/>
        <v>44471</v>
      </c>
      <c r="B180" s="50">
        <f t="shared" si="7"/>
        <v>0</v>
      </c>
      <c r="C180" s="50">
        <f t="shared" si="8"/>
        <v>0</v>
      </c>
      <c r="D180" s="96">
        <v>44471</v>
      </c>
      <c r="E180" s="97" t="str">
        <f>IFERROR(VLOOKUP($D180, V医療従事者等!$A:$J, $E$4, FALSE), TEXT(D180, "aaa"))</f>
        <v>土</v>
      </c>
      <c r="F180" s="97">
        <f>IFERROR(VLOOKUP($D180, V医療従事者等!$A:$J, $F$4, FALSE), 0)</f>
        <v>0</v>
      </c>
      <c r="G180" s="97">
        <f>IFERROR(VLOOKUP($D180, V医療従事者等!$A:$J, $G$4, FALSE), 0)</f>
        <v>0</v>
      </c>
      <c r="H180" s="97">
        <f>IFERROR(VLOOKUP($D180, V医療従事者等!$A:$J, $H$4, FALSE), 0)</f>
        <v>0</v>
      </c>
      <c r="I180" s="97">
        <f>IFERROR(VLOOKUP($D180, V医療従事者等!$A:$J, $I$4, FALSE), 0)</f>
        <v>0</v>
      </c>
      <c r="J180" s="98">
        <f>IFERROR(VLOOKUP($D180, V一般接種!$A:$G, J$4, FALSE), 0)</f>
        <v>0</v>
      </c>
      <c r="K180" s="98">
        <f>IFERROR(VLOOKUP($D180, V一般接種!$A:$G, K$4, FALSE), 0)</f>
        <v>0</v>
      </c>
      <c r="L180" s="98">
        <f>IFERROR(VLOOKUP($D180, V一般接種!$A:$G, L$4, FALSE), 0)</f>
        <v>0</v>
      </c>
      <c r="M180" s="98">
        <f>IFERROR(VLOOKUP($D180, V一般接種!$A:$G, M$4, FALSE), 0)</f>
        <v>0</v>
      </c>
      <c r="N180" s="98">
        <f>SUMIF(V職域接種!$C:$C, 'Conv-vaccine'!$D180, V職域接種!F:F)</f>
        <v>0</v>
      </c>
      <c r="O180" s="98">
        <f>SUMIF(V職域接種!$C:$C, 'Conv-vaccine'!$D180, V職域接種!G:G)</f>
        <v>0</v>
      </c>
      <c r="P180" s="98">
        <f>SUMIF(V重複!$C:$C, 'Conv-vaccine'!$D180, V重複!F:F)</f>
        <v>0</v>
      </c>
      <c r="Q180" s="98">
        <f>SUMIF(V重複!$C:$C, 'Conv-vaccine'!$D180, V重複!G:G)</f>
        <v>0</v>
      </c>
    </row>
    <row r="181" spans="1:17" x14ac:dyDescent="0.55000000000000004">
      <c r="A181" s="95">
        <f t="shared" si="6"/>
        <v>44472</v>
      </c>
      <c r="B181" s="50">
        <f t="shared" si="7"/>
        <v>0</v>
      </c>
      <c r="C181" s="50">
        <f t="shared" si="8"/>
        <v>0</v>
      </c>
      <c r="D181" s="96">
        <v>44472</v>
      </c>
      <c r="E181" s="97" t="str">
        <f>IFERROR(VLOOKUP($D181, V医療従事者等!$A:$J, $E$4, FALSE), TEXT(D181, "aaa"))</f>
        <v>日</v>
      </c>
      <c r="F181" s="97">
        <f>IFERROR(VLOOKUP($D181, V医療従事者等!$A:$J, $F$4, FALSE), 0)</f>
        <v>0</v>
      </c>
      <c r="G181" s="97">
        <f>IFERROR(VLOOKUP($D181, V医療従事者等!$A:$J, $G$4, FALSE), 0)</f>
        <v>0</v>
      </c>
      <c r="H181" s="97">
        <f>IFERROR(VLOOKUP($D181, V医療従事者等!$A:$J, $H$4, FALSE), 0)</f>
        <v>0</v>
      </c>
      <c r="I181" s="97">
        <f>IFERROR(VLOOKUP($D181, V医療従事者等!$A:$J, $I$4, FALSE), 0)</f>
        <v>0</v>
      </c>
      <c r="J181" s="98">
        <f>IFERROR(VLOOKUP($D181, V一般接種!$A:$G, J$4, FALSE), 0)</f>
        <v>0</v>
      </c>
      <c r="K181" s="98">
        <f>IFERROR(VLOOKUP($D181, V一般接種!$A:$G, K$4, FALSE), 0)</f>
        <v>0</v>
      </c>
      <c r="L181" s="98">
        <f>IFERROR(VLOOKUP($D181, V一般接種!$A:$G, L$4, FALSE), 0)</f>
        <v>0</v>
      </c>
      <c r="M181" s="98">
        <f>IFERROR(VLOOKUP($D181, V一般接種!$A:$G, M$4, FALSE), 0)</f>
        <v>0</v>
      </c>
      <c r="N181" s="98">
        <f>SUMIF(V職域接種!$C:$C, 'Conv-vaccine'!$D181, V職域接種!F:F)</f>
        <v>0</v>
      </c>
      <c r="O181" s="98">
        <f>SUMIF(V職域接種!$C:$C, 'Conv-vaccine'!$D181, V職域接種!G:G)</f>
        <v>0</v>
      </c>
      <c r="P181" s="98">
        <f>SUMIF(V重複!$C:$C, 'Conv-vaccine'!$D181, V重複!F:F)</f>
        <v>0</v>
      </c>
      <c r="Q181" s="98">
        <f>SUMIF(V重複!$C:$C, 'Conv-vaccine'!$D181, V重複!G:G)</f>
        <v>0</v>
      </c>
    </row>
    <row r="182" spans="1:17" x14ac:dyDescent="0.55000000000000004">
      <c r="A182" s="95">
        <f t="shared" si="6"/>
        <v>44473</v>
      </c>
      <c r="B182" s="50">
        <f t="shared" si="7"/>
        <v>0</v>
      </c>
      <c r="C182" s="50">
        <f t="shared" si="8"/>
        <v>0</v>
      </c>
      <c r="D182" s="96">
        <v>44473</v>
      </c>
      <c r="E182" s="97" t="str">
        <f>IFERROR(VLOOKUP($D182, V医療従事者等!$A:$J, $E$4, FALSE), TEXT(D182, "aaa"))</f>
        <v>月</v>
      </c>
      <c r="F182" s="97">
        <f>IFERROR(VLOOKUP($D182, V医療従事者等!$A:$J, $F$4, FALSE), 0)</f>
        <v>0</v>
      </c>
      <c r="G182" s="97">
        <f>IFERROR(VLOOKUP($D182, V医療従事者等!$A:$J, $G$4, FALSE), 0)</f>
        <v>0</v>
      </c>
      <c r="H182" s="97">
        <f>IFERROR(VLOOKUP($D182, V医療従事者等!$A:$J, $H$4, FALSE), 0)</f>
        <v>0</v>
      </c>
      <c r="I182" s="97">
        <f>IFERROR(VLOOKUP($D182, V医療従事者等!$A:$J, $I$4, FALSE), 0)</f>
        <v>0</v>
      </c>
      <c r="J182" s="98">
        <f>IFERROR(VLOOKUP($D182, V一般接種!$A:$G, J$4, FALSE), 0)</f>
        <v>0</v>
      </c>
      <c r="K182" s="98">
        <f>IFERROR(VLOOKUP($D182, V一般接種!$A:$G, K$4, FALSE), 0)</f>
        <v>0</v>
      </c>
      <c r="L182" s="98">
        <f>IFERROR(VLOOKUP($D182, V一般接種!$A:$G, L$4, FALSE), 0)</f>
        <v>0</v>
      </c>
      <c r="M182" s="98">
        <f>IFERROR(VLOOKUP($D182, V一般接種!$A:$G, M$4, FALSE), 0)</f>
        <v>0</v>
      </c>
      <c r="N182" s="98">
        <f>SUMIF(V職域接種!$C:$C, 'Conv-vaccine'!$D182, V職域接種!F:F)</f>
        <v>0</v>
      </c>
      <c r="O182" s="98">
        <f>SUMIF(V職域接種!$C:$C, 'Conv-vaccine'!$D182, V職域接種!G:G)</f>
        <v>0</v>
      </c>
      <c r="P182" s="98">
        <f>SUMIF(V重複!$C:$C, 'Conv-vaccine'!$D182, V重複!F:F)</f>
        <v>0</v>
      </c>
      <c r="Q182" s="98">
        <f>SUMIF(V重複!$C:$C, 'Conv-vaccine'!$D182, V重複!G:G)</f>
        <v>0</v>
      </c>
    </row>
    <row r="183" spans="1:17" x14ac:dyDescent="0.55000000000000004">
      <c r="A183" s="95">
        <f t="shared" si="6"/>
        <v>44474</v>
      </c>
      <c r="B183" s="50">
        <f t="shared" si="7"/>
        <v>0</v>
      </c>
      <c r="C183" s="50">
        <f t="shared" si="8"/>
        <v>0</v>
      </c>
      <c r="D183" s="96">
        <v>44474</v>
      </c>
      <c r="E183" s="97" t="str">
        <f>IFERROR(VLOOKUP($D183, V医療従事者等!$A:$J, $E$4, FALSE), TEXT(D183, "aaa"))</f>
        <v>火</v>
      </c>
      <c r="F183" s="97">
        <f>IFERROR(VLOOKUP($D183, V医療従事者等!$A:$J, $F$4, FALSE), 0)</f>
        <v>0</v>
      </c>
      <c r="G183" s="97">
        <f>IFERROR(VLOOKUP($D183, V医療従事者等!$A:$J, $G$4, FALSE), 0)</f>
        <v>0</v>
      </c>
      <c r="H183" s="97">
        <f>IFERROR(VLOOKUP($D183, V医療従事者等!$A:$J, $H$4, FALSE), 0)</f>
        <v>0</v>
      </c>
      <c r="I183" s="97">
        <f>IFERROR(VLOOKUP($D183, V医療従事者等!$A:$J, $I$4, FALSE), 0)</f>
        <v>0</v>
      </c>
      <c r="J183" s="98">
        <f>IFERROR(VLOOKUP($D183, V一般接種!$A:$G, J$4, FALSE), 0)</f>
        <v>0</v>
      </c>
      <c r="K183" s="98">
        <f>IFERROR(VLOOKUP($D183, V一般接種!$A:$G, K$4, FALSE), 0)</f>
        <v>0</v>
      </c>
      <c r="L183" s="98">
        <f>IFERROR(VLOOKUP($D183, V一般接種!$A:$G, L$4, FALSE), 0)</f>
        <v>0</v>
      </c>
      <c r="M183" s="98">
        <f>IFERROR(VLOOKUP($D183, V一般接種!$A:$G, M$4, FALSE), 0)</f>
        <v>0</v>
      </c>
      <c r="N183" s="98">
        <f>SUMIF(V職域接種!$C:$C, 'Conv-vaccine'!$D183, V職域接種!F:F)</f>
        <v>0</v>
      </c>
      <c r="O183" s="98">
        <f>SUMIF(V職域接種!$C:$C, 'Conv-vaccine'!$D183, V職域接種!G:G)</f>
        <v>0</v>
      </c>
      <c r="P183" s="98">
        <f>SUMIF(V重複!$C:$C, 'Conv-vaccine'!$D183, V重複!F:F)</f>
        <v>0</v>
      </c>
      <c r="Q183" s="98">
        <f>SUMIF(V重複!$C:$C, 'Conv-vaccine'!$D183, V重複!G:G)</f>
        <v>0</v>
      </c>
    </row>
    <row r="184" spans="1:17" x14ac:dyDescent="0.55000000000000004">
      <c r="A184" s="95">
        <f t="shared" si="6"/>
        <v>44475</v>
      </c>
      <c r="B184" s="50">
        <f t="shared" si="7"/>
        <v>0</v>
      </c>
      <c r="C184" s="50">
        <f t="shared" si="8"/>
        <v>0</v>
      </c>
      <c r="D184" s="96">
        <v>44475</v>
      </c>
      <c r="E184" s="97" t="str">
        <f>IFERROR(VLOOKUP($D184, V医療従事者等!$A:$J, $E$4, FALSE), TEXT(D184, "aaa"))</f>
        <v>水</v>
      </c>
      <c r="F184" s="97">
        <f>IFERROR(VLOOKUP($D184, V医療従事者等!$A:$J, $F$4, FALSE), 0)</f>
        <v>0</v>
      </c>
      <c r="G184" s="97">
        <f>IFERROR(VLOOKUP($D184, V医療従事者等!$A:$J, $G$4, FALSE), 0)</f>
        <v>0</v>
      </c>
      <c r="H184" s="97">
        <f>IFERROR(VLOOKUP($D184, V医療従事者等!$A:$J, $H$4, FALSE), 0)</f>
        <v>0</v>
      </c>
      <c r="I184" s="97">
        <f>IFERROR(VLOOKUP($D184, V医療従事者等!$A:$J, $I$4, FALSE), 0)</f>
        <v>0</v>
      </c>
      <c r="J184" s="98">
        <f>IFERROR(VLOOKUP($D184, V一般接種!$A:$G, J$4, FALSE), 0)</f>
        <v>0</v>
      </c>
      <c r="K184" s="98">
        <f>IFERROR(VLOOKUP($D184, V一般接種!$A:$G, K$4, FALSE), 0)</f>
        <v>0</v>
      </c>
      <c r="L184" s="98">
        <f>IFERROR(VLOOKUP($D184, V一般接種!$A:$G, L$4, FALSE), 0)</f>
        <v>0</v>
      </c>
      <c r="M184" s="98">
        <f>IFERROR(VLOOKUP($D184, V一般接種!$A:$G, M$4, FALSE), 0)</f>
        <v>0</v>
      </c>
      <c r="N184" s="98">
        <f>SUMIF(V職域接種!$C:$C, 'Conv-vaccine'!$D184, V職域接種!F:F)</f>
        <v>0</v>
      </c>
      <c r="O184" s="98">
        <f>SUMIF(V職域接種!$C:$C, 'Conv-vaccine'!$D184, V職域接種!G:G)</f>
        <v>0</v>
      </c>
      <c r="P184" s="98">
        <f>SUMIF(V重複!$C:$C, 'Conv-vaccine'!$D184, V重複!F:F)</f>
        <v>0</v>
      </c>
      <c r="Q184" s="98">
        <f>SUMIF(V重複!$C:$C, 'Conv-vaccine'!$D184, V重複!G:G)</f>
        <v>0</v>
      </c>
    </row>
    <row r="185" spans="1:17" x14ac:dyDescent="0.55000000000000004">
      <c r="A185" s="95">
        <f t="shared" si="6"/>
        <v>44476</v>
      </c>
      <c r="B185" s="50">
        <f t="shared" si="7"/>
        <v>0</v>
      </c>
      <c r="C185" s="50">
        <f t="shared" si="8"/>
        <v>0</v>
      </c>
      <c r="D185" s="96">
        <v>44476</v>
      </c>
      <c r="E185" s="97" t="str">
        <f>IFERROR(VLOOKUP($D185, V医療従事者等!$A:$J, $E$4, FALSE), TEXT(D185, "aaa"))</f>
        <v>木</v>
      </c>
      <c r="F185" s="97">
        <f>IFERROR(VLOOKUP($D185, V医療従事者等!$A:$J, $F$4, FALSE), 0)</f>
        <v>0</v>
      </c>
      <c r="G185" s="97">
        <f>IFERROR(VLOOKUP($D185, V医療従事者等!$A:$J, $G$4, FALSE), 0)</f>
        <v>0</v>
      </c>
      <c r="H185" s="97">
        <f>IFERROR(VLOOKUP($D185, V医療従事者等!$A:$J, $H$4, FALSE), 0)</f>
        <v>0</v>
      </c>
      <c r="I185" s="97">
        <f>IFERROR(VLOOKUP($D185, V医療従事者等!$A:$J, $I$4, FALSE), 0)</f>
        <v>0</v>
      </c>
      <c r="J185" s="98">
        <f>IFERROR(VLOOKUP($D185, V一般接種!$A:$G, J$4, FALSE), 0)</f>
        <v>0</v>
      </c>
      <c r="K185" s="98">
        <f>IFERROR(VLOOKUP($D185, V一般接種!$A:$G, K$4, FALSE), 0)</f>
        <v>0</v>
      </c>
      <c r="L185" s="98">
        <f>IFERROR(VLOOKUP($D185, V一般接種!$A:$G, L$4, FALSE), 0)</f>
        <v>0</v>
      </c>
      <c r="M185" s="98">
        <f>IFERROR(VLOOKUP($D185, V一般接種!$A:$G, M$4, FALSE), 0)</f>
        <v>0</v>
      </c>
      <c r="N185" s="98">
        <f>SUMIF(V職域接種!$C:$C, 'Conv-vaccine'!$D185, V職域接種!F:F)</f>
        <v>0</v>
      </c>
      <c r="O185" s="98">
        <f>SUMIF(V職域接種!$C:$C, 'Conv-vaccine'!$D185, V職域接種!G:G)</f>
        <v>0</v>
      </c>
      <c r="P185" s="98">
        <f>SUMIF(V重複!$C:$C, 'Conv-vaccine'!$D185, V重複!F:F)</f>
        <v>0</v>
      </c>
      <c r="Q185" s="98">
        <f>SUMIF(V重複!$C:$C, 'Conv-vaccine'!$D185, V重複!G:G)</f>
        <v>0</v>
      </c>
    </row>
    <row r="186" spans="1:17" x14ac:dyDescent="0.55000000000000004">
      <c r="A186" s="95">
        <f t="shared" si="6"/>
        <v>44477</v>
      </c>
      <c r="B186" s="50">
        <f t="shared" si="7"/>
        <v>0</v>
      </c>
      <c r="C186" s="50">
        <f t="shared" si="8"/>
        <v>0</v>
      </c>
      <c r="D186" s="96">
        <v>44477</v>
      </c>
      <c r="E186" s="97" t="str">
        <f>IFERROR(VLOOKUP($D186, V医療従事者等!$A:$J, $E$4, FALSE), TEXT(D186, "aaa"))</f>
        <v>金</v>
      </c>
      <c r="F186" s="97">
        <f>IFERROR(VLOOKUP($D186, V医療従事者等!$A:$J, $F$4, FALSE), 0)</f>
        <v>0</v>
      </c>
      <c r="G186" s="97">
        <f>IFERROR(VLOOKUP($D186, V医療従事者等!$A:$J, $G$4, FALSE), 0)</f>
        <v>0</v>
      </c>
      <c r="H186" s="97">
        <f>IFERROR(VLOOKUP($D186, V医療従事者等!$A:$J, $H$4, FALSE), 0)</f>
        <v>0</v>
      </c>
      <c r="I186" s="97">
        <f>IFERROR(VLOOKUP($D186, V医療従事者等!$A:$J, $I$4, FALSE), 0)</f>
        <v>0</v>
      </c>
      <c r="J186" s="98">
        <f>IFERROR(VLOOKUP($D186, V一般接種!$A:$G, J$4, FALSE), 0)</f>
        <v>0</v>
      </c>
      <c r="K186" s="98">
        <f>IFERROR(VLOOKUP($D186, V一般接種!$A:$G, K$4, FALSE), 0)</f>
        <v>0</v>
      </c>
      <c r="L186" s="98">
        <f>IFERROR(VLOOKUP($D186, V一般接種!$A:$G, L$4, FALSE), 0)</f>
        <v>0</v>
      </c>
      <c r="M186" s="98">
        <f>IFERROR(VLOOKUP($D186, V一般接種!$A:$G, M$4, FALSE), 0)</f>
        <v>0</v>
      </c>
      <c r="N186" s="98">
        <f>SUMIF(V職域接種!$C:$C, 'Conv-vaccine'!$D186, V職域接種!F:F)</f>
        <v>0</v>
      </c>
      <c r="O186" s="98">
        <f>SUMIF(V職域接種!$C:$C, 'Conv-vaccine'!$D186, V職域接種!G:G)</f>
        <v>0</v>
      </c>
      <c r="P186" s="98">
        <f>SUMIF(V重複!$C:$C, 'Conv-vaccine'!$D186, V重複!F:F)</f>
        <v>0</v>
      </c>
      <c r="Q186" s="98">
        <f>SUMIF(V重複!$C:$C, 'Conv-vaccine'!$D186, V重複!G:G)</f>
        <v>0</v>
      </c>
    </row>
    <row r="187" spans="1:17" x14ac:dyDescent="0.55000000000000004">
      <c r="A187" s="95">
        <f t="shared" si="6"/>
        <v>44478</v>
      </c>
      <c r="B187" s="50">
        <f t="shared" si="7"/>
        <v>0</v>
      </c>
      <c r="C187" s="50">
        <f t="shared" si="8"/>
        <v>0</v>
      </c>
      <c r="D187" s="96">
        <v>44478</v>
      </c>
      <c r="E187" s="97" t="str">
        <f>IFERROR(VLOOKUP($D187, V医療従事者等!$A:$J, $E$4, FALSE), TEXT(D187, "aaa"))</f>
        <v>土</v>
      </c>
      <c r="F187" s="97">
        <f>IFERROR(VLOOKUP($D187, V医療従事者等!$A:$J, $F$4, FALSE), 0)</f>
        <v>0</v>
      </c>
      <c r="G187" s="97">
        <f>IFERROR(VLOOKUP($D187, V医療従事者等!$A:$J, $G$4, FALSE), 0)</f>
        <v>0</v>
      </c>
      <c r="H187" s="97">
        <f>IFERROR(VLOOKUP($D187, V医療従事者等!$A:$J, $H$4, FALSE), 0)</f>
        <v>0</v>
      </c>
      <c r="I187" s="97">
        <f>IFERROR(VLOOKUP($D187, V医療従事者等!$A:$J, $I$4, FALSE), 0)</f>
        <v>0</v>
      </c>
      <c r="J187" s="98">
        <f>IFERROR(VLOOKUP($D187, V一般接種!$A:$G, J$4, FALSE), 0)</f>
        <v>0</v>
      </c>
      <c r="K187" s="98">
        <f>IFERROR(VLOOKUP($D187, V一般接種!$A:$G, K$4, FALSE), 0)</f>
        <v>0</v>
      </c>
      <c r="L187" s="98">
        <f>IFERROR(VLOOKUP($D187, V一般接種!$A:$G, L$4, FALSE), 0)</f>
        <v>0</v>
      </c>
      <c r="M187" s="98">
        <f>IFERROR(VLOOKUP($D187, V一般接種!$A:$G, M$4, FALSE), 0)</f>
        <v>0</v>
      </c>
      <c r="N187" s="98">
        <f>SUMIF(V職域接種!$C:$C, 'Conv-vaccine'!$D187, V職域接種!F:F)</f>
        <v>0</v>
      </c>
      <c r="O187" s="98">
        <f>SUMIF(V職域接種!$C:$C, 'Conv-vaccine'!$D187, V職域接種!G:G)</f>
        <v>0</v>
      </c>
      <c r="P187" s="98">
        <f>SUMIF(V重複!$C:$C, 'Conv-vaccine'!$D187, V重複!F:F)</f>
        <v>0</v>
      </c>
      <c r="Q187" s="98">
        <f>SUMIF(V重複!$C:$C, 'Conv-vaccine'!$D187, V重複!G:G)</f>
        <v>0</v>
      </c>
    </row>
    <row r="188" spans="1:17" x14ac:dyDescent="0.55000000000000004">
      <c r="A188" s="95">
        <f t="shared" si="6"/>
        <v>44479</v>
      </c>
      <c r="B188" s="50">
        <f t="shared" si="7"/>
        <v>0</v>
      </c>
      <c r="C188" s="50">
        <f t="shared" si="8"/>
        <v>0</v>
      </c>
      <c r="D188" s="96">
        <v>44479</v>
      </c>
      <c r="E188" s="97" t="str">
        <f>IFERROR(VLOOKUP($D188, V医療従事者等!$A:$J, $E$4, FALSE), TEXT(D188, "aaa"))</f>
        <v>日</v>
      </c>
      <c r="F188" s="97">
        <f>IFERROR(VLOOKUP($D188, V医療従事者等!$A:$J, $F$4, FALSE), 0)</f>
        <v>0</v>
      </c>
      <c r="G188" s="97">
        <f>IFERROR(VLOOKUP($D188, V医療従事者等!$A:$J, $G$4, FALSE), 0)</f>
        <v>0</v>
      </c>
      <c r="H188" s="97">
        <f>IFERROR(VLOOKUP($D188, V医療従事者等!$A:$J, $H$4, FALSE), 0)</f>
        <v>0</v>
      </c>
      <c r="I188" s="97">
        <f>IFERROR(VLOOKUP($D188, V医療従事者等!$A:$J, $I$4, FALSE), 0)</f>
        <v>0</v>
      </c>
      <c r="J188" s="98">
        <f>IFERROR(VLOOKUP($D188, V一般接種!$A:$G, J$4, FALSE), 0)</f>
        <v>0</v>
      </c>
      <c r="K188" s="98">
        <f>IFERROR(VLOOKUP($D188, V一般接種!$A:$G, K$4, FALSE), 0)</f>
        <v>0</v>
      </c>
      <c r="L188" s="98">
        <f>IFERROR(VLOOKUP($D188, V一般接種!$A:$G, L$4, FALSE), 0)</f>
        <v>0</v>
      </c>
      <c r="M188" s="98">
        <f>IFERROR(VLOOKUP($D188, V一般接種!$A:$G, M$4, FALSE), 0)</f>
        <v>0</v>
      </c>
      <c r="N188" s="98">
        <f>SUMIF(V職域接種!$C:$C, 'Conv-vaccine'!$D188, V職域接種!F:F)</f>
        <v>0</v>
      </c>
      <c r="O188" s="98">
        <f>SUMIF(V職域接種!$C:$C, 'Conv-vaccine'!$D188, V職域接種!G:G)</f>
        <v>0</v>
      </c>
      <c r="P188" s="98">
        <f>SUMIF(V重複!$C:$C, 'Conv-vaccine'!$D188, V重複!F:F)</f>
        <v>0</v>
      </c>
      <c r="Q188" s="98">
        <f>SUMIF(V重複!$C:$C, 'Conv-vaccine'!$D188, V重複!G:G)</f>
        <v>0</v>
      </c>
    </row>
    <row r="189" spans="1:17" x14ac:dyDescent="0.55000000000000004">
      <c r="A189" s="95">
        <f t="shared" si="6"/>
        <v>44480</v>
      </c>
      <c r="B189" s="50">
        <f t="shared" si="7"/>
        <v>0</v>
      </c>
      <c r="C189" s="50">
        <f t="shared" si="8"/>
        <v>0</v>
      </c>
      <c r="D189" s="96">
        <v>44480</v>
      </c>
      <c r="E189" s="97" t="str">
        <f>IFERROR(VLOOKUP($D189, V医療従事者等!$A:$J, $E$4, FALSE), TEXT(D189, "aaa"))</f>
        <v>月</v>
      </c>
      <c r="F189" s="97">
        <f>IFERROR(VLOOKUP($D189, V医療従事者等!$A:$J, $F$4, FALSE), 0)</f>
        <v>0</v>
      </c>
      <c r="G189" s="97">
        <f>IFERROR(VLOOKUP($D189, V医療従事者等!$A:$J, $G$4, FALSE), 0)</f>
        <v>0</v>
      </c>
      <c r="H189" s="97">
        <f>IFERROR(VLOOKUP($D189, V医療従事者等!$A:$J, $H$4, FALSE), 0)</f>
        <v>0</v>
      </c>
      <c r="I189" s="97">
        <f>IFERROR(VLOOKUP($D189, V医療従事者等!$A:$J, $I$4, FALSE), 0)</f>
        <v>0</v>
      </c>
      <c r="J189" s="98">
        <f>IFERROR(VLOOKUP($D189, V一般接種!$A:$G, J$4, FALSE), 0)</f>
        <v>0</v>
      </c>
      <c r="K189" s="98">
        <f>IFERROR(VLOOKUP($D189, V一般接種!$A:$G, K$4, FALSE), 0)</f>
        <v>0</v>
      </c>
      <c r="L189" s="98">
        <f>IFERROR(VLOOKUP($D189, V一般接種!$A:$G, L$4, FALSE), 0)</f>
        <v>0</v>
      </c>
      <c r="M189" s="98">
        <f>IFERROR(VLOOKUP($D189, V一般接種!$A:$G, M$4, FALSE), 0)</f>
        <v>0</v>
      </c>
      <c r="N189" s="98">
        <f>SUMIF(V職域接種!$C:$C, 'Conv-vaccine'!$D189, V職域接種!F:F)</f>
        <v>0</v>
      </c>
      <c r="O189" s="98">
        <f>SUMIF(V職域接種!$C:$C, 'Conv-vaccine'!$D189, V職域接種!G:G)</f>
        <v>0</v>
      </c>
      <c r="P189" s="98">
        <f>SUMIF(V重複!$C:$C, 'Conv-vaccine'!$D189, V重複!F:F)</f>
        <v>0</v>
      </c>
      <c r="Q189" s="98">
        <f>SUMIF(V重複!$C:$C, 'Conv-vaccine'!$D189, V重複!G:G)</f>
        <v>0</v>
      </c>
    </row>
    <row r="190" spans="1:17" x14ac:dyDescent="0.55000000000000004">
      <c r="A190" s="95">
        <f t="shared" si="6"/>
        <v>44481</v>
      </c>
      <c r="B190" s="50">
        <f t="shared" si="7"/>
        <v>0</v>
      </c>
      <c r="C190" s="50">
        <f t="shared" si="8"/>
        <v>0</v>
      </c>
      <c r="D190" s="96">
        <v>44481</v>
      </c>
      <c r="E190" s="97" t="str">
        <f>IFERROR(VLOOKUP($D190, V医療従事者等!$A:$J, $E$4, FALSE), TEXT(D190, "aaa"))</f>
        <v>火</v>
      </c>
      <c r="F190" s="97">
        <f>IFERROR(VLOOKUP($D190, V医療従事者等!$A:$J, $F$4, FALSE), 0)</f>
        <v>0</v>
      </c>
      <c r="G190" s="97">
        <f>IFERROR(VLOOKUP($D190, V医療従事者等!$A:$J, $G$4, FALSE), 0)</f>
        <v>0</v>
      </c>
      <c r="H190" s="97">
        <f>IFERROR(VLOOKUP($D190, V医療従事者等!$A:$J, $H$4, FALSE), 0)</f>
        <v>0</v>
      </c>
      <c r="I190" s="97">
        <f>IFERROR(VLOOKUP($D190, V医療従事者等!$A:$J, $I$4, FALSE), 0)</f>
        <v>0</v>
      </c>
      <c r="J190" s="98">
        <f>IFERROR(VLOOKUP($D190, V一般接種!$A:$G, J$4, FALSE), 0)</f>
        <v>0</v>
      </c>
      <c r="K190" s="98">
        <f>IFERROR(VLOOKUP($D190, V一般接種!$A:$G, K$4, FALSE), 0)</f>
        <v>0</v>
      </c>
      <c r="L190" s="98">
        <f>IFERROR(VLOOKUP($D190, V一般接種!$A:$G, L$4, FALSE), 0)</f>
        <v>0</v>
      </c>
      <c r="M190" s="98">
        <f>IFERROR(VLOOKUP($D190, V一般接種!$A:$G, M$4, FALSE), 0)</f>
        <v>0</v>
      </c>
      <c r="N190" s="98">
        <f>SUMIF(V職域接種!$C:$C, 'Conv-vaccine'!$D190, V職域接種!F:F)</f>
        <v>0</v>
      </c>
      <c r="O190" s="98">
        <f>SUMIF(V職域接種!$C:$C, 'Conv-vaccine'!$D190, V職域接種!G:G)</f>
        <v>0</v>
      </c>
      <c r="P190" s="98">
        <f>SUMIF(V重複!$C:$C, 'Conv-vaccine'!$D190, V重複!F:F)</f>
        <v>0</v>
      </c>
      <c r="Q190" s="98">
        <f>SUMIF(V重複!$C:$C, 'Conv-vaccine'!$D190, V重複!G:G)</f>
        <v>0</v>
      </c>
    </row>
    <row r="191" spans="1:17" x14ac:dyDescent="0.55000000000000004">
      <c r="A191" s="95">
        <f t="shared" si="6"/>
        <v>44482</v>
      </c>
      <c r="B191" s="50">
        <f t="shared" si="7"/>
        <v>0</v>
      </c>
      <c r="C191" s="50">
        <f t="shared" si="8"/>
        <v>0</v>
      </c>
      <c r="D191" s="96">
        <v>44482</v>
      </c>
      <c r="E191" s="97" t="str">
        <f>IFERROR(VLOOKUP($D191, V医療従事者等!$A:$J, $E$4, FALSE), TEXT(D191, "aaa"))</f>
        <v>水</v>
      </c>
      <c r="F191" s="97">
        <f>IFERROR(VLOOKUP($D191, V医療従事者等!$A:$J, $F$4, FALSE), 0)</f>
        <v>0</v>
      </c>
      <c r="G191" s="97">
        <f>IFERROR(VLOOKUP($D191, V医療従事者等!$A:$J, $G$4, FALSE), 0)</f>
        <v>0</v>
      </c>
      <c r="H191" s="97">
        <f>IFERROR(VLOOKUP($D191, V医療従事者等!$A:$J, $H$4, FALSE), 0)</f>
        <v>0</v>
      </c>
      <c r="I191" s="97">
        <f>IFERROR(VLOOKUP($D191, V医療従事者等!$A:$J, $I$4, FALSE), 0)</f>
        <v>0</v>
      </c>
      <c r="J191" s="98">
        <f>IFERROR(VLOOKUP($D191, V一般接種!$A:$G, J$4, FALSE), 0)</f>
        <v>0</v>
      </c>
      <c r="K191" s="98">
        <f>IFERROR(VLOOKUP($D191, V一般接種!$A:$G, K$4, FALSE), 0)</f>
        <v>0</v>
      </c>
      <c r="L191" s="98">
        <f>IFERROR(VLOOKUP($D191, V一般接種!$A:$G, L$4, FALSE), 0)</f>
        <v>0</v>
      </c>
      <c r="M191" s="98">
        <f>IFERROR(VLOOKUP($D191, V一般接種!$A:$G, M$4, FALSE), 0)</f>
        <v>0</v>
      </c>
      <c r="N191" s="98">
        <f>SUMIF(V職域接種!$C:$C, 'Conv-vaccine'!$D191, V職域接種!F:F)</f>
        <v>0</v>
      </c>
      <c r="O191" s="98">
        <f>SUMIF(V職域接種!$C:$C, 'Conv-vaccine'!$D191, V職域接種!G:G)</f>
        <v>0</v>
      </c>
      <c r="P191" s="98">
        <f>SUMIF(V重複!$C:$C, 'Conv-vaccine'!$D191, V重複!F:F)</f>
        <v>0</v>
      </c>
      <c r="Q191" s="98">
        <f>SUMIF(V重複!$C:$C, 'Conv-vaccine'!$D191, V重複!G:G)</f>
        <v>0</v>
      </c>
    </row>
    <row r="192" spans="1:17" x14ac:dyDescent="0.55000000000000004">
      <c r="A192" s="95">
        <f t="shared" si="6"/>
        <v>44483</v>
      </c>
      <c r="B192" s="50">
        <f t="shared" si="7"/>
        <v>0</v>
      </c>
      <c r="C192" s="50">
        <f t="shared" si="8"/>
        <v>0</v>
      </c>
      <c r="D192" s="96">
        <v>44483</v>
      </c>
      <c r="E192" s="97" t="str">
        <f>IFERROR(VLOOKUP($D192, V医療従事者等!$A:$J, $E$4, FALSE), TEXT(D192, "aaa"))</f>
        <v>木</v>
      </c>
      <c r="F192" s="97">
        <f>IFERROR(VLOOKUP($D192, V医療従事者等!$A:$J, $F$4, FALSE), 0)</f>
        <v>0</v>
      </c>
      <c r="G192" s="97">
        <f>IFERROR(VLOOKUP($D192, V医療従事者等!$A:$J, $G$4, FALSE), 0)</f>
        <v>0</v>
      </c>
      <c r="H192" s="97">
        <f>IFERROR(VLOOKUP($D192, V医療従事者等!$A:$J, $H$4, FALSE), 0)</f>
        <v>0</v>
      </c>
      <c r="I192" s="97">
        <f>IFERROR(VLOOKUP($D192, V医療従事者等!$A:$J, $I$4, FALSE), 0)</f>
        <v>0</v>
      </c>
      <c r="J192" s="98">
        <f>IFERROR(VLOOKUP($D192, V一般接種!$A:$G, J$4, FALSE), 0)</f>
        <v>0</v>
      </c>
      <c r="K192" s="98">
        <f>IFERROR(VLOOKUP($D192, V一般接種!$A:$G, K$4, FALSE), 0)</f>
        <v>0</v>
      </c>
      <c r="L192" s="98">
        <f>IFERROR(VLOOKUP($D192, V一般接種!$A:$G, L$4, FALSE), 0)</f>
        <v>0</v>
      </c>
      <c r="M192" s="98">
        <f>IFERROR(VLOOKUP($D192, V一般接種!$A:$G, M$4, FALSE), 0)</f>
        <v>0</v>
      </c>
      <c r="N192" s="98">
        <f>SUMIF(V職域接種!$C:$C, 'Conv-vaccine'!$D192, V職域接種!F:F)</f>
        <v>0</v>
      </c>
      <c r="O192" s="98">
        <f>SUMIF(V職域接種!$C:$C, 'Conv-vaccine'!$D192, V職域接種!G:G)</f>
        <v>0</v>
      </c>
      <c r="P192" s="98">
        <f>SUMIF(V重複!$C:$C, 'Conv-vaccine'!$D192, V重複!F:F)</f>
        <v>0</v>
      </c>
      <c r="Q192" s="98">
        <f>SUMIF(V重複!$C:$C, 'Conv-vaccine'!$D192, V重複!G:G)</f>
        <v>0</v>
      </c>
    </row>
    <row r="193" spans="1:17" x14ac:dyDescent="0.55000000000000004">
      <c r="A193" s="95">
        <f t="shared" si="6"/>
        <v>44484</v>
      </c>
      <c r="B193" s="50">
        <f t="shared" si="7"/>
        <v>0</v>
      </c>
      <c r="C193" s="50">
        <f t="shared" si="8"/>
        <v>0</v>
      </c>
      <c r="D193" s="96">
        <v>44484</v>
      </c>
      <c r="E193" s="97" t="str">
        <f>IFERROR(VLOOKUP($D193, V医療従事者等!$A:$J, $E$4, FALSE), TEXT(D193, "aaa"))</f>
        <v>金</v>
      </c>
      <c r="F193" s="97">
        <f>IFERROR(VLOOKUP($D193, V医療従事者等!$A:$J, $F$4, FALSE), 0)</f>
        <v>0</v>
      </c>
      <c r="G193" s="97">
        <f>IFERROR(VLOOKUP($D193, V医療従事者等!$A:$J, $G$4, FALSE), 0)</f>
        <v>0</v>
      </c>
      <c r="H193" s="97">
        <f>IFERROR(VLOOKUP($D193, V医療従事者等!$A:$J, $H$4, FALSE), 0)</f>
        <v>0</v>
      </c>
      <c r="I193" s="97">
        <f>IFERROR(VLOOKUP($D193, V医療従事者等!$A:$J, $I$4, FALSE), 0)</f>
        <v>0</v>
      </c>
      <c r="J193" s="98">
        <f>IFERROR(VLOOKUP($D193, V一般接種!$A:$G, J$4, FALSE), 0)</f>
        <v>0</v>
      </c>
      <c r="K193" s="98">
        <f>IFERROR(VLOOKUP($D193, V一般接種!$A:$G, K$4, FALSE), 0)</f>
        <v>0</v>
      </c>
      <c r="L193" s="98">
        <f>IFERROR(VLOOKUP($D193, V一般接種!$A:$G, L$4, FALSE), 0)</f>
        <v>0</v>
      </c>
      <c r="M193" s="98">
        <f>IFERROR(VLOOKUP($D193, V一般接種!$A:$G, M$4, FALSE), 0)</f>
        <v>0</v>
      </c>
      <c r="N193" s="98">
        <f>SUMIF(V職域接種!$C:$C, 'Conv-vaccine'!$D193, V職域接種!F:F)</f>
        <v>0</v>
      </c>
      <c r="O193" s="98">
        <f>SUMIF(V職域接種!$C:$C, 'Conv-vaccine'!$D193, V職域接種!G:G)</f>
        <v>0</v>
      </c>
      <c r="P193" s="98">
        <f>SUMIF(V重複!$C:$C, 'Conv-vaccine'!$D193, V重複!F:F)</f>
        <v>0</v>
      </c>
      <c r="Q193" s="98">
        <f>SUMIF(V重複!$C:$C, 'Conv-vaccine'!$D193, V重複!G:G)</f>
        <v>0</v>
      </c>
    </row>
    <row r="194" spans="1:17" x14ac:dyDescent="0.55000000000000004">
      <c r="A194" s="95">
        <f t="shared" si="6"/>
        <v>44485</v>
      </c>
      <c r="B194" s="50">
        <f t="shared" si="7"/>
        <v>0</v>
      </c>
      <c r="C194" s="50">
        <f t="shared" si="8"/>
        <v>0</v>
      </c>
      <c r="D194" s="96">
        <v>44485</v>
      </c>
      <c r="E194" s="97" t="str">
        <f>IFERROR(VLOOKUP($D194, V医療従事者等!$A:$J, $E$4, FALSE), TEXT(D194, "aaa"))</f>
        <v>土</v>
      </c>
      <c r="F194" s="97">
        <f>IFERROR(VLOOKUP($D194, V医療従事者等!$A:$J, $F$4, FALSE), 0)</f>
        <v>0</v>
      </c>
      <c r="G194" s="97">
        <f>IFERROR(VLOOKUP($D194, V医療従事者等!$A:$J, $G$4, FALSE), 0)</f>
        <v>0</v>
      </c>
      <c r="H194" s="97">
        <f>IFERROR(VLOOKUP($D194, V医療従事者等!$A:$J, $H$4, FALSE), 0)</f>
        <v>0</v>
      </c>
      <c r="I194" s="97">
        <f>IFERROR(VLOOKUP($D194, V医療従事者等!$A:$J, $I$4, FALSE), 0)</f>
        <v>0</v>
      </c>
      <c r="J194" s="98">
        <f>IFERROR(VLOOKUP($D194, V一般接種!$A:$G, J$4, FALSE), 0)</f>
        <v>0</v>
      </c>
      <c r="K194" s="98">
        <f>IFERROR(VLOOKUP($D194, V一般接種!$A:$G, K$4, FALSE), 0)</f>
        <v>0</v>
      </c>
      <c r="L194" s="98">
        <f>IFERROR(VLOOKUP($D194, V一般接種!$A:$G, L$4, FALSE), 0)</f>
        <v>0</v>
      </c>
      <c r="M194" s="98">
        <f>IFERROR(VLOOKUP($D194, V一般接種!$A:$G, M$4, FALSE), 0)</f>
        <v>0</v>
      </c>
      <c r="N194" s="98">
        <f>SUMIF(V職域接種!$C:$C, 'Conv-vaccine'!$D194, V職域接種!F:F)</f>
        <v>0</v>
      </c>
      <c r="O194" s="98">
        <f>SUMIF(V職域接種!$C:$C, 'Conv-vaccine'!$D194, V職域接種!G:G)</f>
        <v>0</v>
      </c>
      <c r="P194" s="98">
        <f>SUMIF(V重複!$C:$C, 'Conv-vaccine'!$D194, V重複!F:F)</f>
        <v>0</v>
      </c>
      <c r="Q194" s="98">
        <f>SUMIF(V重複!$C:$C, 'Conv-vaccine'!$D194, V重複!G:G)</f>
        <v>0</v>
      </c>
    </row>
    <row r="195" spans="1:17" x14ac:dyDescent="0.55000000000000004">
      <c r="A195" s="95">
        <f t="shared" si="6"/>
        <v>44486</v>
      </c>
      <c r="B195" s="50">
        <f t="shared" si="7"/>
        <v>0</v>
      </c>
      <c r="C195" s="50">
        <f t="shared" si="8"/>
        <v>0</v>
      </c>
      <c r="D195" s="96">
        <v>44486</v>
      </c>
      <c r="E195" s="97" t="str">
        <f>IFERROR(VLOOKUP($D195, V医療従事者等!$A:$J, $E$4, FALSE), TEXT(D195, "aaa"))</f>
        <v>日</v>
      </c>
      <c r="F195" s="97">
        <f>IFERROR(VLOOKUP($D195, V医療従事者等!$A:$J, $F$4, FALSE), 0)</f>
        <v>0</v>
      </c>
      <c r="G195" s="97">
        <f>IFERROR(VLOOKUP($D195, V医療従事者等!$A:$J, $G$4, FALSE), 0)</f>
        <v>0</v>
      </c>
      <c r="H195" s="97">
        <f>IFERROR(VLOOKUP($D195, V医療従事者等!$A:$J, $H$4, FALSE), 0)</f>
        <v>0</v>
      </c>
      <c r="I195" s="97">
        <f>IFERROR(VLOOKUP($D195, V医療従事者等!$A:$J, $I$4, FALSE), 0)</f>
        <v>0</v>
      </c>
      <c r="J195" s="98">
        <f>IFERROR(VLOOKUP($D195, V一般接種!$A:$G, J$4, FALSE), 0)</f>
        <v>0</v>
      </c>
      <c r="K195" s="98">
        <f>IFERROR(VLOOKUP($D195, V一般接種!$A:$G, K$4, FALSE), 0)</f>
        <v>0</v>
      </c>
      <c r="L195" s="98">
        <f>IFERROR(VLOOKUP($D195, V一般接種!$A:$G, L$4, FALSE), 0)</f>
        <v>0</v>
      </c>
      <c r="M195" s="98">
        <f>IFERROR(VLOOKUP($D195, V一般接種!$A:$G, M$4, FALSE), 0)</f>
        <v>0</v>
      </c>
      <c r="N195" s="98">
        <f>SUMIF(V職域接種!$C:$C, 'Conv-vaccine'!$D195, V職域接種!F:F)</f>
        <v>0</v>
      </c>
      <c r="O195" s="98">
        <f>SUMIF(V職域接種!$C:$C, 'Conv-vaccine'!$D195, V職域接種!G:G)</f>
        <v>0</v>
      </c>
      <c r="P195" s="98">
        <f>SUMIF(V重複!$C:$C, 'Conv-vaccine'!$D195, V重複!F:F)</f>
        <v>0</v>
      </c>
      <c r="Q195" s="98">
        <f>SUMIF(V重複!$C:$C, 'Conv-vaccine'!$D195, V重複!G:G)</f>
        <v>0</v>
      </c>
    </row>
    <row r="196" spans="1:17" x14ac:dyDescent="0.55000000000000004">
      <c r="A196" s="95">
        <f t="shared" si="6"/>
        <v>44487</v>
      </c>
      <c r="B196" s="50">
        <f t="shared" si="7"/>
        <v>0</v>
      </c>
      <c r="C196" s="50">
        <f t="shared" si="8"/>
        <v>0</v>
      </c>
      <c r="D196" s="96">
        <v>44487</v>
      </c>
      <c r="E196" s="97" t="str">
        <f>IFERROR(VLOOKUP($D196, V医療従事者等!$A:$J, $E$4, FALSE), TEXT(D196, "aaa"))</f>
        <v>月</v>
      </c>
      <c r="F196" s="97">
        <f>IFERROR(VLOOKUP($D196, V医療従事者等!$A:$J, $F$4, FALSE), 0)</f>
        <v>0</v>
      </c>
      <c r="G196" s="97">
        <f>IFERROR(VLOOKUP($D196, V医療従事者等!$A:$J, $G$4, FALSE), 0)</f>
        <v>0</v>
      </c>
      <c r="H196" s="97">
        <f>IFERROR(VLOOKUP($D196, V医療従事者等!$A:$J, $H$4, FALSE), 0)</f>
        <v>0</v>
      </c>
      <c r="I196" s="97">
        <f>IFERROR(VLOOKUP($D196, V医療従事者等!$A:$J, $I$4, FALSE), 0)</f>
        <v>0</v>
      </c>
      <c r="J196" s="98">
        <f>IFERROR(VLOOKUP($D196, V一般接種!$A:$G, J$4, FALSE), 0)</f>
        <v>0</v>
      </c>
      <c r="K196" s="98">
        <f>IFERROR(VLOOKUP($D196, V一般接種!$A:$G, K$4, FALSE), 0)</f>
        <v>0</v>
      </c>
      <c r="L196" s="98">
        <f>IFERROR(VLOOKUP($D196, V一般接種!$A:$G, L$4, FALSE), 0)</f>
        <v>0</v>
      </c>
      <c r="M196" s="98">
        <f>IFERROR(VLOOKUP($D196, V一般接種!$A:$G, M$4, FALSE), 0)</f>
        <v>0</v>
      </c>
      <c r="N196" s="98">
        <f>SUMIF(V職域接種!$C:$C, 'Conv-vaccine'!$D196, V職域接種!F:F)</f>
        <v>0</v>
      </c>
      <c r="O196" s="98">
        <f>SUMIF(V職域接種!$C:$C, 'Conv-vaccine'!$D196, V職域接種!G:G)</f>
        <v>0</v>
      </c>
      <c r="P196" s="98">
        <f>SUMIF(V重複!$C:$C, 'Conv-vaccine'!$D196, V重複!F:F)</f>
        <v>0</v>
      </c>
      <c r="Q196" s="98">
        <f>SUMIF(V重複!$C:$C, 'Conv-vaccine'!$D196, V重複!G:G)</f>
        <v>0</v>
      </c>
    </row>
    <row r="197" spans="1:17" x14ac:dyDescent="0.55000000000000004">
      <c r="A197" s="95">
        <f t="shared" si="6"/>
        <v>44488</v>
      </c>
      <c r="B197" s="50">
        <f t="shared" si="7"/>
        <v>0</v>
      </c>
      <c r="C197" s="50">
        <f t="shared" si="8"/>
        <v>0</v>
      </c>
      <c r="D197" s="96">
        <v>44488</v>
      </c>
      <c r="E197" s="97" t="str">
        <f>IFERROR(VLOOKUP($D197, V医療従事者等!$A:$J, $E$4, FALSE), TEXT(D197, "aaa"))</f>
        <v>火</v>
      </c>
      <c r="F197" s="97">
        <f>IFERROR(VLOOKUP($D197, V医療従事者等!$A:$J, $F$4, FALSE), 0)</f>
        <v>0</v>
      </c>
      <c r="G197" s="97">
        <f>IFERROR(VLOOKUP($D197, V医療従事者等!$A:$J, $G$4, FALSE), 0)</f>
        <v>0</v>
      </c>
      <c r="H197" s="97">
        <f>IFERROR(VLOOKUP($D197, V医療従事者等!$A:$J, $H$4, FALSE), 0)</f>
        <v>0</v>
      </c>
      <c r="I197" s="97">
        <f>IFERROR(VLOOKUP($D197, V医療従事者等!$A:$J, $I$4, FALSE), 0)</f>
        <v>0</v>
      </c>
      <c r="J197" s="98">
        <f>IFERROR(VLOOKUP($D197, V一般接種!$A:$G, J$4, FALSE), 0)</f>
        <v>0</v>
      </c>
      <c r="K197" s="98">
        <f>IFERROR(VLOOKUP($D197, V一般接種!$A:$G, K$4, FALSE), 0)</f>
        <v>0</v>
      </c>
      <c r="L197" s="98">
        <f>IFERROR(VLOOKUP($D197, V一般接種!$A:$G, L$4, FALSE), 0)</f>
        <v>0</v>
      </c>
      <c r="M197" s="98">
        <f>IFERROR(VLOOKUP($D197, V一般接種!$A:$G, M$4, FALSE), 0)</f>
        <v>0</v>
      </c>
      <c r="N197" s="98">
        <f>SUMIF(V職域接種!$C:$C, 'Conv-vaccine'!$D197, V職域接種!F:F)</f>
        <v>0</v>
      </c>
      <c r="O197" s="98">
        <f>SUMIF(V職域接種!$C:$C, 'Conv-vaccine'!$D197, V職域接種!G:G)</f>
        <v>0</v>
      </c>
      <c r="P197" s="98">
        <f>SUMIF(V重複!$C:$C, 'Conv-vaccine'!$D197, V重複!F:F)</f>
        <v>0</v>
      </c>
      <c r="Q197" s="98">
        <f>SUMIF(V重複!$C:$C, 'Conv-vaccine'!$D197, V重複!G:G)</f>
        <v>0</v>
      </c>
    </row>
    <row r="198" spans="1:17" x14ac:dyDescent="0.55000000000000004">
      <c r="A198" s="95">
        <f t="shared" si="6"/>
        <v>44489</v>
      </c>
      <c r="B198" s="50">
        <f t="shared" si="7"/>
        <v>0</v>
      </c>
      <c r="C198" s="50">
        <f t="shared" si="8"/>
        <v>0</v>
      </c>
      <c r="D198" s="96">
        <v>44489</v>
      </c>
      <c r="E198" s="97" t="str">
        <f>IFERROR(VLOOKUP($D198, V医療従事者等!$A:$J, $E$4, FALSE), TEXT(D198, "aaa"))</f>
        <v>水</v>
      </c>
      <c r="F198" s="97">
        <f>IFERROR(VLOOKUP($D198, V医療従事者等!$A:$J, $F$4, FALSE), 0)</f>
        <v>0</v>
      </c>
      <c r="G198" s="97">
        <f>IFERROR(VLOOKUP($D198, V医療従事者等!$A:$J, $G$4, FALSE), 0)</f>
        <v>0</v>
      </c>
      <c r="H198" s="97">
        <f>IFERROR(VLOOKUP($D198, V医療従事者等!$A:$J, $H$4, FALSE), 0)</f>
        <v>0</v>
      </c>
      <c r="I198" s="97">
        <f>IFERROR(VLOOKUP($D198, V医療従事者等!$A:$J, $I$4, FALSE), 0)</f>
        <v>0</v>
      </c>
      <c r="J198" s="98">
        <f>IFERROR(VLOOKUP($D198, V一般接種!$A:$G, J$4, FALSE), 0)</f>
        <v>0</v>
      </c>
      <c r="K198" s="98">
        <f>IFERROR(VLOOKUP($D198, V一般接種!$A:$G, K$4, FALSE), 0)</f>
        <v>0</v>
      </c>
      <c r="L198" s="98">
        <f>IFERROR(VLOOKUP($D198, V一般接種!$A:$G, L$4, FALSE), 0)</f>
        <v>0</v>
      </c>
      <c r="M198" s="98">
        <f>IFERROR(VLOOKUP($D198, V一般接種!$A:$G, M$4, FALSE), 0)</f>
        <v>0</v>
      </c>
      <c r="N198" s="98">
        <f>SUMIF(V職域接種!$C:$C, 'Conv-vaccine'!$D198, V職域接種!F:F)</f>
        <v>0</v>
      </c>
      <c r="O198" s="98">
        <f>SUMIF(V職域接種!$C:$C, 'Conv-vaccine'!$D198, V職域接種!G:G)</f>
        <v>0</v>
      </c>
      <c r="P198" s="98">
        <f>SUMIF(V重複!$C:$C, 'Conv-vaccine'!$D198, V重複!F:F)</f>
        <v>0</v>
      </c>
      <c r="Q198" s="98">
        <f>SUMIF(V重複!$C:$C, 'Conv-vaccine'!$D198, V重複!G:G)</f>
        <v>0</v>
      </c>
    </row>
    <row r="199" spans="1:17" x14ac:dyDescent="0.55000000000000004">
      <c r="A199" s="95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6">
        <v>44490</v>
      </c>
      <c r="E199" s="97" t="str">
        <f>IFERROR(VLOOKUP($D199, V医療従事者等!$A:$J, $E$4, FALSE), TEXT(D199, "aaa"))</f>
        <v>木</v>
      </c>
      <c r="F199" s="97">
        <f>IFERROR(VLOOKUP($D199, V医療従事者等!$A:$J, $F$4, FALSE), 0)</f>
        <v>0</v>
      </c>
      <c r="G199" s="97">
        <f>IFERROR(VLOOKUP($D199, V医療従事者等!$A:$J, $G$4, FALSE), 0)</f>
        <v>0</v>
      </c>
      <c r="H199" s="97">
        <f>IFERROR(VLOOKUP($D199, V医療従事者等!$A:$J, $H$4, FALSE), 0)</f>
        <v>0</v>
      </c>
      <c r="I199" s="97">
        <f>IFERROR(VLOOKUP($D199, V医療従事者等!$A:$J, $I$4, FALSE), 0)</f>
        <v>0</v>
      </c>
      <c r="J199" s="98">
        <f>IFERROR(VLOOKUP($D199, V一般接種!$A:$G, J$4, FALSE), 0)</f>
        <v>0</v>
      </c>
      <c r="K199" s="98">
        <f>IFERROR(VLOOKUP($D199, V一般接種!$A:$G, K$4, FALSE), 0)</f>
        <v>0</v>
      </c>
      <c r="L199" s="98">
        <f>IFERROR(VLOOKUP($D199, V一般接種!$A:$G, L$4, FALSE), 0)</f>
        <v>0</v>
      </c>
      <c r="M199" s="98">
        <f>IFERROR(VLOOKUP($D199, V一般接種!$A:$G, M$4, FALSE), 0)</f>
        <v>0</v>
      </c>
      <c r="N199" s="98">
        <f>SUMIF(V職域接種!$C:$C, 'Conv-vaccine'!$D199, V職域接種!F:F)</f>
        <v>0</v>
      </c>
      <c r="O199" s="98">
        <f>SUMIF(V職域接種!$C:$C, 'Conv-vaccine'!$D199, V職域接種!G:G)</f>
        <v>0</v>
      </c>
      <c r="P199" s="98">
        <f>SUMIF(V重複!$C:$C, 'Conv-vaccine'!$D199, V重複!F:F)</f>
        <v>0</v>
      </c>
      <c r="Q199" s="98">
        <f>SUMIF(V重複!$C:$C, 'Conv-vaccine'!$D199, V重複!G:G)</f>
        <v>0</v>
      </c>
    </row>
    <row r="200" spans="1:17" x14ac:dyDescent="0.55000000000000004">
      <c r="A200" s="95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6">
        <v>44491</v>
      </c>
      <c r="E200" s="97" t="str">
        <f>IFERROR(VLOOKUP($D200, V医療従事者等!$A:$J, $E$4, FALSE), TEXT(D200, "aaa"))</f>
        <v>金</v>
      </c>
      <c r="F200" s="97">
        <f>IFERROR(VLOOKUP($D200, V医療従事者等!$A:$J, $F$4, FALSE), 0)</f>
        <v>0</v>
      </c>
      <c r="G200" s="97">
        <f>IFERROR(VLOOKUP($D200, V医療従事者等!$A:$J, $G$4, FALSE), 0)</f>
        <v>0</v>
      </c>
      <c r="H200" s="97">
        <f>IFERROR(VLOOKUP($D200, V医療従事者等!$A:$J, $H$4, FALSE), 0)</f>
        <v>0</v>
      </c>
      <c r="I200" s="97">
        <f>IFERROR(VLOOKUP($D200, V医療従事者等!$A:$J, $I$4, FALSE), 0)</f>
        <v>0</v>
      </c>
      <c r="J200" s="98">
        <f>IFERROR(VLOOKUP($D200, V一般接種!$A:$G, J$4, FALSE), 0)</f>
        <v>0</v>
      </c>
      <c r="K200" s="98">
        <f>IFERROR(VLOOKUP($D200, V一般接種!$A:$G, K$4, FALSE), 0)</f>
        <v>0</v>
      </c>
      <c r="L200" s="98">
        <f>IFERROR(VLOOKUP($D200, V一般接種!$A:$G, L$4, FALSE), 0)</f>
        <v>0</v>
      </c>
      <c r="M200" s="98">
        <f>IFERROR(VLOOKUP($D200, V一般接種!$A:$G, M$4, FALSE), 0)</f>
        <v>0</v>
      </c>
      <c r="N200" s="98">
        <f>SUMIF(V職域接種!$C:$C, 'Conv-vaccine'!$D200, V職域接種!F:F)</f>
        <v>0</v>
      </c>
      <c r="O200" s="98">
        <f>SUMIF(V職域接種!$C:$C, 'Conv-vaccine'!$D200, V職域接種!G:G)</f>
        <v>0</v>
      </c>
      <c r="P200" s="98">
        <f>SUMIF(V重複!$C:$C, 'Conv-vaccine'!$D200, V重複!F:F)</f>
        <v>0</v>
      </c>
      <c r="Q200" s="98">
        <f>SUMIF(V重複!$C:$C, 'Conv-vaccine'!$D200, V重複!G:G)</f>
        <v>0</v>
      </c>
    </row>
    <row r="201" spans="1:17" x14ac:dyDescent="0.55000000000000004">
      <c r="A201" s="95">
        <f t="shared" si="9"/>
        <v>44492</v>
      </c>
      <c r="B201" s="50">
        <f t="shared" si="10"/>
        <v>0</v>
      </c>
      <c r="C201" s="50">
        <f t="shared" si="11"/>
        <v>0</v>
      </c>
      <c r="D201" s="96">
        <v>44492</v>
      </c>
      <c r="E201" s="97" t="str">
        <f>IFERROR(VLOOKUP($D201, V医療従事者等!$A:$J, $E$4, FALSE), TEXT(D201, "aaa"))</f>
        <v>土</v>
      </c>
      <c r="F201" s="97">
        <f>IFERROR(VLOOKUP($D201, V医療従事者等!$A:$J, $F$4, FALSE), 0)</f>
        <v>0</v>
      </c>
      <c r="G201" s="97">
        <f>IFERROR(VLOOKUP($D201, V医療従事者等!$A:$J, $G$4, FALSE), 0)</f>
        <v>0</v>
      </c>
      <c r="H201" s="97">
        <f>IFERROR(VLOOKUP($D201, V医療従事者等!$A:$J, $H$4, FALSE), 0)</f>
        <v>0</v>
      </c>
      <c r="I201" s="97">
        <f>IFERROR(VLOOKUP($D201, V医療従事者等!$A:$J, $I$4, FALSE), 0)</f>
        <v>0</v>
      </c>
      <c r="J201" s="98">
        <f>IFERROR(VLOOKUP($D201, V一般接種!$A:$G, J$4, FALSE), 0)</f>
        <v>0</v>
      </c>
      <c r="K201" s="98">
        <f>IFERROR(VLOOKUP($D201, V一般接種!$A:$G, K$4, FALSE), 0)</f>
        <v>0</v>
      </c>
      <c r="L201" s="98">
        <f>IFERROR(VLOOKUP($D201, V一般接種!$A:$G, L$4, FALSE), 0)</f>
        <v>0</v>
      </c>
      <c r="M201" s="98">
        <f>IFERROR(VLOOKUP($D201, V一般接種!$A:$G, M$4, FALSE), 0)</f>
        <v>0</v>
      </c>
      <c r="N201" s="98">
        <f>SUMIF(V職域接種!$C:$C, 'Conv-vaccine'!$D201, V職域接種!F:F)</f>
        <v>0</v>
      </c>
      <c r="O201" s="98">
        <f>SUMIF(V職域接種!$C:$C, 'Conv-vaccine'!$D201, V職域接種!G:G)</f>
        <v>0</v>
      </c>
      <c r="P201" s="98">
        <f>SUMIF(V重複!$C:$C, 'Conv-vaccine'!$D201, V重複!F:F)</f>
        <v>0</v>
      </c>
      <c r="Q201" s="98">
        <f>SUMIF(V重複!$C:$C, 'Conv-vaccine'!$D201, V重複!G:G)</f>
        <v>0</v>
      </c>
    </row>
    <row r="202" spans="1:17" x14ac:dyDescent="0.55000000000000004">
      <c r="A202" s="95">
        <f t="shared" si="9"/>
        <v>44493</v>
      </c>
      <c r="B202" s="50">
        <f t="shared" si="10"/>
        <v>0</v>
      </c>
      <c r="C202" s="50">
        <f t="shared" si="11"/>
        <v>0</v>
      </c>
      <c r="D202" s="96">
        <v>44493</v>
      </c>
      <c r="E202" s="97" t="str">
        <f>IFERROR(VLOOKUP($D202, V医療従事者等!$A:$J, $E$4, FALSE), TEXT(D202, "aaa"))</f>
        <v>日</v>
      </c>
      <c r="F202" s="97">
        <f>IFERROR(VLOOKUP($D202, V医療従事者等!$A:$J, $F$4, FALSE), 0)</f>
        <v>0</v>
      </c>
      <c r="G202" s="97">
        <f>IFERROR(VLOOKUP($D202, V医療従事者等!$A:$J, $G$4, FALSE), 0)</f>
        <v>0</v>
      </c>
      <c r="H202" s="97">
        <f>IFERROR(VLOOKUP($D202, V医療従事者等!$A:$J, $H$4, FALSE), 0)</f>
        <v>0</v>
      </c>
      <c r="I202" s="97">
        <f>IFERROR(VLOOKUP($D202, V医療従事者等!$A:$J, $I$4, FALSE), 0)</f>
        <v>0</v>
      </c>
      <c r="J202" s="98">
        <f>IFERROR(VLOOKUP($D202, V一般接種!$A:$G, J$4, FALSE), 0)</f>
        <v>0</v>
      </c>
      <c r="K202" s="98">
        <f>IFERROR(VLOOKUP($D202, V一般接種!$A:$G, K$4, FALSE), 0)</f>
        <v>0</v>
      </c>
      <c r="L202" s="98">
        <f>IFERROR(VLOOKUP($D202, V一般接種!$A:$G, L$4, FALSE), 0)</f>
        <v>0</v>
      </c>
      <c r="M202" s="98">
        <f>IFERROR(VLOOKUP($D202, V一般接種!$A:$G, M$4, FALSE), 0)</f>
        <v>0</v>
      </c>
      <c r="N202" s="98">
        <f>SUMIF(V職域接種!$C:$C, 'Conv-vaccine'!$D202, V職域接種!F:F)</f>
        <v>0</v>
      </c>
      <c r="O202" s="98">
        <f>SUMIF(V職域接種!$C:$C, 'Conv-vaccine'!$D202, V職域接種!G:G)</f>
        <v>0</v>
      </c>
      <c r="P202" s="98">
        <f>SUMIF(V重複!$C:$C, 'Conv-vaccine'!$D202, V重複!F:F)</f>
        <v>0</v>
      </c>
      <c r="Q202" s="98">
        <f>SUMIF(V重複!$C:$C, 'Conv-vaccine'!$D202, V重複!G:G)</f>
        <v>0</v>
      </c>
    </row>
    <row r="203" spans="1:17" x14ac:dyDescent="0.55000000000000004">
      <c r="A203" s="95">
        <f t="shared" si="9"/>
        <v>44494</v>
      </c>
      <c r="B203" s="50">
        <f t="shared" si="10"/>
        <v>0</v>
      </c>
      <c r="C203" s="50">
        <f t="shared" si="11"/>
        <v>0</v>
      </c>
      <c r="D203" s="96">
        <v>44494</v>
      </c>
      <c r="E203" s="97" t="str">
        <f>IFERROR(VLOOKUP($D203, V医療従事者等!$A:$J, $E$4, FALSE), TEXT(D203, "aaa"))</f>
        <v>月</v>
      </c>
      <c r="F203" s="97">
        <f>IFERROR(VLOOKUP($D203, V医療従事者等!$A:$J, $F$4, FALSE), 0)</f>
        <v>0</v>
      </c>
      <c r="G203" s="97">
        <f>IFERROR(VLOOKUP($D203, V医療従事者等!$A:$J, $G$4, FALSE), 0)</f>
        <v>0</v>
      </c>
      <c r="H203" s="97">
        <f>IFERROR(VLOOKUP($D203, V医療従事者等!$A:$J, $H$4, FALSE), 0)</f>
        <v>0</v>
      </c>
      <c r="I203" s="97">
        <f>IFERROR(VLOOKUP($D203, V医療従事者等!$A:$J, $I$4, FALSE), 0)</f>
        <v>0</v>
      </c>
      <c r="J203" s="98">
        <f>IFERROR(VLOOKUP($D203, V一般接種!$A:$G, J$4, FALSE), 0)</f>
        <v>0</v>
      </c>
      <c r="K203" s="98">
        <f>IFERROR(VLOOKUP($D203, V一般接種!$A:$G, K$4, FALSE), 0)</f>
        <v>0</v>
      </c>
      <c r="L203" s="98">
        <f>IFERROR(VLOOKUP($D203, V一般接種!$A:$G, L$4, FALSE), 0)</f>
        <v>0</v>
      </c>
      <c r="M203" s="98">
        <f>IFERROR(VLOOKUP($D203, V一般接種!$A:$G, M$4, FALSE), 0)</f>
        <v>0</v>
      </c>
      <c r="N203" s="98">
        <f>SUMIF(V職域接種!$C:$C, 'Conv-vaccine'!$D203, V職域接種!F:F)</f>
        <v>0</v>
      </c>
      <c r="O203" s="98">
        <f>SUMIF(V職域接種!$C:$C, 'Conv-vaccine'!$D203, V職域接種!G:G)</f>
        <v>0</v>
      </c>
      <c r="P203" s="98">
        <f>SUMIF(V重複!$C:$C, 'Conv-vaccine'!$D203, V重複!F:F)</f>
        <v>0</v>
      </c>
      <c r="Q203" s="98">
        <f>SUMIF(V重複!$C:$C, 'Conv-vaccine'!$D203, V重複!G:G)</f>
        <v>0</v>
      </c>
    </row>
    <row r="204" spans="1:17" x14ac:dyDescent="0.55000000000000004">
      <c r="A204" s="95">
        <f t="shared" si="9"/>
        <v>44495</v>
      </c>
      <c r="B204" s="50">
        <f t="shared" si="10"/>
        <v>0</v>
      </c>
      <c r="C204" s="50">
        <f t="shared" si="11"/>
        <v>0</v>
      </c>
      <c r="D204" s="96">
        <v>44495</v>
      </c>
      <c r="E204" s="97" t="str">
        <f>IFERROR(VLOOKUP($D204, V医療従事者等!$A:$J, $E$4, FALSE), TEXT(D204, "aaa"))</f>
        <v>火</v>
      </c>
      <c r="F204" s="97">
        <f>IFERROR(VLOOKUP($D204, V医療従事者等!$A:$J, $F$4, FALSE), 0)</f>
        <v>0</v>
      </c>
      <c r="G204" s="97">
        <f>IFERROR(VLOOKUP($D204, V医療従事者等!$A:$J, $G$4, FALSE), 0)</f>
        <v>0</v>
      </c>
      <c r="H204" s="97">
        <f>IFERROR(VLOOKUP($D204, V医療従事者等!$A:$J, $H$4, FALSE), 0)</f>
        <v>0</v>
      </c>
      <c r="I204" s="97">
        <f>IFERROR(VLOOKUP($D204, V医療従事者等!$A:$J, $I$4, FALSE), 0)</f>
        <v>0</v>
      </c>
      <c r="J204" s="98">
        <f>IFERROR(VLOOKUP($D204, V一般接種!$A:$G, J$4, FALSE), 0)</f>
        <v>0</v>
      </c>
      <c r="K204" s="98">
        <f>IFERROR(VLOOKUP($D204, V一般接種!$A:$G, K$4, FALSE), 0)</f>
        <v>0</v>
      </c>
      <c r="L204" s="98">
        <f>IFERROR(VLOOKUP($D204, V一般接種!$A:$G, L$4, FALSE), 0)</f>
        <v>0</v>
      </c>
      <c r="M204" s="98">
        <f>IFERROR(VLOOKUP($D204, V一般接種!$A:$G, M$4, FALSE), 0)</f>
        <v>0</v>
      </c>
      <c r="N204" s="98">
        <f>SUMIF(V職域接種!$C:$C, 'Conv-vaccine'!$D204, V職域接種!F:F)</f>
        <v>0</v>
      </c>
      <c r="O204" s="98">
        <f>SUMIF(V職域接種!$C:$C, 'Conv-vaccine'!$D204, V職域接種!G:G)</f>
        <v>0</v>
      </c>
      <c r="P204" s="98">
        <f>SUMIF(V重複!$C:$C, 'Conv-vaccine'!$D204, V重複!F:F)</f>
        <v>0</v>
      </c>
      <c r="Q204" s="98">
        <f>SUMIF(V重複!$C:$C, 'Conv-vaccine'!$D204, V重複!G:G)</f>
        <v>0</v>
      </c>
    </row>
    <row r="205" spans="1:17" x14ac:dyDescent="0.55000000000000004">
      <c r="A205" s="95">
        <f t="shared" si="9"/>
        <v>44496</v>
      </c>
      <c r="B205" s="50">
        <f t="shared" si="10"/>
        <v>0</v>
      </c>
      <c r="C205" s="50">
        <f t="shared" si="11"/>
        <v>0</v>
      </c>
      <c r="D205" s="96">
        <v>44496</v>
      </c>
      <c r="E205" s="97" t="str">
        <f>IFERROR(VLOOKUP($D205, V医療従事者等!$A:$J, $E$4, FALSE), TEXT(D205, "aaa"))</f>
        <v>水</v>
      </c>
      <c r="F205" s="97">
        <f>IFERROR(VLOOKUP($D205, V医療従事者等!$A:$J, $F$4, FALSE), 0)</f>
        <v>0</v>
      </c>
      <c r="G205" s="97">
        <f>IFERROR(VLOOKUP($D205, V医療従事者等!$A:$J, $G$4, FALSE), 0)</f>
        <v>0</v>
      </c>
      <c r="H205" s="97">
        <f>IFERROR(VLOOKUP($D205, V医療従事者等!$A:$J, $H$4, FALSE), 0)</f>
        <v>0</v>
      </c>
      <c r="I205" s="97">
        <f>IFERROR(VLOOKUP($D205, V医療従事者等!$A:$J, $I$4, FALSE), 0)</f>
        <v>0</v>
      </c>
      <c r="J205" s="98">
        <f>IFERROR(VLOOKUP($D205, V一般接種!$A:$G, J$4, FALSE), 0)</f>
        <v>0</v>
      </c>
      <c r="K205" s="98">
        <f>IFERROR(VLOOKUP($D205, V一般接種!$A:$G, K$4, FALSE), 0)</f>
        <v>0</v>
      </c>
      <c r="L205" s="98">
        <f>IFERROR(VLOOKUP($D205, V一般接種!$A:$G, L$4, FALSE), 0)</f>
        <v>0</v>
      </c>
      <c r="M205" s="98">
        <f>IFERROR(VLOOKUP($D205, V一般接種!$A:$G, M$4, FALSE), 0)</f>
        <v>0</v>
      </c>
      <c r="N205" s="98">
        <f>SUMIF(V職域接種!$C:$C, 'Conv-vaccine'!$D205, V職域接種!F:F)</f>
        <v>0</v>
      </c>
      <c r="O205" s="98">
        <f>SUMIF(V職域接種!$C:$C, 'Conv-vaccine'!$D205, V職域接種!G:G)</f>
        <v>0</v>
      </c>
      <c r="P205" s="98">
        <f>SUMIF(V重複!$C:$C, 'Conv-vaccine'!$D205, V重複!F:F)</f>
        <v>0</v>
      </c>
      <c r="Q205" s="98">
        <f>SUMIF(V重複!$C:$C, 'Conv-vaccine'!$D205, V重複!G:G)</f>
        <v>0</v>
      </c>
    </row>
    <row r="206" spans="1:17" x14ac:dyDescent="0.55000000000000004">
      <c r="A206" s="95">
        <f t="shared" si="9"/>
        <v>44497</v>
      </c>
      <c r="B206" s="50">
        <f t="shared" si="10"/>
        <v>0</v>
      </c>
      <c r="C206" s="50">
        <f t="shared" si="11"/>
        <v>0</v>
      </c>
      <c r="D206" s="96">
        <v>44497</v>
      </c>
      <c r="E206" s="97" t="str">
        <f>IFERROR(VLOOKUP($D206, V医療従事者等!$A:$J, $E$4, FALSE), TEXT(D206, "aaa"))</f>
        <v>木</v>
      </c>
      <c r="F206" s="97">
        <f>IFERROR(VLOOKUP($D206, V医療従事者等!$A:$J, $F$4, FALSE), 0)</f>
        <v>0</v>
      </c>
      <c r="G206" s="97">
        <f>IFERROR(VLOOKUP($D206, V医療従事者等!$A:$J, $G$4, FALSE), 0)</f>
        <v>0</v>
      </c>
      <c r="H206" s="97">
        <f>IFERROR(VLOOKUP($D206, V医療従事者等!$A:$J, $H$4, FALSE), 0)</f>
        <v>0</v>
      </c>
      <c r="I206" s="97">
        <f>IFERROR(VLOOKUP($D206, V医療従事者等!$A:$J, $I$4, FALSE), 0)</f>
        <v>0</v>
      </c>
      <c r="J206" s="98">
        <f>IFERROR(VLOOKUP($D206, V一般接種!$A:$G, J$4, FALSE), 0)</f>
        <v>0</v>
      </c>
      <c r="K206" s="98">
        <f>IFERROR(VLOOKUP($D206, V一般接種!$A:$G, K$4, FALSE), 0)</f>
        <v>0</v>
      </c>
      <c r="L206" s="98">
        <f>IFERROR(VLOOKUP($D206, V一般接種!$A:$G, L$4, FALSE), 0)</f>
        <v>0</v>
      </c>
      <c r="M206" s="98">
        <f>IFERROR(VLOOKUP($D206, V一般接種!$A:$G, M$4, FALSE), 0)</f>
        <v>0</v>
      </c>
      <c r="N206" s="98">
        <f>SUMIF(V職域接種!$C:$C, 'Conv-vaccine'!$D206, V職域接種!F:F)</f>
        <v>0</v>
      </c>
      <c r="O206" s="98">
        <f>SUMIF(V職域接種!$C:$C, 'Conv-vaccine'!$D206, V職域接種!G:G)</f>
        <v>0</v>
      </c>
      <c r="P206" s="98">
        <f>SUMIF(V重複!$C:$C, 'Conv-vaccine'!$D206, V重複!F:F)</f>
        <v>0</v>
      </c>
      <c r="Q206" s="98">
        <f>SUMIF(V重複!$C:$C, 'Conv-vaccine'!$D206, V重複!G:G)</f>
        <v>0</v>
      </c>
    </row>
    <row r="207" spans="1:17" x14ac:dyDescent="0.55000000000000004">
      <c r="A207" s="95">
        <f t="shared" si="9"/>
        <v>44498</v>
      </c>
      <c r="B207" s="50">
        <f t="shared" si="10"/>
        <v>0</v>
      </c>
      <c r="C207" s="50">
        <f t="shared" si="11"/>
        <v>0</v>
      </c>
      <c r="D207" s="96">
        <v>44498</v>
      </c>
      <c r="E207" s="97" t="str">
        <f>IFERROR(VLOOKUP($D207, V医療従事者等!$A:$J, $E$4, FALSE), TEXT(D207, "aaa"))</f>
        <v>金</v>
      </c>
      <c r="F207" s="97">
        <f>IFERROR(VLOOKUP($D207, V医療従事者等!$A:$J, $F$4, FALSE), 0)</f>
        <v>0</v>
      </c>
      <c r="G207" s="97">
        <f>IFERROR(VLOOKUP($D207, V医療従事者等!$A:$J, $G$4, FALSE), 0)</f>
        <v>0</v>
      </c>
      <c r="H207" s="97">
        <f>IFERROR(VLOOKUP($D207, V医療従事者等!$A:$J, $H$4, FALSE), 0)</f>
        <v>0</v>
      </c>
      <c r="I207" s="97">
        <f>IFERROR(VLOOKUP($D207, V医療従事者等!$A:$J, $I$4, FALSE), 0)</f>
        <v>0</v>
      </c>
      <c r="J207" s="98">
        <f>IFERROR(VLOOKUP($D207, V一般接種!$A:$G, J$4, FALSE), 0)</f>
        <v>0</v>
      </c>
      <c r="K207" s="98">
        <f>IFERROR(VLOOKUP($D207, V一般接種!$A:$G, K$4, FALSE), 0)</f>
        <v>0</v>
      </c>
      <c r="L207" s="98">
        <f>IFERROR(VLOOKUP($D207, V一般接種!$A:$G, L$4, FALSE), 0)</f>
        <v>0</v>
      </c>
      <c r="M207" s="98">
        <f>IFERROR(VLOOKUP($D207, V一般接種!$A:$G, M$4, FALSE), 0)</f>
        <v>0</v>
      </c>
      <c r="N207" s="98">
        <f>SUMIF(V職域接種!$C:$C, 'Conv-vaccine'!$D207, V職域接種!F:F)</f>
        <v>0</v>
      </c>
      <c r="O207" s="98">
        <f>SUMIF(V職域接種!$C:$C, 'Conv-vaccine'!$D207, V職域接種!G:G)</f>
        <v>0</v>
      </c>
      <c r="P207" s="98">
        <f>SUMIF(V重複!$C:$C, 'Conv-vaccine'!$D207, V重複!F:F)</f>
        <v>0</v>
      </c>
      <c r="Q207" s="98">
        <f>SUMIF(V重複!$C:$C, 'Conv-vaccine'!$D207, V重複!G:G)</f>
        <v>0</v>
      </c>
    </row>
    <row r="208" spans="1:17" x14ac:dyDescent="0.55000000000000004">
      <c r="A208" s="95">
        <f t="shared" si="9"/>
        <v>44499</v>
      </c>
      <c r="B208" s="50">
        <f t="shared" si="10"/>
        <v>0</v>
      </c>
      <c r="C208" s="50">
        <f t="shared" si="11"/>
        <v>0</v>
      </c>
      <c r="D208" s="96">
        <v>44499</v>
      </c>
      <c r="E208" s="97" t="str">
        <f>IFERROR(VLOOKUP($D208, V医療従事者等!$A:$J, $E$4, FALSE), TEXT(D208, "aaa"))</f>
        <v>土</v>
      </c>
      <c r="F208" s="97">
        <f>IFERROR(VLOOKUP($D208, V医療従事者等!$A:$J, $F$4, FALSE), 0)</f>
        <v>0</v>
      </c>
      <c r="G208" s="97">
        <f>IFERROR(VLOOKUP($D208, V医療従事者等!$A:$J, $G$4, FALSE), 0)</f>
        <v>0</v>
      </c>
      <c r="H208" s="97">
        <f>IFERROR(VLOOKUP($D208, V医療従事者等!$A:$J, $H$4, FALSE), 0)</f>
        <v>0</v>
      </c>
      <c r="I208" s="97">
        <f>IFERROR(VLOOKUP($D208, V医療従事者等!$A:$J, $I$4, FALSE), 0)</f>
        <v>0</v>
      </c>
      <c r="J208" s="98">
        <f>IFERROR(VLOOKUP($D208, V一般接種!$A:$G, J$4, FALSE), 0)</f>
        <v>0</v>
      </c>
      <c r="K208" s="98">
        <f>IFERROR(VLOOKUP($D208, V一般接種!$A:$G, K$4, FALSE), 0)</f>
        <v>0</v>
      </c>
      <c r="L208" s="98">
        <f>IFERROR(VLOOKUP($D208, V一般接種!$A:$G, L$4, FALSE), 0)</f>
        <v>0</v>
      </c>
      <c r="M208" s="98">
        <f>IFERROR(VLOOKUP($D208, V一般接種!$A:$G, M$4, FALSE), 0)</f>
        <v>0</v>
      </c>
      <c r="N208" s="98">
        <f>SUMIF(V職域接種!$C:$C, 'Conv-vaccine'!$D208, V職域接種!F:F)</f>
        <v>0</v>
      </c>
      <c r="O208" s="98">
        <f>SUMIF(V職域接種!$C:$C, 'Conv-vaccine'!$D208, V職域接種!G:G)</f>
        <v>0</v>
      </c>
      <c r="P208" s="98">
        <f>SUMIF(V重複!$C:$C, 'Conv-vaccine'!$D208, V重複!F:F)</f>
        <v>0</v>
      </c>
      <c r="Q208" s="98">
        <f>SUMIF(V重複!$C:$C, 'Conv-vaccine'!$D208, V重複!G:G)</f>
        <v>0</v>
      </c>
    </row>
    <row r="209" spans="1:17" x14ac:dyDescent="0.55000000000000004">
      <c r="A209" s="95">
        <f t="shared" si="9"/>
        <v>44500</v>
      </c>
      <c r="B209" s="50">
        <f t="shared" si="10"/>
        <v>0</v>
      </c>
      <c r="C209" s="50">
        <f t="shared" si="11"/>
        <v>0</v>
      </c>
      <c r="D209" s="96">
        <v>44500</v>
      </c>
      <c r="E209" s="97" t="str">
        <f>IFERROR(VLOOKUP($D209, V医療従事者等!$A:$J, $E$4, FALSE), TEXT(D209, "aaa"))</f>
        <v>日</v>
      </c>
      <c r="F209" s="97">
        <f>IFERROR(VLOOKUP($D209, V医療従事者等!$A:$J, $F$4, FALSE), 0)</f>
        <v>0</v>
      </c>
      <c r="G209" s="97">
        <f>IFERROR(VLOOKUP($D209, V医療従事者等!$A:$J, $G$4, FALSE), 0)</f>
        <v>0</v>
      </c>
      <c r="H209" s="97">
        <f>IFERROR(VLOOKUP($D209, V医療従事者等!$A:$J, $H$4, FALSE), 0)</f>
        <v>0</v>
      </c>
      <c r="I209" s="97">
        <f>IFERROR(VLOOKUP($D209, V医療従事者等!$A:$J, $I$4, FALSE), 0)</f>
        <v>0</v>
      </c>
      <c r="J209" s="98">
        <f>IFERROR(VLOOKUP($D209, V一般接種!$A:$G, J$4, FALSE), 0)</f>
        <v>0</v>
      </c>
      <c r="K209" s="98">
        <f>IFERROR(VLOOKUP($D209, V一般接種!$A:$G, K$4, FALSE), 0)</f>
        <v>0</v>
      </c>
      <c r="L209" s="98">
        <f>IFERROR(VLOOKUP($D209, V一般接種!$A:$G, L$4, FALSE), 0)</f>
        <v>0</v>
      </c>
      <c r="M209" s="98">
        <f>IFERROR(VLOOKUP($D209, V一般接種!$A:$G, M$4, FALSE), 0)</f>
        <v>0</v>
      </c>
      <c r="N209" s="98">
        <f>SUMIF(V職域接種!$C:$C, 'Conv-vaccine'!$D209, V職域接種!F:F)</f>
        <v>0</v>
      </c>
      <c r="O209" s="98">
        <f>SUMIF(V職域接種!$C:$C, 'Conv-vaccine'!$D209, V職域接種!G:G)</f>
        <v>0</v>
      </c>
      <c r="P209" s="98">
        <f>SUMIF(V重複!$C:$C, 'Conv-vaccine'!$D209, V重複!F:F)</f>
        <v>0</v>
      </c>
      <c r="Q209" s="98">
        <f>SUMIF(V重複!$C:$C, 'Conv-vaccine'!$D209, V重複!G:G)</f>
        <v>0</v>
      </c>
    </row>
    <row r="210" spans="1:17" x14ac:dyDescent="0.55000000000000004">
      <c r="A210" s="95">
        <f t="shared" si="9"/>
        <v>44501</v>
      </c>
      <c r="B210" s="50">
        <f t="shared" si="10"/>
        <v>0</v>
      </c>
      <c r="C210" s="50">
        <f t="shared" si="11"/>
        <v>0</v>
      </c>
      <c r="D210" s="96">
        <v>44501</v>
      </c>
      <c r="E210" s="97" t="str">
        <f>IFERROR(VLOOKUP($D210, V医療従事者等!$A:$J, $E$4, FALSE), TEXT(D210, "aaa"))</f>
        <v>月</v>
      </c>
      <c r="F210" s="97">
        <f>IFERROR(VLOOKUP($D210, V医療従事者等!$A:$J, $F$4, FALSE), 0)</f>
        <v>0</v>
      </c>
      <c r="G210" s="97">
        <f>IFERROR(VLOOKUP($D210, V医療従事者等!$A:$J, $G$4, FALSE), 0)</f>
        <v>0</v>
      </c>
      <c r="H210" s="97">
        <f>IFERROR(VLOOKUP($D210, V医療従事者等!$A:$J, $H$4, FALSE), 0)</f>
        <v>0</v>
      </c>
      <c r="I210" s="97">
        <f>IFERROR(VLOOKUP($D210, V医療従事者等!$A:$J, $I$4, FALSE), 0)</f>
        <v>0</v>
      </c>
      <c r="J210" s="98">
        <f>IFERROR(VLOOKUP($D210, V一般接種!$A:$G, J$4, FALSE), 0)</f>
        <v>0</v>
      </c>
      <c r="K210" s="98">
        <f>IFERROR(VLOOKUP($D210, V一般接種!$A:$G, K$4, FALSE), 0)</f>
        <v>0</v>
      </c>
      <c r="L210" s="98">
        <f>IFERROR(VLOOKUP($D210, V一般接種!$A:$G, L$4, FALSE), 0)</f>
        <v>0</v>
      </c>
      <c r="M210" s="98">
        <f>IFERROR(VLOOKUP($D210, V一般接種!$A:$G, M$4, FALSE), 0)</f>
        <v>0</v>
      </c>
      <c r="N210" s="98">
        <f>SUMIF(V職域接種!$C:$C, 'Conv-vaccine'!$D210, V職域接種!F:F)</f>
        <v>0</v>
      </c>
      <c r="O210" s="98">
        <f>SUMIF(V職域接種!$C:$C, 'Conv-vaccine'!$D210, V職域接種!G:G)</f>
        <v>0</v>
      </c>
      <c r="P210" s="98">
        <f>SUMIF(V重複!$C:$C, 'Conv-vaccine'!$D210, V重複!F:F)</f>
        <v>0</v>
      </c>
      <c r="Q210" s="98">
        <f>SUMIF(V重複!$C:$C, 'Conv-vaccine'!$D210, V重複!G:G)</f>
        <v>0</v>
      </c>
    </row>
    <row r="211" spans="1:17" x14ac:dyDescent="0.55000000000000004">
      <c r="A211" s="95">
        <f t="shared" si="9"/>
        <v>44502</v>
      </c>
      <c r="B211" s="50">
        <f t="shared" si="10"/>
        <v>0</v>
      </c>
      <c r="C211" s="50">
        <f t="shared" si="11"/>
        <v>0</v>
      </c>
      <c r="D211" s="96">
        <v>44502</v>
      </c>
      <c r="E211" s="97" t="str">
        <f>IFERROR(VLOOKUP($D211, V医療従事者等!$A:$J, $E$4, FALSE), TEXT(D211, "aaa"))</f>
        <v>火</v>
      </c>
      <c r="F211" s="97">
        <f>IFERROR(VLOOKUP($D211, V医療従事者等!$A:$J, $F$4, FALSE), 0)</f>
        <v>0</v>
      </c>
      <c r="G211" s="97">
        <f>IFERROR(VLOOKUP($D211, V医療従事者等!$A:$J, $G$4, FALSE), 0)</f>
        <v>0</v>
      </c>
      <c r="H211" s="97">
        <f>IFERROR(VLOOKUP($D211, V医療従事者等!$A:$J, $H$4, FALSE), 0)</f>
        <v>0</v>
      </c>
      <c r="I211" s="97">
        <f>IFERROR(VLOOKUP($D211, V医療従事者等!$A:$J, $I$4, FALSE), 0)</f>
        <v>0</v>
      </c>
      <c r="J211" s="98">
        <f>IFERROR(VLOOKUP($D211, V一般接種!$A:$G, J$4, FALSE), 0)</f>
        <v>0</v>
      </c>
      <c r="K211" s="98">
        <f>IFERROR(VLOOKUP($D211, V一般接種!$A:$G, K$4, FALSE), 0)</f>
        <v>0</v>
      </c>
      <c r="L211" s="98">
        <f>IFERROR(VLOOKUP($D211, V一般接種!$A:$G, L$4, FALSE), 0)</f>
        <v>0</v>
      </c>
      <c r="M211" s="98">
        <f>IFERROR(VLOOKUP($D211, V一般接種!$A:$G, M$4, FALSE), 0)</f>
        <v>0</v>
      </c>
      <c r="N211" s="98">
        <f>SUMIF(V職域接種!$C:$C, 'Conv-vaccine'!$D211, V職域接種!F:F)</f>
        <v>0</v>
      </c>
      <c r="O211" s="98">
        <f>SUMIF(V職域接種!$C:$C, 'Conv-vaccine'!$D211, V職域接種!G:G)</f>
        <v>0</v>
      </c>
      <c r="P211" s="98">
        <f>SUMIF(V重複!$C:$C, 'Conv-vaccine'!$D211, V重複!F:F)</f>
        <v>0</v>
      </c>
      <c r="Q211" s="98">
        <f>SUMIF(V重複!$C:$C, 'Conv-vaccine'!$D211, V重複!G:G)</f>
        <v>0</v>
      </c>
    </row>
    <row r="212" spans="1:17" x14ac:dyDescent="0.55000000000000004">
      <c r="A212" s="95">
        <f t="shared" si="9"/>
        <v>44503</v>
      </c>
      <c r="B212" s="50">
        <f t="shared" si="10"/>
        <v>0</v>
      </c>
      <c r="C212" s="50">
        <f t="shared" si="11"/>
        <v>0</v>
      </c>
      <c r="D212" s="96">
        <v>44503</v>
      </c>
      <c r="E212" s="97" t="str">
        <f>IFERROR(VLOOKUP($D212, V医療従事者等!$A:$J, $E$4, FALSE), TEXT(D212, "aaa"))</f>
        <v>水</v>
      </c>
      <c r="F212" s="97">
        <f>IFERROR(VLOOKUP($D212, V医療従事者等!$A:$J, $F$4, FALSE), 0)</f>
        <v>0</v>
      </c>
      <c r="G212" s="97">
        <f>IFERROR(VLOOKUP($D212, V医療従事者等!$A:$J, $G$4, FALSE), 0)</f>
        <v>0</v>
      </c>
      <c r="H212" s="97">
        <f>IFERROR(VLOOKUP($D212, V医療従事者等!$A:$J, $H$4, FALSE), 0)</f>
        <v>0</v>
      </c>
      <c r="I212" s="97">
        <f>IFERROR(VLOOKUP($D212, V医療従事者等!$A:$J, $I$4, FALSE), 0)</f>
        <v>0</v>
      </c>
      <c r="J212" s="98">
        <f>IFERROR(VLOOKUP($D212, V一般接種!$A:$G, J$4, FALSE), 0)</f>
        <v>0</v>
      </c>
      <c r="K212" s="98">
        <f>IFERROR(VLOOKUP($D212, V一般接種!$A:$G, K$4, FALSE), 0)</f>
        <v>0</v>
      </c>
      <c r="L212" s="98">
        <f>IFERROR(VLOOKUP($D212, V一般接種!$A:$G, L$4, FALSE), 0)</f>
        <v>0</v>
      </c>
      <c r="M212" s="98">
        <f>IFERROR(VLOOKUP($D212, V一般接種!$A:$G, M$4, FALSE), 0)</f>
        <v>0</v>
      </c>
      <c r="N212" s="98">
        <f>SUMIF(V職域接種!$C:$C, 'Conv-vaccine'!$D212, V職域接種!F:F)</f>
        <v>0</v>
      </c>
      <c r="O212" s="98">
        <f>SUMIF(V職域接種!$C:$C, 'Conv-vaccine'!$D212, V職域接種!G:G)</f>
        <v>0</v>
      </c>
      <c r="P212" s="98">
        <f>SUMIF(V重複!$C:$C, 'Conv-vaccine'!$D212, V重複!F:F)</f>
        <v>0</v>
      </c>
      <c r="Q212" s="98">
        <f>SUMIF(V重複!$C:$C, 'Conv-vaccine'!$D212, V重複!G:G)</f>
        <v>0</v>
      </c>
    </row>
    <row r="213" spans="1:17" x14ac:dyDescent="0.55000000000000004">
      <c r="A213" s="95">
        <f t="shared" si="9"/>
        <v>44504</v>
      </c>
      <c r="B213" s="50">
        <f t="shared" si="10"/>
        <v>0</v>
      </c>
      <c r="C213" s="50">
        <f t="shared" si="11"/>
        <v>0</v>
      </c>
      <c r="D213" s="96">
        <v>44504</v>
      </c>
      <c r="E213" s="97" t="str">
        <f>IFERROR(VLOOKUP($D213, V医療従事者等!$A:$J, $E$4, FALSE), TEXT(D213, "aaa"))</f>
        <v>木</v>
      </c>
      <c r="F213" s="97">
        <f>IFERROR(VLOOKUP($D213, V医療従事者等!$A:$J, $F$4, FALSE), 0)</f>
        <v>0</v>
      </c>
      <c r="G213" s="97">
        <f>IFERROR(VLOOKUP($D213, V医療従事者等!$A:$J, $G$4, FALSE), 0)</f>
        <v>0</v>
      </c>
      <c r="H213" s="97">
        <f>IFERROR(VLOOKUP($D213, V医療従事者等!$A:$J, $H$4, FALSE), 0)</f>
        <v>0</v>
      </c>
      <c r="I213" s="97">
        <f>IFERROR(VLOOKUP($D213, V医療従事者等!$A:$J, $I$4, FALSE), 0)</f>
        <v>0</v>
      </c>
      <c r="J213" s="98">
        <f>IFERROR(VLOOKUP($D213, V一般接種!$A:$G, J$4, FALSE), 0)</f>
        <v>0</v>
      </c>
      <c r="K213" s="98">
        <f>IFERROR(VLOOKUP($D213, V一般接種!$A:$G, K$4, FALSE), 0)</f>
        <v>0</v>
      </c>
      <c r="L213" s="98">
        <f>IFERROR(VLOOKUP($D213, V一般接種!$A:$G, L$4, FALSE), 0)</f>
        <v>0</v>
      </c>
      <c r="M213" s="98">
        <f>IFERROR(VLOOKUP($D213, V一般接種!$A:$G, M$4, FALSE), 0)</f>
        <v>0</v>
      </c>
      <c r="N213" s="98">
        <f>SUMIF(V職域接種!$C:$C, 'Conv-vaccine'!$D213, V職域接種!F:F)</f>
        <v>0</v>
      </c>
      <c r="O213" s="98">
        <f>SUMIF(V職域接種!$C:$C, 'Conv-vaccine'!$D213, V職域接種!G:G)</f>
        <v>0</v>
      </c>
      <c r="P213" s="98">
        <f>SUMIF(V重複!$C:$C, 'Conv-vaccine'!$D213, V重複!F:F)</f>
        <v>0</v>
      </c>
      <c r="Q213" s="98">
        <f>SUMIF(V重複!$C:$C, 'Conv-vaccine'!$D213, V重複!G:G)</f>
        <v>0</v>
      </c>
    </row>
    <row r="214" spans="1:17" x14ac:dyDescent="0.55000000000000004">
      <c r="A214" s="95">
        <f t="shared" si="9"/>
        <v>44505</v>
      </c>
      <c r="B214" s="50">
        <f t="shared" si="10"/>
        <v>0</v>
      </c>
      <c r="C214" s="50">
        <f t="shared" si="11"/>
        <v>0</v>
      </c>
      <c r="D214" s="96">
        <v>44505</v>
      </c>
      <c r="E214" s="97" t="str">
        <f>IFERROR(VLOOKUP($D214, V医療従事者等!$A:$J, $E$4, FALSE), TEXT(D214, "aaa"))</f>
        <v>金</v>
      </c>
      <c r="F214" s="97">
        <f>IFERROR(VLOOKUP($D214, V医療従事者等!$A:$J, $F$4, FALSE), 0)</f>
        <v>0</v>
      </c>
      <c r="G214" s="97">
        <f>IFERROR(VLOOKUP($D214, V医療従事者等!$A:$J, $G$4, FALSE), 0)</f>
        <v>0</v>
      </c>
      <c r="H214" s="97">
        <f>IFERROR(VLOOKUP($D214, V医療従事者等!$A:$J, $H$4, FALSE), 0)</f>
        <v>0</v>
      </c>
      <c r="I214" s="97">
        <f>IFERROR(VLOOKUP($D214, V医療従事者等!$A:$J, $I$4, FALSE), 0)</f>
        <v>0</v>
      </c>
      <c r="J214" s="98">
        <f>IFERROR(VLOOKUP($D214, V一般接種!$A:$G, J$4, FALSE), 0)</f>
        <v>0</v>
      </c>
      <c r="K214" s="98">
        <f>IFERROR(VLOOKUP($D214, V一般接種!$A:$G, K$4, FALSE), 0)</f>
        <v>0</v>
      </c>
      <c r="L214" s="98">
        <f>IFERROR(VLOOKUP($D214, V一般接種!$A:$G, L$4, FALSE), 0)</f>
        <v>0</v>
      </c>
      <c r="M214" s="98">
        <f>IFERROR(VLOOKUP($D214, V一般接種!$A:$G, M$4, FALSE), 0)</f>
        <v>0</v>
      </c>
      <c r="N214" s="98">
        <f>SUMIF(V職域接種!$C:$C, 'Conv-vaccine'!$D214, V職域接種!F:F)</f>
        <v>0</v>
      </c>
      <c r="O214" s="98">
        <f>SUMIF(V職域接種!$C:$C, 'Conv-vaccine'!$D214, V職域接種!G:G)</f>
        <v>0</v>
      </c>
      <c r="P214" s="98">
        <f>SUMIF(V重複!$C:$C, 'Conv-vaccine'!$D214, V重複!F:F)</f>
        <v>0</v>
      </c>
      <c r="Q214" s="98">
        <f>SUMIF(V重複!$C:$C, 'Conv-vaccine'!$D214, V重複!G:G)</f>
        <v>0</v>
      </c>
    </row>
    <row r="215" spans="1:17" x14ac:dyDescent="0.55000000000000004">
      <c r="A215" s="95">
        <f t="shared" si="9"/>
        <v>44506</v>
      </c>
      <c r="B215" s="50">
        <f t="shared" si="10"/>
        <v>0</v>
      </c>
      <c r="C215" s="50">
        <f t="shared" si="11"/>
        <v>0</v>
      </c>
      <c r="D215" s="96">
        <v>44506</v>
      </c>
      <c r="E215" s="97" t="str">
        <f>IFERROR(VLOOKUP($D215, V医療従事者等!$A:$J, $E$4, FALSE), TEXT(D215, "aaa"))</f>
        <v>土</v>
      </c>
      <c r="F215" s="97">
        <f>IFERROR(VLOOKUP($D215, V医療従事者等!$A:$J, $F$4, FALSE), 0)</f>
        <v>0</v>
      </c>
      <c r="G215" s="97">
        <f>IFERROR(VLOOKUP($D215, V医療従事者等!$A:$J, $G$4, FALSE), 0)</f>
        <v>0</v>
      </c>
      <c r="H215" s="97">
        <f>IFERROR(VLOOKUP($D215, V医療従事者等!$A:$J, $H$4, FALSE), 0)</f>
        <v>0</v>
      </c>
      <c r="I215" s="97">
        <f>IFERROR(VLOOKUP($D215, V医療従事者等!$A:$J, $I$4, FALSE), 0)</f>
        <v>0</v>
      </c>
      <c r="J215" s="98">
        <f>IFERROR(VLOOKUP($D215, V一般接種!$A:$G, J$4, FALSE), 0)</f>
        <v>0</v>
      </c>
      <c r="K215" s="98">
        <f>IFERROR(VLOOKUP($D215, V一般接種!$A:$G, K$4, FALSE), 0)</f>
        <v>0</v>
      </c>
      <c r="L215" s="98">
        <f>IFERROR(VLOOKUP($D215, V一般接種!$A:$G, L$4, FALSE), 0)</f>
        <v>0</v>
      </c>
      <c r="M215" s="98">
        <f>IFERROR(VLOOKUP($D215, V一般接種!$A:$G, M$4, FALSE), 0)</f>
        <v>0</v>
      </c>
      <c r="N215" s="98">
        <f>SUMIF(V職域接種!$C:$C, 'Conv-vaccine'!$D215, V職域接種!F:F)</f>
        <v>0</v>
      </c>
      <c r="O215" s="98">
        <f>SUMIF(V職域接種!$C:$C, 'Conv-vaccine'!$D215, V職域接種!G:G)</f>
        <v>0</v>
      </c>
      <c r="P215" s="98">
        <f>SUMIF(V重複!$C:$C, 'Conv-vaccine'!$D215, V重複!F:F)</f>
        <v>0</v>
      </c>
      <c r="Q215" s="98">
        <f>SUMIF(V重複!$C:$C, 'Conv-vaccine'!$D215, V重複!G:G)</f>
        <v>0</v>
      </c>
    </row>
    <row r="216" spans="1:17" x14ac:dyDescent="0.55000000000000004">
      <c r="A216" s="95">
        <f t="shared" si="9"/>
        <v>44507</v>
      </c>
      <c r="B216" s="50">
        <f t="shared" si="10"/>
        <v>0</v>
      </c>
      <c r="C216" s="50">
        <f t="shared" si="11"/>
        <v>0</v>
      </c>
      <c r="D216" s="96">
        <v>44507</v>
      </c>
      <c r="E216" s="97" t="str">
        <f>IFERROR(VLOOKUP($D216, V医療従事者等!$A:$J, $E$4, FALSE), TEXT(D216, "aaa"))</f>
        <v>日</v>
      </c>
      <c r="F216" s="97">
        <f>IFERROR(VLOOKUP($D216, V医療従事者等!$A:$J, $F$4, FALSE), 0)</f>
        <v>0</v>
      </c>
      <c r="G216" s="97">
        <f>IFERROR(VLOOKUP($D216, V医療従事者等!$A:$J, $G$4, FALSE), 0)</f>
        <v>0</v>
      </c>
      <c r="H216" s="97">
        <f>IFERROR(VLOOKUP($D216, V医療従事者等!$A:$J, $H$4, FALSE), 0)</f>
        <v>0</v>
      </c>
      <c r="I216" s="97">
        <f>IFERROR(VLOOKUP($D216, V医療従事者等!$A:$J, $I$4, FALSE), 0)</f>
        <v>0</v>
      </c>
      <c r="J216" s="98">
        <f>IFERROR(VLOOKUP($D216, V一般接種!$A:$G, J$4, FALSE), 0)</f>
        <v>0</v>
      </c>
      <c r="K216" s="98">
        <f>IFERROR(VLOOKUP($D216, V一般接種!$A:$G, K$4, FALSE), 0)</f>
        <v>0</v>
      </c>
      <c r="L216" s="98">
        <f>IFERROR(VLOOKUP($D216, V一般接種!$A:$G, L$4, FALSE), 0)</f>
        <v>0</v>
      </c>
      <c r="M216" s="98">
        <f>IFERROR(VLOOKUP($D216, V一般接種!$A:$G, M$4, FALSE), 0)</f>
        <v>0</v>
      </c>
      <c r="N216" s="98">
        <f>SUMIF(V職域接種!$C:$C, 'Conv-vaccine'!$D216, V職域接種!F:F)</f>
        <v>0</v>
      </c>
      <c r="O216" s="98">
        <f>SUMIF(V職域接種!$C:$C, 'Conv-vaccine'!$D216, V職域接種!G:G)</f>
        <v>0</v>
      </c>
      <c r="P216" s="98">
        <f>SUMIF(V重複!$C:$C, 'Conv-vaccine'!$D216, V重複!F:F)</f>
        <v>0</v>
      </c>
      <c r="Q216" s="98">
        <f>SUMIF(V重複!$C:$C, 'Conv-vaccine'!$D216, V重複!G:G)</f>
        <v>0</v>
      </c>
    </row>
    <row r="217" spans="1:17" x14ac:dyDescent="0.55000000000000004">
      <c r="A217" s="95">
        <f t="shared" si="9"/>
        <v>44508</v>
      </c>
      <c r="B217" s="50">
        <f t="shared" si="10"/>
        <v>0</v>
      </c>
      <c r="C217" s="50">
        <f t="shared" si="11"/>
        <v>0</v>
      </c>
      <c r="D217" s="96">
        <v>44508</v>
      </c>
      <c r="E217" s="97" t="str">
        <f>IFERROR(VLOOKUP($D217, V医療従事者等!$A:$J, $E$4, FALSE), TEXT(D217, "aaa"))</f>
        <v>月</v>
      </c>
      <c r="F217" s="97">
        <f>IFERROR(VLOOKUP($D217, V医療従事者等!$A:$J, $F$4, FALSE), 0)</f>
        <v>0</v>
      </c>
      <c r="G217" s="97">
        <f>IFERROR(VLOOKUP($D217, V医療従事者等!$A:$J, $G$4, FALSE), 0)</f>
        <v>0</v>
      </c>
      <c r="H217" s="97">
        <f>IFERROR(VLOOKUP($D217, V医療従事者等!$A:$J, $H$4, FALSE), 0)</f>
        <v>0</v>
      </c>
      <c r="I217" s="97">
        <f>IFERROR(VLOOKUP($D217, V医療従事者等!$A:$J, $I$4, FALSE), 0)</f>
        <v>0</v>
      </c>
      <c r="J217" s="98">
        <f>IFERROR(VLOOKUP($D217, V一般接種!$A:$G, J$4, FALSE), 0)</f>
        <v>0</v>
      </c>
      <c r="K217" s="98">
        <f>IFERROR(VLOOKUP($D217, V一般接種!$A:$G, K$4, FALSE), 0)</f>
        <v>0</v>
      </c>
      <c r="L217" s="98">
        <f>IFERROR(VLOOKUP($D217, V一般接種!$A:$G, L$4, FALSE), 0)</f>
        <v>0</v>
      </c>
      <c r="M217" s="98">
        <f>IFERROR(VLOOKUP($D217, V一般接種!$A:$G, M$4, FALSE), 0)</f>
        <v>0</v>
      </c>
      <c r="N217" s="98">
        <f>SUMIF(V職域接種!$C:$C, 'Conv-vaccine'!$D217, V職域接種!F:F)</f>
        <v>0</v>
      </c>
      <c r="O217" s="98">
        <f>SUMIF(V職域接種!$C:$C, 'Conv-vaccine'!$D217, V職域接種!G:G)</f>
        <v>0</v>
      </c>
      <c r="P217" s="98">
        <f>SUMIF(V重複!$C:$C, 'Conv-vaccine'!$D217, V重複!F:F)</f>
        <v>0</v>
      </c>
      <c r="Q217" s="98">
        <f>SUMIF(V重複!$C:$C, 'Conv-vaccine'!$D217, V重複!G:G)</f>
        <v>0</v>
      </c>
    </row>
    <row r="218" spans="1:17" x14ac:dyDescent="0.55000000000000004">
      <c r="A218" s="95">
        <f t="shared" si="9"/>
        <v>44509</v>
      </c>
      <c r="B218" s="50">
        <f t="shared" si="10"/>
        <v>0</v>
      </c>
      <c r="C218" s="50">
        <f t="shared" si="11"/>
        <v>0</v>
      </c>
      <c r="D218" s="96">
        <v>44509</v>
      </c>
      <c r="E218" s="97" t="str">
        <f>IFERROR(VLOOKUP($D218, V医療従事者等!$A:$J, $E$4, FALSE), TEXT(D218, "aaa"))</f>
        <v>火</v>
      </c>
      <c r="F218" s="97">
        <f>IFERROR(VLOOKUP($D218, V医療従事者等!$A:$J, $F$4, FALSE), 0)</f>
        <v>0</v>
      </c>
      <c r="G218" s="97">
        <f>IFERROR(VLOOKUP($D218, V医療従事者等!$A:$J, $G$4, FALSE), 0)</f>
        <v>0</v>
      </c>
      <c r="H218" s="97">
        <f>IFERROR(VLOOKUP($D218, V医療従事者等!$A:$J, $H$4, FALSE), 0)</f>
        <v>0</v>
      </c>
      <c r="I218" s="97">
        <f>IFERROR(VLOOKUP($D218, V医療従事者等!$A:$J, $I$4, FALSE), 0)</f>
        <v>0</v>
      </c>
      <c r="J218" s="98">
        <f>IFERROR(VLOOKUP($D218, V一般接種!$A:$G, J$4, FALSE), 0)</f>
        <v>0</v>
      </c>
      <c r="K218" s="98">
        <f>IFERROR(VLOOKUP($D218, V一般接種!$A:$G, K$4, FALSE), 0)</f>
        <v>0</v>
      </c>
      <c r="L218" s="98">
        <f>IFERROR(VLOOKUP($D218, V一般接種!$A:$G, L$4, FALSE), 0)</f>
        <v>0</v>
      </c>
      <c r="M218" s="98">
        <f>IFERROR(VLOOKUP($D218, V一般接種!$A:$G, M$4, FALSE), 0)</f>
        <v>0</v>
      </c>
      <c r="N218" s="98">
        <f>SUMIF(V職域接種!$C:$C, 'Conv-vaccine'!$D218, V職域接種!F:F)</f>
        <v>0</v>
      </c>
      <c r="O218" s="98">
        <f>SUMIF(V職域接種!$C:$C, 'Conv-vaccine'!$D218, V職域接種!G:G)</f>
        <v>0</v>
      </c>
      <c r="P218" s="98">
        <f>SUMIF(V重複!$C:$C, 'Conv-vaccine'!$D218, V重複!F:F)</f>
        <v>0</v>
      </c>
      <c r="Q218" s="98">
        <f>SUMIF(V重複!$C:$C, 'Conv-vaccine'!$D218, V重複!G:G)</f>
        <v>0</v>
      </c>
    </row>
    <row r="219" spans="1:17" x14ac:dyDescent="0.55000000000000004">
      <c r="A219" s="95">
        <f t="shared" si="9"/>
        <v>44510</v>
      </c>
      <c r="B219" s="50">
        <f t="shared" si="10"/>
        <v>0</v>
      </c>
      <c r="C219" s="50">
        <f t="shared" si="11"/>
        <v>0</v>
      </c>
      <c r="D219" s="96">
        <v>44510</v>
      </c>
      <c r="E219" s="97" t="str">
        <f>IFERROR(VLOOKUP($D219, V医療従事者等!$A:$J, $E$4, FALSE), TEXT(D219, "aaa"))</f>
        <v>水</v>
      </c>
      <c r="F219" s="97">
        <f>IFERROR(VLOOKUP($D219, V医療従事者等!$A:$J, $F$4, FALSE), 0)</f>
        <v>0</v>
      </c>
      <c r="G219" s="97">
        <f>IFERROR(VLOOKUP($D219, V医療従事者等!$A:$J, $G$4, FALSE), 0)</f>
        <v>0</v>
      </c>
      <c r="H219" s="97">
        <f>IFERROR(VLOOKUP($D219, V医療従事者等!$A:$J, $H$4, FALSE), 0)</f>
        <v>0</v>
      </c>
      <c r="I219" s="97">
        <f>IFERROR(VLOOKUP($D219, V医療従事者等!$A:$J, $I$4, FALSE), 0)</f>
        <v>0</v>
      </c>
      <c r="J219" s="98">
        <f>IFERROR(VLOOKUP($D219, V一般接種!$A:$G, J$4, FALSE), 0)</f>
        <v>0</v>
      </c>
      <c r="K219" s="98">
        <f>IFERROR(VLOOKUP($D219, V一般接種!$A:$G, K$4, FALSE), 0)</f>
        <v>0</v>
      </c>
      <c r="L219" s="98">
        <f>IFERROR(VLOOKUP($D219, V一般接種!$A:$G, L$4, FALSE), 0)</f>
        <v>0</v>
      </c>
      <c r="M219" s="98">
        <f>IFERROR(VLOOKUP($D219, V一般接種!$A:$G, M$4, FALSE), 0)</f>
        <v>0</v>
      </c>
      <c r="N219" s="98">
        <f>SUMIF(V職域接種!$C:$C, 'Conv-vaccine'!$D219, V職域接種!F:F)</f>
        <v>0</v>
      </c>
      <c r="O219" s="98">
        <f>SUMIF(V職域接種!$C:$C, 'Conv-vaccine'!$D219, V職域接種!G:G)</f>
        <v>0</v>
      </c>
      <c r="P219" s="98">
        <f>SUMIF(V重複!$C:$C, 'Conv-vaccine'!$D219, V重複!F:F)</f>
        <v>0</v>
      </c>
      <c r="Q219" s="98">
        <f>SUMIF(V重複!$C:$C, 'Conv-vaccine'!$D219, V重複!G:G)</f>
        <v>0</v>
      </c>
    </row>
    <row r="220" spans="1:17" x14ac:dyDescent="0.55000000000000004">
      <c r="A220" s="95">
        <f t="shared" si="9"/>
        <v>44511</v>
      </c>
      <c r="B220" s="50">
        <f t="shared" si="10"/>
        <v>0</v>
      </c>
      <c r="C220" s="50">
        <f t="shared" si="11"/>
        <v>0</v>
      </c>
      <c r="D220" s="96">
        <v>44511</v>
      </c>
      <c r="E220" s="97" t="str">
        <f>IFERROR(VLOOKUP($D220, V医療従事者等!$A:$J, $E$4, FALSE), TEXT(D220, "aaa"))</f>
        <v>木</v>
      </c>
      <c r="F220" s="97">
        <f>IFERROR(VLOOKUP($D220, V医療従事者等!$A:$J, $F$4, FALSE), 0)</f>
        <v>0</v>
      </c>
      <c r="G220" s="97">
        <f>IFERROR(VLOOKUP($D220, V医療従事者等!$A:$J, $G$4, FALSE), 0)</f>
        <v>0</v>
      </c>
      <c r="H220" s="97">
        <f>IFERROR(VLOOKUP($D220, V医療従事者等!$A:$J, $H$4, FALSE), 0)</f>
        <v>0</v>
      </c>
      <c r="I220" s="97">
        <f>IFERROR(VLOOKUP($D220, V医療従事者等!$A:$J, $I$4, FALSE), 0)</f>
        <v>0</v>
      </c>
      <c r="J220" s="98">
        <f>IFERROR(VLOOKUP($D220, V一般接種!$A:$G, J$4, FALSE), 0)</f>
        <v>0</v>
      </c>
      <c r="K220" s="98">
        <f>IFERROR(VLOOKUP($D220, V一般接種!$A:$G, K$4, FALSE), 0)</f>
        <v>0</v>
      </c>
      <c r="L220" s="98">
        <f>IFERROR(VLOOKUP($D220, V一般接種!$A:$G, L$4, FALSE), 0)</f>
        <v>0</v>
      </c>
      <c r="M220" s="98">
        <f>IFERROR(VLOOKUP($D220, V一般接種!$A:$G, M$4, FALSE), 0)</f>
        <v>0</v>
      </c>
      <c r="N220" s="98">
        <f>SUMIF(V職域接種!$C:$C, 'Conv-vaccine'!$D220, V職域接種!F:F)</f>
        <v>0</v>
      </c>
      <c r="O220" s="98">
        <f>SUMIF(V職域接種!$C:$C, 'Conv-vaccine'!$D220, V職域接種!G:G)</f>
        <v>0</v>
      </c>
      <c r="P220" s="98">
        <f>SUMIF(V重複!$C:$C, 'Conv-vaccine'!$D220, V重複!F:F)</f>
        <v>0</v>
      </c>
      <c r="Q220" s="98">
        <f>SUMIF(V重複!$C:$C, 'Conv-vaccine'!$D220, V重複!G:G)</f>
        <v>0</v>
      </c>
    </row>
    <row r="221" spans="1:17" x14ac:dyDescent="0.55000000000000004">
      <c r="A221" s="95">
        <f t="shared" si="9"/>
        <v>44512</v>
      </c>
      <c r="B221" s="50">
        <f t="shared" si="10"/>
        <v>0</v>
      </c>
      <c r="C221" s="50">
        <f t="shared" si="11"/>
        <v>0</v>
      </c>
      <c r="D221" s="96">
        <v>44512</v>
      </c>
      <c r="E221" s="97" t="str">
        <f>IFERROR(VLOOKUP($D221, V医療従事者等!$A:$J, $E$4, FALSE), TEXT(D221, "aaa"))</f>
        <v>金</v>
      </c>
      <c r="F221" s="97">
        <f>IFERROR(VLOOKUP($D221, V医療従事者等!$A:$J, $F$4, FALSE), 0)</f>
        <v>0</v>
      </c>
      <c r="G221" s="97">
        <f>IFERROR(VLOOKUP($D221, V医療従事者等!$A:$J, $G$4, FALSE), 0)</f>
        <v>0</v>
      </c>
      <c r="H221" s="97">
        <f>IFERROR(VLOOKUP($D221, V医療従事者等!$A:$J, $H$4, FALSE), 0)</f>
        <v>0</v>
      </c>
      <c r="I221" s="97">
        <f>IFERROR(VLOOKUP($D221, V医療従事者等!$A:$J, $I$4, FALSE), 0)</f>
        <v>0</v>
      </c>
      <c r="J221" s="98">
        <f>IFERROR(VLOOKUP($D221, V一般接種!$A:$G, J$4, FALSE), 0)</f>
        <v>0</v>
      </c>
      <c r="K221" s="98">
        <f>IFERROR(VLOOKUP($D221, V一般接種!$A:$G, K$4, FALSE), 0)</f>
        <v>0</v>
      </c>
      <c r="L221" s="98">
        <f>IFERROR(VLOOKUP($D221, V一般接種!$A:$G, L$4, FALSE), 0)</f>
        <v>0</v>
      </c>
      <c r="M221" s="98">
        <f>IFERROR(VLOOKUP($D221, V一般接種!$A:$G, M$4, FALSE), 0)</f>
        <v>0</v>
      </c>
      <c r="N221" s="98">
        <f>SUMIF(V職域接種!$C:$C, 'Conv-vaccine'!$D221, V職域接種!F:F)</f>
        <v>0</v>
      </c>
      <c r="O221" s="98">
        <f>SUMIF(V職域接種!$C:$C, 'Conv-vaccine'!$D221, V職域接種!G:G)</f>
        <v>0</v>
      </c>
      <c r="P221" s="98">
        <f>SUMIF(V重複!$C:$C, 'Conv-vaccine'!$D221, V重複!F:F)</f>
        <v>0</v>
      </c>
      <c r="Q221" s="98">
        <f>SUMIF(V重複!$C:$C, 'Conv-vaccine'!$D221, V重複!G:G)</f>
        <v>0</v>
      </c>
    </row>
    <row r="222" spans="1:17" x14ac:dyDescent="0.55000000000000004">
      <c r="A222" s="95">
        <f t="shared" si="9"/>
        <v>44513</v>
      </c>
      <c r="B222" s="50">
        <f t="shared" si="10"/>
        <v>0</v>
      </c>
      <c r="C222" s="50">
        <f t="shared" si="11"/>
        <v>0</v>
      </c>
      <c r="D222" s="96">
        <v>44513</v>
      </c>
      <c r="E222" s="97" t="str">
        <f>IFERROR(VLOOKUP($D222, V医療従事者等!$A:$J, $E$4, FALSE), TEXT(D222, "aaa"))</f>
        <v>土</v>
      </c>
      <c r="F222" s="97">
        <f>IFERROR(VLOOKUP($D222, V医療従事者等!$A:$J, $F$4, FALSE), 0)</f>
        <v>0</v>
      </c>
      <c r="G222" s="97">
        <f>IFERROR(VLOOKUP($D222, V医療従事者等!$A:$J, $G$4, FALSE), 0)</f>
        <v>0</v>
      </c>
      <c r="H222" s="97">
        <f>IFERROR(VLOOKUP($D222, V医療従事者等!$A:$J, $H$4, FALSE), 0)</f>
        <v>0</v>
      </c>
      <c r="I222" s="97">
        <f>IFERROR(VLOOKUP($D222, V医療従事者等!$A:$J, $I$4, FALSE), 0)</f>
        <v>0</v>
      </c>
      <c r="J222" s="98">
        <f>IFERROR(VLOOKUP($D222, V一般接種!$A:$G, J$4, FALSE), 0)</f>
        <v>0</v>
      </c>
      <c r="K222" s="98">
        <f>IFERROR(VLOOKUP($D222, V一般接種!$A:$G, K$4, FALSE), 0)</f>
        <v>0</v>
      </c>
      <c r="L222" s="98">
        <f>IFERROR(VLOOKUP($D222, V一般接種!$A:$G, L$4, FALSE), 0)</f>
        <v>0</v>
      </c>
      <c r="M222" s="98">
        <f>IFERROR(VLOOKUP($D222, V一般接種!$A:$G, M$4, FALSE), 0)</f>
        <v>0</v>
      </c>
      <c r="N222" s="98">
        <f>SUMIF(V職域接種!$C:$C, 'Conv-vaccine'!$D222, V職域接種!F:F)</f>
        <v>0</v>
      </c>
      <c r="O222" s="98">
        <f>SUMIF(V職域接種!$C:$C, 'Conv-vaccine'!$D222, V職域接種!G:G)</f>
        <v>0</v>
      </c>
      <c r="P222" s="98">
        <f>SUMIF(V重複!$C:$C, 'Conv-vaccine'!$D222, V重複!F:F)</f>
        <v>0</v>
      </c>
      <c r="Q222" s="98">
        <f>SUMIF(V重複!$C:$C, 'Conv-vaccine'!$D222, V重複!G:G)</f>
        <v>0</v>
      </c>
    </row>
    <row r="223" spans="1:17" x14ac:dyDescent="0.55000000000000004">
      <c r="A223" s="95">
        <f t="shared" si="9"/>
        <v>44514</v>
      </c>
      <c r="B223" s="50">
        <f t="shared" si="10"/>
        <v>0</v>
      </c>
      <c r="C223" s="50">
        <f t="shared" si="11"/>
        <v>0</v>
      </c>
      <c r="D223" s="96">
        <v>44514</v>
      </c>
      <c r="E223" s="97" t="str">
        <f>IFERROR(VLOOKUP($D223, V医療従事者等!$A:$J, $E$4, FALSE), TEXT(D223, "aaa"))</f>
        <v>日</v>
      </c>
      <c r="F223" s="97">
        <f>IFERROR(VLOOKUP($D223, V医療従事者等!$A:$J, $F$4, FALSE), 0)</f>
        <v>0</v>
      </c>
      <c r="G223" s="97">
        <f>IFERROR(VLOOKUP($D223, V医療従事者等!$A:$J, $G$4, FALSE), 0)</f>
        <v>0</v>
      </c>
      <c r="H223" s="97">
        <f>IFERROR(VLOOKUP($D223, V医療従事者等!$A:$J, $H$4, FALSE), 0)</f>
        <v>0</v>
      </c>
      <c r="I223" s="97">
        <f>IFERROR(VLOOKUP($D223, V医療従事者等!$A:$J, $I$4, FALSE), 0)</f>
        <v>0</v>
      </c>
      <c r="J223" s="98">
        <f>IFERROR(VLOOKUP($D223, V一般接種!$A:$G, J$4, FALSE), 0)</f>
        <v>0</v>
      </c>
      <c r="K223" s="98">
        <f>IFERROR(VLOOKUP($D223, V一般接種!$A:$G, K$4, FALSE), 0)</f>
        <v>0</v>
      </c>
      <c r="L223" s="98">
        <f>IFERROR(VLOOKUP($D223, V一般接種!$A:$G, L$4, FALSE), 0)</f>
        <v>0</v>
      </c>
      <c r="M223" s="98">
        <f>IFERROR(VLOOKUP($D223, V一般接種!$A:$G, M$4, FALSE), 0)</f>
        <v>0</v>
      </c>
      <c r="N223" s="98">
        <f>SUMIF(V職域接種!$C:$C, 'Conv-vaccine'!$D223, V職域接種!F:F)</f>
        <v>0</v>
      </c>
      <c r="O223" s="98">
        <f>SUMIF(V職域接種!$C:$C, 'Conv-vaccine'!$D223, V職域接種!G:G)</f>
        <v>0</v>
      </c>
      <c r="P223" s="98">
        <f>SUMIF(V重複!$C:$C, 'Conv-vaccine'!$D223, V重複!F:F)</f>
        <v>0</v>
      </c>
      <c r="Q223" s="98">
        <f>SUMIF(V重複!$C:$C, 'Conv-vaccine'!$D223, V重複!G:G)</f>
        <v>0</v>
      </c>
    </row>
    <row r="224" spans="1:17" x14ac:dyDescent="0.55000000000000004">
      <c r="A224" s="95">
        <f t="shared" si="9"/>
        <v>44515</v>
      </c>
      <c r="B224" s="50">
        <f t="shared" si="10"/>
        <v>0</v>
      </c>
      <c r="C224" s="50">
        <f t="shared" si="11"/>
        <v>0</v>
      </c>
      <c r="D224" s="96">
        <v>44515</v>
      </c>
      <c r="E224" s="97" t="str">
        <f>IFERROR(VLOOKUP($D224, V医療従事者等!$A:$J, $E$4, FALSE), TEXT(D224, "aaa"))</f>
        <v>月</v>
      </c>
      <c r="F224" s="97">
        <f>IFERROR(VLOOKUP($D224, V医療従事者等!$A:$J, $F$4, FALSE), 0)</f>
        <v>0</v>
      </c>
      <c r="G224" s="97">
        <f>IFERROR(VLOOKUP($D224, V医療従事者等!$A:$J, $G$4, FALSE), 0)</f>
        <v>0</v>
      </c>
      <c r="H224" s="97">
        <f>IFERROR(VLOOKUP($D224, V医療従事者等!$A:$J, $H$4, FALSE), 0)</f>
        <v>0</v>
      </c>
      <c r="I224" s="97">
        <f>IFERROR(VLOOKUP($D224, V医療従事者等!$A:$J, $I$4, FALSE), 0)</f>
        <v>0</v>
      </c>
      <c r="J224" s="98">
        <f>IFERROR(VLOOKUP($D224, V一般接種!$A:$G, J$4, FALSE), 0)</f>
        <v>0</v>
      </c>
      <c r="K224" s="98">
        <f>IFERROR(VLOOKUP($D224, V一般接種!$A:$G, K$4, FALSE), 0)</f>
        <v>0</v>
      </c>
      <c r="L224" s="98">
        <f>IFERROR(VLOOKUP($D224, V一般接種!$A:$G, L$4, FALSE), 0)</f>
        <v>0</v>
      </c>
      <c r="M224" s="98">
        <f>IFERROR(VLOOKUP($D224, V一般接種!$A:$G, M$4, FALSE), 0)</f>
        <v>0</v>
      </c>
      <c r="N224" s="98">
        <f>SUMIF(V職域接種!$C:$C, 'Conv-vaccine'!$D224, V職域接種!F:F)</f>
        <v>0</v>
      </c>
      <c r="O224" s="98">
        <f>SUMIF(V職域接種!$C:$C, 'Conv-vaccine'!$D224, V職域接種!G:G)</f>
        <v>0</v>
      </c>
      <c r="P224" s="98">
        <f>SUMIF(V重複!$C:$C, 'Conv-vaccine'!$D224, V重複!F:F)</f>
        <v>0</v>
      </c>
      <c r="Q224" s="98">
        <f>SUMIF(V重複!$C:$C, 'Conv-vaccine'!$D224, V重複!G:G)</f>
        <v>0</v>
      </c>
    </row>
    <row r="225" spans="1:17" x14ac:dyDescent="0.55000000000000004">
      <c r="A225" s="95">
        <f t="shared" si="9"/>
        <v>44516</v>
      </c>
      <c r="B225" s="50">
        <f t="shared" si="10"/>
        <v>0</v>
      </c>
      <c r="C225" s="50">
        <f t="shared" si="11"/>
        <v>0</v>
      </c>
      <c r="D225" s="96">
        <v>44516</v>
      </c>
      <c r="E225" s="97" t="str">
        <f>IFERROR(VLOOKUP($D225, V医療従事者等!$A:$J, $E$4, FALSE), TEXT(D225, "aaa"))</f>
        <v>火</v>
      </c>
      <c r="F225" s="97">
        <f>IFERROR(VLOOKUP($D225, V医療従事者等!$A:$J, $F$4, FALSE), 0)</f>
        <v>0</v>
      </c>
      <c r="G225" s="97">
        <f>IFERROR(VLOOKUP($D225, V医療従事者等!$A:$J, $G$4, FALSE), 0)</f>
        <v>0</v>
      </c>
      <c r="H225" s="97">
        <f>IFERROR(VLOOKUP($D225, V医療従事者等!$A:$J, $H$4, FALSE), 0)</f>
        <v>0</v>
      </c>
      <c r="I225" s="97">
        <f>IFERROR(VLOOKUP($D225, V医療従事者等!$A:$J, $I$4, FALSE), 0)</f>
        <v>0</v>
      </c>
      <c r="J225" s="98">
        <f>IFERROR(VLOOKUP($D225, V一般接種!$A:$G, J$4, FALSE), 0)</f>
        <v>0</v>
      </c>
      <c r="K225" s="98">
        <f>IFERROR(VLOOKUP($D225, V一般接種!$A:$G, K$4, FALSE), 0)</f>
        <v>0</v>
      </c>
      <c r="L225" s="98">
        <f>IFERROR(VLOOKUP($D225, V一般接種!$A:$G, L$4, FALSE), 0)</f>
        <v>0</v>
      </c>
      <c r="M225" s="98">
        <f>IFERROR(VLOOKUP($D225, V一般接種!$A:$G, M$4, FALSE), 0)</f>
        <v>0</v>
      </c>
      <c r="N225" s="98">
        <f>SUMIF(V職域接種!$C:$C, 'Conv-vaccine'!$D225, V職域接種!F:F)</f>
        <v>0</v>
      </c>
      <c r="O225" s="98">
        <f>SUMIF(V職域接種!$C:$C, 'Conv-vaccine'!$D225, V職域接種!G:G)</f>
        <v>0</v>
      </c>
      <c r="P225" s="98">
        <f>SUMIF(V重複!$C:$C, 'Conv-vaccine'!$D225, V重複!F:F)</f>
        <v>0</v>
      </c>
      <c r="Q225" s="98">
        <f>SUMIF(V重複!$C:$C, 'Conv-vaccine'!$D225, V重複!G:G)</f>
        <v>0</v>
      </c>
    </row>
    <row r="226" spans="1:17" x14ac:dyDescent="0.55000000000000004">
      <c r="A226" s="95">
        <f t="shared" si="9"/>
        <v>44517</v>
      </c>
      <c r="B226" s="50">
        <f t="shared" si="10"/>
        <v>0</v>
      </c>
      <c r="C226" s="50">
        <f t="shared" si="11"/>
        <v>0</v>
      </c>
      <c r="D226" s="96">
        <v>44517</v>
      </c>
      <c r="E226" s="97" t="str">
        <f>IFERROR(VLOOKUP($D226, V医療従事者等!$A:$J, $E$4, FALSE), TEXT(D226, "aaa"))</f>
        <v>水</v>
      </c>
      <c r="F226" s="97">
        <f>IFERROR(VLOOKUP($D226, V医療従事者等!$A:$J, $F$4, FALSE), 0)</f>
        <v>0</v>
      </c>
      <c r="G226" s="97">
        <f>IFERROR(VLOOKUP($D226, V医療従事者等!$A:$J, $G$4, FALSE), 0)</f>
        <v>0</v>
      </c>
      <c r="H226" s="97">
        <f>IFERROR(VLOOKUP($D226, V医療従事者等!$A:$J, $H$4, FALSE), 0)</f>
        <v>0</v>
      </c>
      <c r="I226" s="97">
        <f>IFERROR(VLOOKUP($D226, V医療従事者等!$A:$J, $I$4, FALSE), 0)</f>
        <v>0</v>
      </c>
      <c r="J226" s="98">
        <f>IFERROR(VLOOKUP($D226, V一般接種!$A:$G, J$4, FALSE), 0)</f>
        <v>0</v>
      </c>
      <c r="K226" s="98">
        <f>IFERROR(VLOOKUP($D226, V一般接種!$A:$G, K$4, FALSE), 0)</f>
        <v>0</v>
      </c>
      <c r="L226" s="98">
        <f>IFERROR(VLOOKUP($D226, V一般接種!$A:$G, L$4, FALSE), 0)</f>
        <v>0</v>
      </c>
      <c r="M226" s="98">
        <f>IFERROR(VLOOKUP($D226, V一般接種!$A:$G, M$4, FALSE), 0)</f>
        <v>0</v>
      </c>
      <c r="N226" s="98">
        <f>SUMIF(V職域接種!$C:$C, 'Conv-vaccine'!$D226, V職域接種!F:F)</f>
        <v>0</v>
      </c>
      <c r="O226" s="98">
        <f>SUMIF(V職域接種!$C:$C, 'Conv-vaccine'!$D226, V職域接種!G:G)</f>
        <v>0</v>
      </c>
      <c r="P226" s="98">
        <f>SUMIF(V重複!$C:$C, 'Conv-vaccine'!$D226, V重複!F:F)</f>
        <v>0</v>
      </c>
      <c r="Q226" s="98">
        <f>SUMIF(V重複!$C:$C, 'Conv-vaccine'!$D226, V重複!G:G)</f>
        <v>0</v>
      </c>
    </row>
    <row r="227" spans="1:17" x14ac:dyDescent="0.55000000000000004">
      <c r="A227" s="95">
        <f t="shared" si="9"/>
        <v>44518</v>
      </c>
      <c r="B227" s="50">
        <f t="shared" si="10"/>
        <v>0</v>
      </c>
      <c r="C227" s="50">
        <f t="shared" si="11"/>
        <v>0</v>
      </c>
      <c r="D227" s="96">
        <v>44518</v>
      </c>
      <c r="E227" s="97" t="str">
        <f>IFERROR(VLOOKUP($D227, V医療従事者等!$A:$J, $E$4, FALSE), TEXT(D227, "aaa"))</f>
        <v>木</v>
      </c>
      <c r="F227" s="97">
        <f>IFERROR(VLOOKUP($D227, V医療従事者等!$A:$J, $F$4, FALSE), 0)</f>
        <v>0</v>
      </c>
      <c r="G227" s="97">
        <f>IFERROR(VLOOKUP($D227, V医療従事者等!$A:$J, $G$4, FALSE), 0)</f>
        <v>0</v>
      </c>
      <c r="H227" s="97">
        <f>IFERROR(VLOOKUP($D227, V医療従事者等!$A:$J, $H$4, FALSE), 0)</f>
        <v>0</v>
      </c>
      <c r="I227" s="97">
        <f>IFERROR(VLOOKUP($D227, V医療従事者等!$A:$J, $I$4, FALSE), 0)</f>
        <v>0</v>
      </c>
      <c r="J227" s="98">
        <f>IFERROR(VLOOKUP($D227, V一般接種!$A:$G, J$4, FALSE), 0)</f>
        <v>0</v>
      </c>
      <c r="K227" s="98">
        <f>IFERROR(VLOOKUP($D227, V一般接種!$A:$G, K$4, FALSE), 0)</f>
        <v>0</v>
      </c>
      <c r="L227" s="98">
        <f>IFERROR(VLOOKUP($D227, V一般接種!$A:$G, L$4, FALSE), 0)</f>
        <v>0</v>
      </c>
      <c r="M227" s="98">
        <f>IFERROR(VLOOKUP($D227, V一般接種!$A:$G, M$4, FALSE), 0)</f>
        <v>0</v>
      </c>
      <c r="N227" s="98">
        <f>SUMIF(V職域接種!$C:$C, 'Conv-vaccine'!$D227, V職域接種!F:F)</f>
        <v>0</v>
      </c>
      <c r="O227" s="98">
        <f>SUMIF(V職域接種!$C:$C, 'Conv-vaccine'!$D227, V職域接種!G:G)</f>
        <v>0</v>
      </c>
      <c r="P227" s="98">
        <f>SUMIF(V重複!$C:$C, 'Conv-vaccine'!$D227, V重複!F:F)</f>
        <v>0</v>
      </c>
      <c r="Q227" s="98">
        <f>SUMIF(V重複!$C:$C, 'Conv-vaccine'!$D227, V重複!G:G)</f>
        <v>0</v>
      </c>
    </row>
    <row r="228" spans="1:17" x14ac:dyDescent="0.55000000000000004">
      <c r="A228" s="95">
        <f t="shared" si="9"/>
        <v>44519</v>
      </c>
      <c r="B228" s="50">
        <f t="shared" si="10"/>
        <v>0</v>
      </c>
      <c r="C228" s="50">
        <f t="shared" si="11"/>
        <v>0</v>
      </c>
      <c r="D228" s="96">
        <v>44519</v>
      </c>
      <c r="E228" s="97" t="str">
        <f>IFERROR(VLOOKUP($D228, V医療従事者等!$A:$J, $E$4, FALSE), TEXT(D228, "aaa"))</f>
        <v>金</v>
      </c>
      <c r="F228" s="97">
        <f>IFERROR(VLOOKUP($D228, V医療従事者等!$A:$J, $F$4, FALSE), 0)</f>
        <v>0</v>
      </c>
      <c r="G228" s="97">
        <f>IFERROR(VLOOKUP($D228, V医療従事者等!$A:$J, $G$4, FALSE), 0)</f>
        <v>0</v>
      </c>
      <c r="H228" s="97">
        <f>IFERROR(VLOOKUP($D228, V医療従事者等!$A:$J, $H$4, FALSE), 0)</f>
        <v>0</v>
      </c>
      <c r="I228" s="97">
        <f>IFERROR(VLOOKUP($D228, V医療従事者等!$A:$J, $I$4, FALSE), 0)</f>
        <v>0</v>
      </c>
      <c r="J228" s="98">
        <f>IFERROR(VLOOKUP($D228, V一般接種!$A:$G, J$4, FALSE), 0)</f>
        <v>0</v>
      </c>
      <c r="K228" s="98">
        <f>IFERROR(VLOOKUP($D228, V一般接種!$A:$G, K$4, FALSE), 0)</f>
        <v>0</v>
      </c>
      <c r="L228" s="98">
        <f>IFERROR(VLOOKUP($D228, V一般接種!$A:$G, L$4, FALSE), 0)</f>
        <v>0</v>
      </c>
      <c r="M228" s="98">
        <f>IFERROR(VLOOKUP($D228, V一般接種!$A:$G, M$4, FALSE), 0)</f>
        <v>0</v>
      </c>
      <c r="N228" s="98">
        <f>SUMIF(V職域接種!$C:$C, 'Conv-vaccine'!$D228, V職域接種!F:F)</f>
        <v>0</v>
      </c>
      <c r="O228" s="98">
        <f>SUMIF(V職域接種!$C:$C, 'Conv-vaccine'!$D228, V職域接種!G:G)</f>
        <v>0</v>
      </c>
      <c r="P228" s="98">
        <f>SUMIF(V重複!$C:$C, 'Conv-vaccine'!$D228, V重複!F:F)</f>
        <v>0</v>
      </c>
      <c r="Q228" s="98">
        <f>SUMIF(V重複!$C:$C, 'Conv-vaccine'!$D228, V重複!G:G)</f>
        <v>0</v>
      </c>
    </row>
    <row r="229" spans="1:17" x14ac:dyDescent="0.55000000000000004">
      <c r="A229" s="95">
        <f t="shared" si="9"/>
        <v>44520</v>
      </c>
      <c r="B229" s="50">
        <f t="shared" si="10"/>
        <v>0</v>
      </c>
      <c r="C229" s="50">
        <f t="shared" si="11"/>
        <v>0</v>
      </c>
      <c r="D229" s="96">
        <v>44520</v>
      </c>
      <c r="E229" s="97" t="str">
        <f>IFERROR(VLOOKUP($D229, V医療従事者等!$A:$J, $E$4, FALSE), TEXT(D229, "aaa"))</f>
        <v>土</v>
      </c>
      <c r="F229" s="97">
        <f>IFERROR(VLOOKUP($D229, V医療従事者等!$A:$J, $F$4, FALSE), 0)</f>
        <v>0</v>
      </c>
      <c r="G229" s="97">
        <f>IFERROR(VLOOKUP($D229, V医療従事者等!$A:$J, $G$4, FALSE), 0)</f>
        <v>0</v>
      </c>
      <c r="H229" s="97">
        <f>IFERROR(VLOOKUP($D229, V医療従事者等!$A:$J, $H$4, FALSE), 0)</f>
        <v>0</v>
      </c>
      <c r="I229" s="97">
        <f>IFERROR(VLOOKUP($D229, V医療従事者等!$A:$J, $I$4, FALSE), 0)</f>
        <v>0</v>
      </c>
      <c r="J229" s="98">
        <f>IFERROR(VLOOKUP($D229, V一般接種!$A:$G, J$4, FALSE), 0)</f>
        <v>0</v>
      </c>
      <c r="K229" s="98">
        <f>IFERROR(VLOOKUP($D229, V一般接種!$A:$G, K$4, FALSE), 0)</f>
        <v>0</v>
      </c>
      <c r="L229" s="98">
        <f>IFERROR(VLOOKUP($D229, V一般接種!$A:$G, L$4, FALSE), 0)</f>
        <v>0</v>
      </c>
      <c r="M229" s="98">
        <f>IFERROR(VLOOKUP($D229, V一般接種!$A:$G, M$4, FALSE), 0)</f>
        <v>0</v>
      </c>
      <c r="N229" s="98">
        <f>SUMIF(V職域接種!$C:$C, 'Conv-vaccine'!$D229, V職域接種!F:F)</f>
        <v>0</v>
      </c>
      <c r="O229" s="98">
        <f>SUMIF(V職域接種!$C:$C, 'Conv-vaccine'!$D229, V職域接種!G:G)</f>
        <v>0</v>
      </c>
      <c r="P229" s="98">
        <f>SUMIF(V重複!$C:$C, 'Conv-vaccine'!$D229, V重複!F:F)</f>
        <v>0</v>
      </c>
      <c r="Q229" s="98">
        <f>SUMIF(V重複!$C:$C, 'Conv-vaccine'!$D229, V重複!G:G)</f>
        <v>0</v>
      </c>
    </row>
    <row r="230" spans="1:17" x14ac:dyDescent="0.55000000000000004">
      <c r="A230" s="95">
        <f t="shared" si="9"/>
        <v>44521</v>
      </c>
      <c r="B230" s="50">
        <f t="shared" si="10"/>
        <v>0</v>
      </c>
      <c r="C230" s="50">
        <f t="shared" si="11"/>
        <v>0</v>
      </c>
      <c r="D230" s="96">
        <v>44521</v>
      </c>
      <c r="E230" s="97" t="str">
        <f>IFERROR(VLOOKUP($D230, V医療従事者等!$A:$J, $E$4, FALSE), TEXT(D230, "aaa"))</f>
        <v>日</v>
      </c>
      <c r="F230" s="97">
        <f>IFERROR(VLOOKUP($D230, V医療従事者等!$A:$J, $F$4, FALSE), 0)</f>
        <v>0</v>
      </c>
      <c r="G230" s="97">
        <f>IFERROR(VLOOKUP($D230, V医療従事者等!$A:$J, $G$4, FALSE), 0)</f>
        <v>0</v>
      </c>
      <c r="H230" s="97">
        <f>IFERROR(VLOOKUP($D230, V医療従事者等!$A:$J, $H$4, FALSE), 0)</f>
        <v>0</v>
      </c>
      <c r="I230" s="97">
        <f>IFERROR(VLOOKUP($D230, V医療従事者等!$A:$J, $I$4, FALSE), 0)</f>
        <v>0</v>
      </c>
      <c r="J230" s="98">
        <f>IFERROR(VLOOKUP($D230, V一般接種!$A:$G, J$4, FALSE), 0)</f>
        <v>0</v>
      </c>
      <c r="K230" s="98">
        <f>IFERROR(VLOOKUP($D230, V一般接種!$A:$G, K$4, FALSE), 0)</f>
        <v>0</v>
      </c>
      <c r="L230" s="98">
        <f>IFERROR(VLOOKUP($D230, V一般接種!$A:$G, L$4, FALSE), 0)</f>
        <v>0</v>
      </c>
      <c r="M230" s="98">
        <f>IFERROR(VLOOKUP($D230, V一般接種!$A:$G, M$4, FALSE), 0)</f>
        <v>0</v>
      </c>
      <c r="N230" s="98">
        <f>SUMIF(V職域接種!$C:$C, 'Conv-vaccine'!$D230, V職域接種!F:F)</f>
        <v>0</v>
      </c>
      <c r="O230" s="98">
        <f>SUMIF(V職域接種!$C:$C, 'Conv-vaccine'!$D230, V職域接種!G:G)</f>
        <v>0</v>
      </c>
      <c r="P230" s="98">
        <f>SUMIF(V重複!$C:$C, 'Conv-vaccine'!$D230, V重複!F:F)</f>
        <v>0</v>
      </c>
      <c r="Q230" s="98">
        <f>SUMIF(V重複!$C:$C, 'Conv-vaccine'!$D230, V重複!G:G)</f>
        <v>0</v>
      </c>
    </row>
    <row r="231" spans="1:17" x14ac:dyDescent="0.55000000000000004">
      <c r="A231" s="95">
        <f t="shared" si="9"/>
        <v>44522</v>
      </c>
      <c r="B231" s="50">
        <f t="shared" si="10"/>
        <v>0</v>
      </c>
      <c r="C231" s="50">
        <f t="shared" si="11"/>
        <v>0</v>
      </c>
      <c r="D231" s="96">
        <v>44522</v>
      </c>
      <c r="E231" s="97" t="str">
        <f>IFERROR(VLOOKUP($D231, V医療従事者等!$A:$J, $E$4, FALSE), TEXT(D231, "aaa"))</f>
        <v>月</v>
      </c>
      <c r="F231" s="97">
        <f>IFERROR(VLOOKUP($D231, V医療従事者等!$A:$J, $F$4, FALSE), 0)</f>
        <v>0</v>
      </c>
      <c r="G231" s="97">
        <f>IFERROR(VLOOKUP($D231, V医療従事者等!$A:$J, $G$4, FALSE), 0)</f>
        <v>0</v>
      </c>
      <c r="H231" s="97">
        <f>IFERROR(VLOOKUP($D231, V医療従事者等!$A:$J, $H$4, FALSE), 0)</f>
        <v>0</v>
      </c>
      <c r="I231" s="97">
        <f>IFERROR(VLOOKUP($D231, V医療従事者等!$A:$J, $I$4, FALSE), 0)</f>
        <v>0</v>
      </c>
      <c r="J231" s="98">
        <f>IFERROR(VLOOKUP($D231, V一般接種!$A:$G, J$4, FALSE), 0)</f>
        <v>0</v>
      </c>
      <c r="K231" s="98">
        <f>IFERROR(VLOOKUP($D231, V一般接種!$A:$G, K$4, FALSE), 0)</f>
        <v>0</v>
      </c>
      <c r="L231" s="98">
        <f>IFERROR(VLOOKUP($D231, V一般接種!$A:$G, L$4, FALSE), 0)</f>
        <v>0</v>
      </c>
      <c r="M231" s="98">
        <f>IFERROR(VLOOKUP($D231, V一般接種!$A:$G, M$4, FALSE), 0)</f>
        <v>0</v>
      </c>
      <c r="N231" s="98">
        <f>SUMIF(V職域接種!$C:$C, 'Conv-vaccine'!$D231, V職域接種!F:F)</f>
        <v>0</v>
      </c>
      <c r="O231" s="98">
        <f>SUMIF(V職域接種!$C:$C, 'Conv-vaccine'!$D231, V職域接種!G:G)</f>
        <v>0</v>
      </c>
      <c r="P231" s="98">
        <f>SUMIF(V重複!$C:$C, 'Conv-vaccine'!$D231, V重複!F:F)</f>
        <v>0</v>
      </c>
      <c r="Q231" s="98">
        <f>SUMIF(V重複!$C:$C, 'Conv-vaccine'!$D231, V重複!G:G)</f>
        <v>0</v>
      </c>
    </row>
    <row r="232" spans="1:17" x14ac:dyDescent="0.55000000000000004">
      <c r="A232" s="95">
        <f t="shared" si="9"/>
        <v>44523</v>
      </c>
      <c r="B232" s="50">
        <f t="shared" si="10"/>
        <v>0</v>
      </c>
      <c r="C232" s="50">
        <f t="shared" si="11"/>
        <v>0</v>
      </c>
      <c r="D232" s="96">
        <v>44523</v>
      </c>
      <c r="E232" s="97" t="str">
        <f>IFERROR(VLOOKUP($D232, V医療従事者等!$A:$J, $E$4, FALSE), TEXT(D232, "aaa"))</f>
        <v>火</v>
      </c>
      <c r="F232" s="97">
        <f>IFERROR(VLOOKUP($D232, V医療従事者等!$A:$J, $F$4, FALSE), 0)</f>
        <v>0</v>
      </c>
      <c r="G232" s="97">
        <f>IFERROR(VLOOKUP($D232, V医療従事者等!$A:$J, $G$4, FALSE), 0)</f>
        <v>0</v>
      </c>
      <c r="H232" s="97">
        <f>IFERROR(VLOOKUP($D232, V医療従事者等!$A:$J, $H$4, FALSE), 0)</f>
        <v>0</v>
      </c>
      <c r="I232" s="97">
        <f>IFERROR(VLOOKUP($D232, V医療従事者等!$A:$J, $I$4, FALSE), 0)</f>
        <v>0</v>
      </c>
      <c r="J232" s="98">
        <f>IFERROR(VLOOKUP($D232, V一般接種!$A:$G, J$4, FALSE), 0)</f>
        <v>0</v>
      </c>
      <c r="K232" s="98">
        <f>IFERROR(VLOOKUP($D232, V一般接種!$A:$G, K$4, FALSE), 0)</f>
        <v>0</v>
      </c>
      <c r="L232" s="98">
        <f>IFERROR(VLOOKUP($D232, V一般接種!$A:$G, L$4, FALSE), 0)</f>
        <v>0</v>
      </c>
      <c r="M232" s="98">
        <f>IFERROR(VLOOKUP($D232, V一般接種!$A:$G, M$4, FALSE), 0)</f>
        <v>0</v>
      </c>
      <c r="N232" s="98">
        <f>SUMIF(V職域接種!$C:$C, 'Conv-vaccine'!$D232, V職域接種!F:F)</f>
        <v>0</v>
      </c>
      <c r="O232" s="98">
        <f>SUMIF(V職域接種!$C:$C, 'Conv-vaccine'!$D232, V職域接種!G:G)</f>
        <v>0</v>
      </c>
      <c r="P232" s="98">
        <f>SUMIF(V重複!$C:$C, 'Conv-vaccine'!$D232, V重複!F:F)</f>
        <v>0</v>
      </c>
      <c r="Q232" s="98">
        <f>SUMIF(V重複!$C:$C, 'Conv-vaccine'!$D232, V重複!G:G)</f>
        <v>0</v>
      </c>
    </row>
    <row r="233" spans="1:17" x14ac:dyDescent="0.55000000000000004">
      <c r="A233" s="95">
        <f t="shared" si="9"/>
        <v>44524</v>
      </c>
      <c r="B233" s="50">
        <f t="shared" si="10"/>
        <v>0</v>
      </c>
      <c r="C233" s="50">
        <f t="shared" si="11"/>
        <v>0</v>
      </c>
      <c r="D233" s="96">
        <v>44524</v>
      </c>
      <c r="E233" s="97" t="str">
        <f>IFERROR(VLOOKUP($D233, V医療従事者等!$A:$J, $E$4, FALSE), TEXT(D233, "aaa"))</f>
        <v>水</v>
      </c>
      <c r="F233" s="97">
        <f>IFERROR(VLOOKUP($D233, V医療従事者等!$A:$J, $F$4, FALSE), 0)</f>
        <v>0</v>
      </c>
      <c r="G233" s="97">
        <f>IFERROR(VLOOKUP($D233, V医療従事者等!$A:$J, $G$4, FALSE), 0)</f>
        <v>0</v>
      </c>
      <c r="H233" s="97">
        <f>IFERROR(VLOOKUP($D233, V医療従事者等!$A:$J, $H$4, FALSE), 0)</f>
        <v>0</v>
      </c>
      <c r="I233" s="97">
        <f>IFERROR(VLOOKUP($D233, V医療従事者等!$A:$J, $I$4, FALSE), 0)</f>
        <v>0</v>
      </c>
      <c r="J233" s="98">
        <f>IFERROR(VLOOKUP($D233, V一般接種!$A:$G, J$4, FALSE), 0)</f>
        <v>0</v>
      </c>
      <c r="K233" s="98">
        <f>IFERROR(VLOOKUP($D233, V一般接種!$A:$G, K$4, FALSE), 0)</f>
        <v>0</v>
      </c>
      <c r="L233" s="98">
        <f>IFERROR(VLOOKUP($D233, V一般接種!$A:$G, L$4, FALSE), 0)</f>
        <v>0</v>
      </c>
      <c r="M233" s="98">
        <f>IFERROR(VLOOKUP($D233, V一般接種!$A:$G, M$4, FALSE), 0)</f>
        <v>0</v>
      </c>
      <c r="N233" s="98">
        <f>SUMIF(V職域接種!$C:$C, 'Conv-vaccine'!$D233, V職域接種!F:F)</f>
        <v>0</v>
      </c>
      <c r="O233" s="98">
        <f>SUMIF(V職域接種!$C:$C, 'Conv-vaccine'!$D233, V職域接種!G:G)</f>
        <v>0</v>
      </c>
      <c r="P233" s="98">
        <f>SUMIF(V重複!$C:$C, 'Conv-vaccine'!$D233, V重複!F:F)</f>
        <v>0</v>
      </c>
      <c r="Q233" s="98">
        <f>SUMIF(V重複!$C:$C, 'Conv-vaccine'!$D233, V重複!G:G)</f>
        <v>0</v>
      </c>
    </row>
    <row r="234" spans="1:17" x14ac:dyDescent="0.55000000000000004">
      <c r="A234" s="95">
        <f t="shared" si="9"/>
        <v>44525</v>
      </c>
      <c r="B234" s="50">
        <f t="shared" si="10"/>
        <v>0</v>
      </c>
      <c r="C234" s="50">
        <f t="shared" si="11"/>
        <v>0</v>
      </c>
      <c r="D234" s="96">
        <v>44525</v>
      </c>
      <c r="E234" s="97" t="str">
        <f>IFERROR(VLOOKUP($D234, V医療従事者等!$A:$J, $E$4, FALSE), TEXT(D234, "aaa"))</f>
        <v>木</v>
      </c>
      <c r="F234" s="97">
        <f>IFERROR(VLOOKUP($D234, V医療従事者等!$A:$J, $F$4, FALSE), 0)</f>
        <v>0</v>
      </c>
      <c r="G234" s="97">
        <f>IFERROR(VLOOKUP($D234, V医療従事者等!$A:$J, $G$4, FALSE), 0)</f>
        <v>0</v>
      </c>
      <c r="H234" s="97">
        <f>IFERROR(VLOOKUP($D234, V医療従事者等!$A:$J, $H$4, FALSE), 0)</f>
        <v>0</v>
      </c>
      <c r="I234" s="97">
        <f>IFERROR(VLOOKUP($D234, V医療従事者等!$A:$J, $I$4, FALSE), 0)</f>
        <v>0</v>
      </c>
      <c r="J234" s="98">
        <f>IFERROR(VLOOKUP($D234, V一般接種!$A:$G, J$4, FALSE), 0)</f>
        <v>0</v>
      </c>
      <c r="K234" s="98">
        <f>IFERROR(VLOOKUP($D234, V一般接種!$A:$G, K$4, FALSE), 0)</f>
        <v>0</v>
      </c>
      <c r="L234" s="98">
        <f>IFERROR(VLOOKUP($D234, V一般接種!$A:$G, L$4, FALSE), 0)</f>
        <v>0</v>
      </c>
      <c r="M234" s="98">
        <f>IFERROR(VLOOKUP($D234, V一般接種!$A:$G, M$4, FALSE), 0)</f>
        <v>0</v>
      </c>
      <c r="N234" s="98">
        <f>SUMIF(V職域接種!$C:$C, 'Conv-vaccine'!$D234, V職域接種!F:F)</f>
        <v>0</v>
      </c>
      <c r="O234" s="98">
        <f>SUMIF(V職域接種!$C:$C, 'Conv-vaccine'!$D234, V職域接種!G:G)</f>
        <v>0</v>
      </c>
      <c r="P234" s="98">
        <f>SUMIF(V重複!$C:$C, 'Conv-vaccine'!$D234, V重複!F:F)</f>
        <v>0</v>
      </c>
      <c r="Q234" s="98">
        <f>SUMIF(V重複!$C:$C, 'Conv-vaccine'!$D234, V重複!G:G)</f>
        <v>0</v>
      </c>
    </row>
    <row r="235" spans="1:17" x14ac:dyDescent="0.55000000000000004">
      <c r="A235" s="95">
        <f t="shared" si="9"/>
        <v>44526</v>
      </c>
      <c r="B235" s="50">
        <f t="shared" si="10"/>
        <v>0</v>
      </c>
      <c r="C235" s="50">
        <f t="shared" si="11"/>
        <v>0</v>
      </c>
      <c r="D235" s="96">
        <v>44526</v>
      </c>
      <c r="E235" s="97" t="str">
        <f>IFERROR(VLOOKUP($D235, V医療従事者等!$A:$J, $E$4, FALSE), TEXT(D235, "aaa"))</f>
        <v>金</v>
      </c>
      <c r="F235" s="97">
        <f>IFERROR(VLOOKUP($D235, V医療従事者等!$A:$J, $F$4, FALSE), 0)</f>
        <v>0</v>
      </c>
      <c r="G235" s="97">
        <f>IFERROR(VLOOKUP($D235, V医療従事者等!$A:$J, $G$4, FALSE), 0)</f>
        <v>0</v>
      </c>
      <c r="H235" s="97">
        <f>IFERROR(VLOOKUP($D235, V医療従事者等!$A:$J, $H$4, FALSE), 0)</f>
        <v>0</v>
      </c>
      <c r="I235" s="97">
        <f>IFERROR(VLOOKUP($D235, V医療従事者等!$A:$J, $I$4, FALSE), 0)</f>
        <v>0</v>
      </c>
      <c r="J235" s="98">
        <f>IFERROR(VLOOKUP($D235, V一般接種!$A:$G, J$4, FALSE), 0)</f>
        <v>0</v>
      </c>
      <c r="K235" s="98">
        <f>IFERROR(VLOOKUP($D235, V一般接種!$A:$G, K$4, FALSE), 0)</f>
        <v>0</v>
      </c>
      <c r="L235" s="98">
        <f>IFERROR(VLOOKUP($D235, V一般接種!$A:$G, L$4, FALSE), 0)</f>
        <v>0</v>
      </c>
      <c r="M235" s="98">
        <f>IFERROR(VLOOKUP($D235, V一般接種!$A:$G, M$4, FALSE), 0)</f>
        <v>0</v>
      </c>
      <c r="N235" s="98">
        <f>SUMIF(V職域接種!$C:$C, 'Conv-vaccine'!$D235, V職域接種!F:F)</f>
        <v>0</v>
      </c>
      <c r="O235" s="98">
        <f>SUMIF(V職域接種!$C:$C, 'Conv-vaccine'!$D235, V職域接種!G:G)</f>
        <v>0</v>
      </c>
      <c r="P235" s="98">
        <f>SUMIF(V重複!$C:$C, 'Conv-vaccine'!$D235, V重複!F:F)</f>
        <v>0</v>
      </c>
      <c r="Q235" s="98">
        <f>SUMIF(V重複!$C:$C, 'Conv-vaccine'!$D235, V重複!G:G)</f>
        <v>0</v>
      </c>
    </row>
    <row r="236" spans="1:17" x14ac:dyDescent="0.55000000000000004">
      <c r="A236" s="95">
        <f t="shared" si="9"/>
        <v>44527</v>
      </c>
      <c r="B236" s="50">
        <f t="shared" si="10"/>
        <v>0</v>
      </c>
      <c r="C236" s="50">
        <f t="shared" si="11"/>
        <v>0</v>
      </c>
      <c r="D236" s="96">
        <v>44527</v>
      </c>
      <c r="E236" s="97" t="str">
        <f>IFERROR(VLOOKUP($D236, V医療従事者等!$A:$J, $E$4, FALSE), TEXT(D236, "aaa"))</f>
        <v>土</v>
      </c>
      <c r="F236" s="97">
        <f>IFERROR(VLOOKUP($D236, V医療従事者等!$A:$J, $F$4, FALSE), 0)</f>
        <v>0</v>
      </c>
      <c r="G236" s="97">
        <f>IFERROR(VLOOKUP($D236, V医療従事者等!$A:$J, $G$4, FALSE), 0)</f>
        <v>0</v>
      </c>
      <c r="H236" s="97">
        <f>IFERROR(VLOOKUP($D236, V医療従事者等!$A:$J, $H$4, FALSE), 0)</f>
        <v>0</v>
      </c>
      <c r="I236" s="97">
        <f>IFERROR(VLOOKUP($D236, V医療従事者等!$A:$J, $I$4, FALSE), 0)</f>
        <v>0</v>
      </c>
      <c r="J236" s="98">
        <f>IFERROR(VLOOKUP($D236, V一般接種!$A:$G, J$4, FALSE), 0)</f>
        <v>0</v>
      </c>
      <c r="K236" s="98">
        <f>IFERROR(VLOOKUP($D236, V一般接種!$A:$G, K$4, FALSE), 0)</f>
        <v>0</v>
      </c>
      <c r="L236" s="98">
        <f>IFERROR(VLOOKUP($D236, V一般接種!$A:$G, L$4, FALSE), 0)</f>
        <v>0</v>
      </c>
      <c r="M236" s="98">
        <f>IFERROR(VLOOKUP($D236, V一般接種!$A:$G, M$4, FALSE), 0)</f>
        <v>0</v>
      </c>
      <c r="N236" s="98">
        <f>SUMIF(V職域接種!$C:$C, 'Conv-vaccine'!$D236, V職域接種!F:F)</f>
        <v>0</v>
      </c>
      <c r="O236" s="98">
        <f>SUMIF(V職域接種!$C:$C, 'Conv-vaccine'!$D236, V職域接種!G:G)</f>
        <v>0</v>
      </c>
      <c r="P236" s="98">
        <f>SUMIF(V重複!$C:$C, 'Conv-vaccine'!$D236, V重複!F:F)</f>
        <v>0</v>
      </c>
      <c r="Q236" s="98">
        <f>SUMIF(V重複!$C:$C, 'Conv-vaccine'!$D236, V重複!G:G)</f>
        <v>0</v>
      </c>
    </row>
    <row r="237" spans="1:17" x14ac:dyDescent="0.55000000000000004">
      <c r="A237" s="95">
        <f t="shared" si="9"/>
        <v>44528</v>
      </c>
      <c r="B237" s="50">
        <f t="shared" si="10"/>
        <v>0</v>
      </c>
      <c r="C237" s="50">
        <f t="shared" si="11"/>
        <v>0</v>
      </c>
      <c r="D237" s="96">
        <v>44528</v>
      </c>
      <c r="E237" s="97" t="str">
        <f>IFERROR(VLOOKUP($D237, V医療従事者等!$A:$J, $E$4, FALSE), TEXT(D237, "aaa"))</f>
        <v>日</v>
      </c>
      <c r="F237" s="97">
        <f>IFERROR(VLOOKUP($D237, V医療従事者等!$A:$J, $F$4, FALSE), 0)</f>
        <v>0</v>
      </c>
      <c r="G237" s="97">
        <f>IFERROR(VLOOKUP($D237, V医療従事者等!$A:$J, $G$4, FALSE), 0)</f>
        <v>0</v>
      </c>
      <c r="H237" s="97">
        <f>IFERROR(VLOOKUP($D237, V医療従事者等!$A:$J, $H$4, FALSE), 0)</f>
        <v>0</v>
      </c>
      <c r="I237" s="97">
        <f>IFERROR(VLOOKUP($D237, V医療従事者等!$A:$J, $I$4, FALSE), 0)</f>
        <v>0</v>
      </c>
      <c r="J237" s="98">
        <f>IFERROR(VLOOKUP($D237, V一般接種!$A:$G, J$4, FALSE), 0)</f>
        <v>0</v>
      </c>
      <c r="K237" s="98">
        <f>IFERROR(VLOOKUP($D237, V一般接種!$A:$G, K$4, FALSE), 0)</f>
        <v>0</v>
      </c>
      <c r="L237" s="98">
        <f>IFERROR(VLOOKUP($D237, V一般接種!$A:$G, L$4, FALSE), 0)</f>
        <v>0</v>
      </c>
      <c r="M237" s="98">
        <f>IFERROR(VLOOKUP($D237, V一般接種!$A:$G, M$4, FALSE), 0)</f>
        <v>0</v>
      </c>
      <c r="N237" s="98">
        <f>SUMIF(V職域接種!$C:$C, 'Conv-vaccine'!$D237, V職域接種!F:F)</f>
        <v>0</v>
      </c>
      <c r="O237" s="98">
        <f>SUMIF(V職域接種!$C:$C, 'Conv-vaccine'!$D237, V職域接種!G:G)</f>
        <v>0</v>
      </c>
      <c r="P237" s="98">
        <f>SUMIF(V重複!$C:$C, 'Conv-vaccine'!$D237, V重複!F:F)</f>
        <v>0</v>
      </c>
      <c r="Q237" s="98">
        <f>SUMIF(V重複!$C:$C, 'Conv-vaccine'!$D237, V重複!G:G)</f>
        <v>0</v>
      </c>
    </row>
    <row r="238" spans="1:17" x14ac:dyDescent="0.55000000000000004">
      <c r="A238" s="95">
        <f t="shared" si="9"/>
        <v>44529</v>
      </c>
      <c r="B238" s="50">
        <f t="shared" si="10"/>
        <v>0</v>
      </c>
      <c r="C238" s="50">
        <f t="shared" si="11"/>
        <v>0</v>
      </c>
      <c r="D238" s="96">
        <v>44529</v>
      </c>
      <c r="E238" s="97" t="str">
        <f>IFERROR(VLOOKUP($D238, V医療従事者等!$A:$J, $E$4, FALSE), TEXT(D238, "aaa"))</f>
        <v>月</v>
      </c>
      <c r="F238" s="97">
        <f>IFERROR(VLOOKUP($D238, V医療従事者等!$A:$J, $F$4, FALSE), 0)</f>
        <v>0</v>
      </c>
      <c r="G238" s="97">
        <f>IFERROR(VLOOKUP($D238, V医療従事者等!$A:$J, $G$4, FALSE), 0)</f>
        <v>0</v>
      </c>
      <c r="H238" s="97">
        <f>IFERROR(VLOOKUP($D238, V医療従事者等!$A:$J, $H$4, FALSE), 0)</f>
        <v>0</v>
      </c>
      <c r="I238" s="97">
        <f>IFERROR(VLOOKUP($D238, V医療従事者等!$A:$J, $I$4, FALSE), 0)</f>
        <v>0</v>
      </c>
      <c r="J238" s="98">
        <f>IFERROR(VLOOKUP($D238, V一般接種!$A:$G, J$4, FALSE), 0)</f>
        <v>0</v>
      </c>
      <c r="K238" s="98">
        <f>IFERROR(VLOOKUP($D238, V一般接種!$A:$G, K$4, FALSE), 0)</f>
        <v>0</v>
      </c>
      <c r="L238" s="98">
        <f>IFERROR(VLOOKUP($D238, V一般接種!$A:$G, L$4, FALSE), 0)</f>
        <v>0</v>
      </c>
      <c r="M238" s="98">
        <f>IFERROR(VLOOKUP($D238, V一般接種!$A:$G, M$4, FALSE), 0)</f>
        <v>0</v>
      </c>
      <c r="N238" s="98">
        <f>SUMIF(V職域接種!$C:$C, 'Conv-vaccine'!$D238, V職域接種!F:F)</f>
        <v>0</v>
      </c>
      <c r="O238" s="98">
        <f>SUMIF(V職域接種!$C:$C, 'Conv-vaccine'!$D238, V職域接種!G:G)</f>
        <v>0</v>
      </c>
      <c r="P238" s="98">
        <f>SUMIF(V重複!$C:$C, 'Conv-vaccine'!$D238, V重複!F:F)</f>
        <v>0</v>
      </c>
      <c r="Q238" s="98">
        <f>SUMIF(V重複!$C:$C, 'Conv-vaccine'!$D238, V重複!G:G)</f>
        <v>0</v>
      </c>
    </row>
    <row r="239" spans="1:17" x14ac:dyDescent="0.55000000000000004">
      <c r="A239" s="95">
        <f t="shared" si="9"/>
        <v>44530</v>
      </c>
      <c r="B239" s="50">
        <f t="shared" si="10"/>
        <v>0</v>
      </c>
      <c r="C239" s="50">
        <f t="shared" si="11"/>
        <v>0</v>
      </c>
      <c r="D239" s="96">
        <v>44530</v>
      </c>
      <c r="E239" s="97" t="str">
        <f>IFERROR(VLOOKUP($D239, V医療従事者等!$A:$J, $E$4, FALSE), TEXT(D239, "aaa"))</f>
        <v>火</v>
      </c>
      <c r="F239" s="97">
        <f>IFERROR(VLOOKUP($D239, V医療従事者等!$A:$J, $F$4, FALSE), 0)</f>
        <v>0</v>
      </c>
      <c r="G239" s="97">
        <f>IFERROR(VLOOKUP($D239, V医療従事者等!$A:$J, $G$4, FALSE), 0)</f>
        <v>0</v>
      </c>
      <c r="H239" s="97">
        <f>IFERROR(VLOOKUP($D239, V医療従事者等!$A:$J, $H$4, FALSE), 0)</f>
        <v>0</v>
      </c>
      <c r="I239" s="97">
        <f>IFERROR(VLOOKUP($D239, V医療従事者等!$A:$J, $I$4, FALSE), 0)</f>
        <v>0</v>
      </c>
      <c r="J239" s="98">
        <f>IFERROR(VLOOKUP($D239, V一般接種!$A:$G, J$4, FALSE), 0)</f>
        <v>0</v>
      </c>
      <c r="K239" s="98">
        <f>IFERROR(VLOOKUP($D239, V一般接種!$A:$G, K$4, FALSE), 0)</f>
        <v>0</v>
      </c>
      <c r="L239" s="98">
        <f>IFERROR(VLOOKUP($D239, V一般接種!$A:$G, L$4, FALSE), 0)</f>
        <v>0</v>
      </c>
      <c r="M239" s="98">
        <f>IFERROR(VLOOKUP($D239, V一般接種!$A:$G, M$4, FALSE), 0)</f>
        <v>0</v>
      </c>
      <c r="N239" s="98">
        <f>SUMIF(V職域接種!$C:$C, 'Conv-vaccine'!$D239, V職域接種!F:F)</f>
        <v>0</v>
      </c>
      <c r="O239" s="98">
        <f>SUMIF(V職域接種!$C:$C, 'Conv-vaccine'!$D239, V職域接種!G:G)</f>
        <v>0</v>
      </c>
      <c r="P239" s="98">
        <f>SUMIF(V重複!$C:$C, 'Conv-vaccine'!$D239, V重複!F:F)</f>
        <v>0</v>
      </c>
      <c r="Q239" s="98">
        <f>SUMIF(V重複!$C:$C, 'Conv-vaccine'!$D239, V重複!G:G)</f>
        <v>0</v>
      </c>
    </row>
    <row r="240" spans="1:17" x14ac:dyDescent="0.55000000000000004">
      <c r="A240" s="95">
        <f t="shared" si="9"/>
        <v>44531</v>
      </c>
      <c r="B240" s="50">
        <f t="shared" si="10"/>
        <v>0</v>
      </c>
      <c r="C240" s="50">
        <f t="shared" si="11"/>
        <v>0</v>
      </c>
      <c r="D240" s="96">
        <v>44531</v>
      </c>
      <c r="E240" s="97" t="str">
        <f>IFERROR(VLOOKUP($D240, V医療従事者等!$A:$J, $E$4, FALSE), TEXT(D240, "aaa"))</f>
        <v>水</v>
      </c>
      <c r="F240" s="97">
        <f>IFERROR(VLOOKUP($D240, V医療従事者等!$A:$J, $F$4, FALSE), 0)</f>
        <v>0</v>
      </c>
      <c r="G240" s="97">
        <f>IFERROR(VLOOKUP($D240, V医療従事者等!$A:$J, $G$4, FALSE), 0)</f>
        <v>0</v>
      </c>
      <c r="H240" s="97">
        <f>IFERROR(VLOOKUP($D240, V医療従事者等!$A:$J, $H$4, FALSE), 0)</f>
        <v>0</v>
      </c>
      <c r="I240" s="97">
        <f>IFERROR(VLOOKUP($D240, V医療従事者等!$A:$J, $I$4, FALSE), 0)</f>
        <v>0</v>
      </c>
      <c r="J240" s="98">
        <f>IFERROR(VLOOKUP($D240, V一般接種!$A:$G, J$4, FALSE), 0)</f>
        <v>0</v>
      </c>
      <c r="K240" s="98">
        <f>IFERROR(VLOOKUP($D240, V一般接種!$A:$G, K$4, FALSE), 0)</f>
        <v>0</v>
      </c>
      <c r="L240" s="98">
        <f>IFERROR(VLOOKUP($D240, V一般接種!$A:$G, L$4, FALSE), 0)</f>
        <v>0</v>
      </c>
      <c r="M240" s="98">
        <f>IFERROR(VLOOKUP($D240, V一般接種!$A:$G, M$4, FALSE), 0)</f>
        <v>0</v>
      </c>
      <c r="N240" s="98">
        <f>SUMIF(V職域接種!$C:$C, 'Conv-vaccine'!$D240, V職域接種!F:F)</f>
        <v>0</v>
      </c>
      <c r="O240" s="98">
        <f>SUMIF(V職域接種!$C:$C, 'Conv-vaccine'!$D240, V職域接種!G:G)</f>
        <v>0</v>
      </c>
      <c r="P240" s="98">
        <f>SUMIF(V重複!$C:$C, 'Conv-vaccine'!$D240, V重複!F:F)</f>
        <v>0</v>
      </c>
      <c r="Q240" s="98">
        <f>SUMIF(V重複!$C:$C, 'Conv-vaccine'!$D240, V重複!G:G)</f>
        <v>0</v>
      </c>
    </row>
    <row r="241" spans="1:17" x14ac:dyDescent="0.55000000000000004">
      <c r="A241" s="95">
        <f t="shared" si="9"/>
        <v>44532</v>
      </c>
      <c r="B241" s="50">
        <f t="shared" si="10"/>
        <v>0</v>
      </c>
      <c r="C241" s="50">
        <f t="shared" si="11"/>
        <v>0</v>
      </c>
      <c r="D241" s="96">
        <v>44532</v>
      </c>
      <c r="E241" s="97" t="str">
        <f>IFERROR(VLOOKUP($D241, V医療従事者等!$A:$J, $E$4, FALSE), TEXT(D241, "aaa"))</f>
        <v>木</v>
      </c>
      <c r="F241" s="97">
        <f>IFERROR(VLOOKUP($D241, V医療従事者等!$A:$J, $F$4, FALSE), 0)</f>
        <v>0</v>
      </c>
      <c r="G241" s="97">
        <f>IFERROR(VLOOKUP($D241, V医療従事者等!$A:$J, $G$4, FALSE), 0)</f>
        <v>0</v>
      </c>
      <c r="H241" s="97">
        <f>IFERROR(VLOOKUP($D241, V医療従事者等!$A:$J, $H$4, FALSE), 0)</f>
        <v>0</v>
      </c>
      <c r="I241" s="97">
        <f>IFERROR(VLOOKUP($D241, V医療従事者等!$A:$J, $I$4, FALSE), 0)</f>
        <v>0</v>
      </c>
      <c r="J241" s="98">
        <f>IFERROR(VLOOKUP($D241, V一般接種!$A:$G, J$4, FALSE), 0)</f>
        <v>0</v>
      </c>
      <c r="K241" s="98">
        <f>IFERROR(VLOOKUP($D241, V一般接種!$A:$G, K$4, FALSE), 0)</f>
        <v>0</v>
      </c>
      <c r="L241" s="98">
        <f>IFERROR(VLOOKUP($D241, V一般接種!$A:$G, L$4, FALSE), 0)</f>
        <v>0</v>
      </c>
      <c r="M241" s="98">
        <f>IFERROR(VLOOKUP($D241, V一般接種!$A:$G, M$4, FALSE), 0)</f>
        <v>0</v>
      </c>
      <c r="N241" s="98">
        <f>SUMIF(V職域接種!$C:$C, 'Conv-vaccine'!$D241, V職域接種!F:F)</f>
        <v>0</v>
      </c>
      <c r="O241" s="98">
        <f>SUMIF(V職域接種!$C:$C, 'Conv-vaccine'!$D241, V職域接種!G:G)</f>
        <v>0</v>
      </c>
      <c r="P241" s="98">
        <f>SUMIF(V重複!$C:$C, 'Conv-vaccine'!$D241, V重複!F:F)</f>
        <v>0</v>
      </c>
      <c r="Q241" s="98">
        <f>SUMIF(V重複!$C:$C, 'Conv-vaccine'!$D241, V重複!G:G)</f>
        <v>0</v>
      </c>
    </row>
    <row r="242" spans="1:17" x14ac:dyDescent="0.55000000000000004">
      <c r="A242" s="95">
        <f t="shared" si="9"/>
        <v>44533</v>
      </c>
      <c r="B242" s="50">
        <f t="shared" si="10"/>
        <v>0</v>
      </c>
      <c r="C242" s="50">
        <f t="shared" si="11"/>
        <v>0</v>
      </c>
      <c r="D242" s="96">
        <v>44533</v>
      </c>
      <c r="E242" s="97" t="str">
        <f>IFERROR(VLOOKUP($D242, V医療従事者等!$A:$J, $E$4, FALSE), TEXT(D242, "aaa"))</f>
        <v>金</v>
      </c>
      <c r="F242" s="97">
        <f>IFERROR(VLOOKUP($D242, V医療従事者等!$A:$J, $F$4, FALSE), 0)</f>
        <v>0</v>
      </c>
      <c r="G242" s="97">
        <f>IFERROR(VLOOKUP($D242, V医療従事者等!$A:$J, $G$4, FALSE), 0)</f>
        <v>0</v>
      </c>
      <c r="H242" s="97">
        <f>IFERROR(VLOOKUP($D242, V医療従事者等!$A:$J, $H$4, FALSE), 0)</f>
        <v>0</v>
      </c>
      <c r="I242" s="97">
        <f>IFERROR(VLOOKUP($D242, V医療従事者等!$A:$J, $I$4, FALSE), 0)</f>
        <v>0</v>
      </c>
      <c r="J242" s="98">
        <f>IFERROR(VLOOKUP($D242, V一般接種!$A:$G, J$4, FALSE), 0)</f>
        <v>0</v>
      </c>
      <c r="K242" s="98">
        <f>IFERROR(VLOOKUP($D242, V一般接種!$A:$G, K$4, FALSE), 0)</f>
        <v>0</v>
      </c>
      <c r="L242" s="98">
        <f>IFERROR(VLOOKUP($D242, V一般接種!$A:$G, L$4, FALSE), 0)</f>
        <v>0</v>
      </c>
      <c r="M242" s="98">
        <f>IFERROR(VLOOKUP($D242, V一般接種!$A:$G, M$4, FALSE), 0)</f>
        <v>0</v>
      </c>
      <c r="N242" s="98">
        <f>SUMIF(V職域接種!$C:$C, 'Conv-vaccine'!$D242, V職域接種!F:F)</f>
        <v>0</v>
      </c>
      <c r="O242" s="98">
        <f>SUMIF(V職域接種!$C:$C, 'Conv-vaccine'!$D242, V職域接種!G:G)</f>
        <v>0</v>
      </c>
      <c r="P242" s="98">
        <f>SUMIF(V重複!$C:$C, 'Conv-vaccine'!$D242, V重複!F:F)</f>
        <v>0</v>
      </c>
      <c r="Q242" s="98">
        <f>SUMIF(V重複!$C:$C, 'Conv-vaccine'!$D242, V重複!G:G)</f>
        <v>0</v>
      </c>
    </row>
    <row r="243" spans="1:17" x14ac:dyDescent="0.55000000000000004">
      <c r="A243" s="95">
        <f t="shared" si="9"/>
        <v>44534</v>
      </c>
      <c r="B243" s="50">
        <f t="shared" si="10"/>
        <v>0</v>
      </c>
      <c r="C243" s="50">
        <f t="shared" si="11"/>
        <v>0</v>
      </c>
      <c r="D243" s="96">
        <v>44534</v>
      </c>
      <c r="E243" s="97" t="str">
        <f>IFERROR(VLOOKUP($D243, V医療従事者等!$A:$J, $E$4, FALSE), TEXT(D243, "aaa"))</f>
        <v>土</v>
      </c>
      <c r="F243" s="97">
        <f>IFERROR(VLOOKUP($D243, V医療従事者等!$A:$J, $F$4, FALSE), 0)</f>
        <v>0</v>
      </c>
      <c r="G243" s="97">
        <f>IFERROR(VLOOKUP($D243, V医療従事者等!$A:$J, $G$4, FALSE), 0)</f>
        <v>0</v>
      </c>
      <c r="H243" s="97">
        <f>IFERROR(VLOOKUP($D243, V医療従事者等!$A:$J, $H$4, FALSE), 0)</f>
        <v>0</v>
      </c>
      <c r="I243" s="97">
        <f>IFERROR(VLOOKUP($D243, V医療従事者等!$A:$J, $I$4, FALSE), 0)</f>
        <v>0</v>
      </c>
      <c r="J243" s="98">
        <f>IFERROR(VLOOKUP($D243, V一般接種!$A:$G, J$4, FALSE), 0)</f>
        <v>0</v>
      </c>
      <c r="K243" s="98">
        <f>IFERROR(VLOOKUP($D243, V一般接種!$A:$G, K$4, FALSE), 0)</f>
        <v>0</v>
      </c>
      <c r="L243" s="98">
        <f>IFERROR(VLOOKUP($D243, V一般接種!$A:$G, L$4, FALSE), 0)</f>
        <v>0</v>
      </c>
      <c r="M243" s="98">
        <f>IFERROR(VLOOKUP($D243, V一般接種!$A:$G, M$4, FALSE), 0)</f>
        <v>0</v>
      </c>
      <c r="N243" s="98">
        <f>SUMIF(V職域接種!$C:$C, 'Conv-vaccine'!$D243, V職域接種!F:F)</f>
        <v>0</v>
      </c>
      <c r="O243" s="98">
        <f>SUMIF(V職域接種!$C:$C, 'Conv-vaccine'!$D243, V職域接種!G:G)</f>
        <v>0</v>
      </c>
      <c r="P243" s="98">
        <f>SUMIF(V重複!$C:$C, 'Conv-vaccine'!$D243, V重複!F:F)</f>
        <v>0</v>
      </c>
      <c r="Q243" s="98">
        <f>SUMIF(V重複!$C:$C, 'Conv-vaccine'!$D243, V重複!G:G)</f>
        <v>0</v>
      </c>
    </row>
    <row r="244" spans="1:17" x14ac:dyDescent="0.55000000000000004">
      <c r="A244" s="95">
        <f t="shared" si="9"/>
        <v>44535</v>
      </c>
      <c r="B244" s="50">
        <f t="shared" si="10"/>
        <v>0</v>
      </c>
      <c r="C244" s="50">
        <f t="shared" si="11"/>
        <v>0</v>
      </c>
      <c r="D244" s="96">
        <v>44535</v>
      </c>
      <c r="E244" s="97" t="str">
        <f>IFERROR(VLOOKUP($D244, V医療従事者等!$A:$J, $E$4, FALSE), TEXT(D244, "aaa"))</f>
        <v>日</v>
      </c>
      <c r="F244" s="97">
        <f>IFERROR(VLOOKUP($D244, V医療従事者等!$A:$J, $F$4, FALSE), 0)</f>
        <v>0</v>
      </c>
      <c r="G244" s="97">
        <f>IFERROR(VLOOKUP($D244, V医療従事者等!$A:$J, $G$4, FALSE), 0)</f>
        <v>0</v>
      </c>
      <c r="H244" s="97">
        <f>IFERROR(VLOOKUP($D244, V医療従事者等!$A:$J, $H$4, FALSE), 0)</f>
        <v>0</v>
      </c>
      <c r="I244" s="97">
        <f>IFERROR(VLOOKUP($D244, V医療従事者等!$A:$J, $I$4, FALSE), 0)</f>
        <v>0</v>
      </c>
      <c r="J244" s="98">
        <f>IFERROR(VLOOKUP($D244, V一般接種!$A:$G, J$4, FALSE), 0)</f>
        <v>0</v>
      </c>
      <c r="K244" s="98">
        <f>IFERROR(VLOOKUP($D244, V一般接種!$A:$G, K$4, FALSE), 0)</f>
        <v>0</v>
      </c>
      <c r="L244" s="98">
        <f>IFERROR(VLOOKUP($D244, V一般接種!$A:$G, L$4, FALSE), 0)</f>
        <v>0</v>
      </c>
      <c r="M244" s="98">
        <f>IFERROR(VLOOKUP($D244, V一般接種!$A:$G, M$4, FALSE), 0)</f>
        <v>0</v>
      </c>
      <c r="N244" s="98">
        <f>SUMIF(V職域接種!$C:$C, 'Conv-vaccine'!$D244, V職域接種!F:F)</f>
        <v>0</v>
      </c>
      <c r="O244" s="98">
        <f>SUMIF(V職域接種!$C:$C, 'Conv-vaccine'!$D244, V職域接種!G:G)</f>
        <v>0</v>
      </c>
      <c r="P244" s="98">
        <f>SUMIF(V重複!$C:$C, 'Conv-vaccine'!$D244, V重複!F:F)</f>
        <v>0</v>
      </c>
      <c r="Q244" s="98">
        <f>SUMIF(V重複!$C:$C, 'Conv-vaccine'!$D244, V重複!G:G)</f>
        <v>0</v>
      </c>
    </row>
    <row r="245" spans="1:17" x14ac:dyDescent="0.55000000000000004">
      <c r="A245" s="95">
        <f t="shared" si="9"/>
        <v>44536</v>
      </c>
      <c r="B245" s="50">
        <f t="shared" si="10"/>
        <v>0</v>
      </c>
      <c r="C245" s="50">
        <f t="shared" si="11"/>
        <v>0</v>
      </c>
      <c r="D245" s="96">
        <v>44536</v>
      </c>
      <c r="E245" s="97" t="str">
        <f>IFERROR(VLOOKUP($D245, V医療従事者等!$A:$J, $E$4, FALSE), TEXT(D245, "aaa"))</f>
        <v>月</v>
      </c>
      <c r="F245" s="97">
        <f>IFERROR(VLOOKUP($D245, V医療従事者等!$A:$J, $F$4, FALSE), 0)</f>
        <v>0</v>
      </c>
      <c r="G245" s="97">
        <f>IFERROR(VLOOKUP($D245, V医療従事者等!$A:$J, $G$4, FALSE), 0)</f>
        <v>0</v>
      </c>
      <c r="H245" s="97">
        <f>IFERROR(VLOOKUP($D245, V医療従事者等!$A:$J, $H$4, FALSE), 0)</f>
        <v>0</v>
      </c>
      <c r="I245" s="97">
        <f>IFERROR(VLOOKUP($D245, V医療従事者等!$A:$J, $I$4, FALSE), 0)</f>
        <v>0</v>
      </c>
      <c r="J245" s="98">
        <f>IFERROR(VLOOKUP($D245, V一般接種!$A:$G, J$4, FALSE), 0)</f>
        <v>0</v>
      </c>
      <c r="K245" s="98">
        <f>IFERROR(VLOOKUP($D245, V一般接種!$A:$G, K$4, FALSE), 0)</f>
        <v>0</v>
      </c>
      <c r="L245" s="98">
        <f>IFERROR(VLOOKUP($D245, V一般接種!$A:$G, L$4, FALSE), 0)</f>
        <v>0</v>
      </c>
      <c r="M245" s="98">
        <f>IFERROR(VLOOKUP($D245, V一般接種!$A:$G, M$4, FALSE), 0)</f>
        <v>0</v>
      </c>
      <c r="N245" s="98">
        <f>SUMIF(V職域接種!$C:$C, 'Conv-vaccine'!$D245, V職域接種!F:F)</f>
        <v>0</v>
      </c>
      <c r="O245" s="98">
        <f>SUMIF(V職域接種!$C:$C, 'Conv-vaccine'!$D245, V職域接種!G:G)</f>
        <v>0</v>
      </c>
      <c r="P245" s="98">
        <f>SUMIF(V重複!$C:$C, 'Conv-vaccine'!$D245, V重複!F:F)</f>
        <v>0</v>
      </c>
      <c r="Q245" s="98">
        <f>SUMIF(V重複!$C:$C, 'Conv-vaccine'!$D245, V重複!G:G)</f>
        <v>0</v>
      </c>
    </row>
    <row r="246" spans="1:17" x14ac:dyDescent="0.55000000000000004">
      <c r="A246" s="95">
        <f t="shared" si="9"/>
        <v>44537</v>
      </c>
      <c r="B246" s="50">
        <f t="shared" si="10"/>
        <v>0</v>
      </c>
      <c r="C246" s="50">
        <f t="shared" si="11"/>
        <v>0</v>
      </c>
      <c r="D246" s="96">
        <v>44537</v>
      </c>
      <c r="E246" s="97" t="str">
        <f>IFERROR(VLOOKUP($D246, V医療従事者等!$A:$J, $E$4, FALSE), TEXT(D246, "aaa"))</f>
        <v>火</v>
      </c>
      <c r="F246" s="97">
        <f>IFERROR(VLOOKUP($D246, V医療従事者等!$A:$J, $F$4, FALSE), 0)</f>
        <v>0</v>
      </c>
      <c r="G246" s="97">
        <f>IFERROR(VLOOKUP($D246, V医療従事者等!$A:$J, $G$4, FALSE), 0)</f>
        <v>0</v>
      </c>
      <c r="H246" s="97">
        <f>IFERROR(VLOOKUP($D246, V医療従事者等!$A:$J, $H$4, FALSE), 0)</f>
        <v>0</v>
      </c>
      <c r="I246" s="97">
        <f>IFERROR(VLOOKUP($D246, V医療従事者等!$A:$J, $I$4, FALSE), 0)</f>
        <v>0</v>
      </c>
      <c r="J246" s="98">
        <f>IFERROR(VLOOKUP($D246, V一般接種!$A:$G, J$4, FALSE), 0)</f>
        <v>0</v>
      </c>
      <c r="K246" s="98">
        <f>IFERROR(VLOOKUP($D246, V一般接種!$A:$G, K$4, FALSE), 0)</f>
        <v>0</v>
      </c>
      <c r="L246" s="98">
        <f>IFERROR(VLOOKUP($D246, V一般接種!$A:$G, L$4, FALSE), 0)</f>
        <v>0</v>
      </c>
      <c r="M246" s="98">
        <f>IFERROR(VLOOKUP($D246, V一般接種!$A:$G, M$4, FALSE), 0)</f>
        <v>0</v>
      </c>
      <c r="N246" s="98">
        <f>SUMIF(V職域接種!$C:$C, 'Conv-vaccine'!$D246, V職域接種!F:F)</f>
        <v>0</v>
      </c>
      <c r="O246" s="98">
        <f>SUMIF(V職域接種!$C:$C, 'Conv-vaccine'!$D246, V職域接種!G:G)</f>
        <v>0</v>
      </c>
      <c r="P246" s="98">
        <f>SUMIF(V重複!$C:$C, 'Conv-vaccine'!$D246, V重複!F:F)</f>
        <v>0</v>
      </c>
      <c r="Q246" s="98">
        <f>SUMIF(V重複!$C:$C, 'Conv-vaccine'!$D246, V重複!G:G)</f>
        <v>0</v>
      </c>
    </row>
    <row r="247" spans="1:17" x14ac:dyDescent="0.55000000000000004">
      <c r="A247" s="95">
        <f t="shared" si="9"/>
        <v>44538</v>
      </c>
      <c r="B247" s="50">
        <f t="shared" si="10"/>
        <v>0</v>
      </c>
      <c r="C247" s="50">
        <f t="shared" si="11"/>
        <v>0</v>
      </c>
      <c r="D247" s="96">
        <v>44538</v>
      </c>
      <c r="E247" s="97" t="str">
        <f>IFERROR(VLOOKUP($D247, V医療従事者等!$A:$J, $E$4, FALSE), TEXT(D247, "aaa"))</f>
        <v>水</v>
      </c>
      <c r="F247" s="97">
        <f>IFERROR(VLOOKUP($D247, V医療従事者等!$A:$J, $F$4, FALSE), 0)</f>
        <v>0</v>
      </c>
      <c r="G247" s="97">
        <f>IFERROR(VLOOKUP($D247, V医療従事者等!$A:$J, $G$4, FALSE), 0)</f>
        <v>0</v>
      </c>
      <c r="H247" s="97">
        <f>IFERROR(VLOOKUP($D247, V医療従事者等!$A:$J, $H$4, FALSE), 0)</f>
        <v>0</v>
      </c>
      <c r="I247" s="97">
        <f>IFERROR(VLOOKUP($D247, V医療従事者等!$A:$J, $I$4, FALSE), 0)</f>
        <v>0</v>
      </c>
      <c r="J247" s="98">
        <f>IFERROR(VLOOKUP($D247, V一般接種!$A:$G, J$4, FALSE), 0)</f>
        <v>0</v>
      </c>
      <c r="K247" s="98">
        <f>IFERROR(VLOOKUP($D247, V一般接種!$A:$G, K$4, FALSE), 0)</f>
        <v>0</v>
      </c>
      <c r="L247" s="98">
        <f>IFERROR(VLOOKUP($D247, V一般接種!$A:$G, L$4, FALSE), 0)</f>
        <v>0</v>
      </c>
      <c r="M247" s="98">
        <f>IFERROR(VLOOKUP($D247, V一般接種!$A:$G, M$4, FALSE), 0)</f>
        <v>0</v>
      </c>
      <c r="N247" s="98">
        <f>SUMIF(V職域接種!$C:$C, 'Conv-vaccine'!$D247, V職域接種!F:F)</f>
        <v>0</v>
      </c>
      <c r="O247" s="98">
        <f>SUMIF(V職域接種!$C:$C, 'Conv-vaccine'!$D247, V職域接種!G:G)</f>
        <v>0</v>
      </c>
      <c r="P247" s="98">
        <f>SUMIF(V重複!$C:$C, 'Conv-vaccine'!$D247, V重複!F:F)</f>
        <v>0</v>
      </c>
      <c r="Q247" s="98">
        <f>SUMIF(V重複!$C:$C, 'Conv-vaccine'!$D247, V重複!G:G)</f>
        <v>0</v>
      </c>
    </row>
    <row r="248" spans="1:17" x14ac:dyDescent="0.55000000000000004">
      <c r="A248" s="95">
        <f t="shared" si="9"/>
        <v>44539</v>
      </c>
      <c r="B248" s="50">
        <f t="shared" si="10"/>
        <v>0</v>
      </c>
      <c r="C248" s="50">
        <f t="shared" si="11"/>
        <v>0</v>
      </c>
      <c r="D248" s="96">
        <v>44539</v>
      </c>
      <c r="E248" s="97" t="str">
        <f>IFERROR(VLOOKUP($D248, V医療従事者等!$A:$J, $E$4, FALSE), TEXT(D248, "aaa"))</f>
        <v>木</v>
      </c>
      <c r="F248" s="97">
        <f>IFERROR(VLOOKUP($D248, V医療従事者等!$A:$J, $F$4, FALSE), 0)</f>
        <v>0</v>
      </c>
      <c r="G248" s="97">
        <f>IFERROR(VLOOKUP($D248, V医療従事者等!$A:$J, $G$4, FALSE), 0)</f>
        <v>0</v>
      </c>
      <c r="H248" s="97">
        <f>IFERROR(VLOOKUP($D248, V医療従事者等!$A:$J, $H$4, FALSE), 0)</f>
        <v>0</v>
      </c>
      <c r="I248" s="97">
        <f>IFERROR(VLOOKUP($D248, V医療従事者等!$A:$J, $I$4, FALSE), 0)</f>
        <v>0</v>
      </c>
      <c r="J248" s="98">
        <f>IFERROR(VLOOKUP($D248, V一般接種!$A:$G, J$4, FALSE), 0)</f>
        <v>0</v>
      </c>
      <c r="K248" s="98">
        <f>IFERROR(VLOOKUP($D248, V一般接種!$A:$G, K$4, FALSE), 0)</f>
        <v>0</v>
      </c>
      <c r="L248" s="98">
        <f>IFERROR(VLOOKUP($D248, V一般接種!$A:$G, L$4, FALSE), 0)</f>
        <v>0</v>
      </c>
      <c r="M248" s="98">
        <f>IFERROR(VLOOKUP($D248, V一般接種!$A:$G, M$4, FALSE), 0)</f>
        <v>0</v>
      </c>
      <c r="N248" s="98">
        <f>SUMIF(V職域接種!$C:$C, 'Conv-vaccine'!$D248, V職域接種!F:F)</f>
        <v>0</v>
      </c>
      <c r="O248" s="98">
        <f>SUMIF(V職域接種!$C:$C, 'Conv-vaccine'!$D248, V職域接種!G:G)</f>
        <v>0</v>
      </c>
      <c r="P248" s="98">
        <f>SUMIF(V重複!$C:$C, 'Conv-vaccine'!$D248, V重複!F:F)</f>
        <v>0</v>
      </c>
      <c r="Q248" s="98">
        <f>SUMIF(V重複!$C:$C, 'Conv-vaccine'!$D248, V重複!G:G)</f>
        <v>0</v>
      </c>
    </row>
    <row r="249" spans="1:17" x14ac:dyDescent="0.55000000000000004">
      <c r="A249" s="95">
        <f t="shared" si="9"/>
        <v>44540</v>
      </c>
      <c r="B249" s="50">
        <f t="shared" si="10"/>
        <v>0</v>
      </c>
      <c r="C249" s="50">
        <f t="shared" si="11"/>
        <v>0</v>
      </c>
      <c r="D249" s="96">
        <v>44540</v>
      </c>
      <c r="E249" s="97" t="str">
        <f>IFERROR(VLOOKUP($D249, V医療従事者等!$A:$J, $E$4, FALSE), TEXT(D249, "aaa"))</f>
        <v>金</v>
      </c>
      <c r="F249" s="97">
        <f>IFERROR(VLOOKUP($D249, V医療従事者等!$A:$J, $F$4, FALSE), 0)</f>
        <v>0</v>
      </c>
      <c r="G249" s="97">
        <f>IFERROR(VLOOKUP($D249, V医療従事者等!$A:$J, $G$4, FALSE), 0)</f>
        <v>0</v>
      </c>
      <c r="H249" s="97">
        <f>IFERROR(VLOOKUP($D249, V医療従事者等!$A:$J, $H$4, FALSE), 0)</f>
        <v>0</v>
      </c>
      <c r="I249" s="97">
        <f>IFERROR(VLOOKUP($D249, V医療従事者等!$A:$J, $I$4, FALSE), 0)</f>
        <v>0</v>
      </c>
      <c r="J249" s="98">
        <f>IFERROR(VLOOKUP($D249, V一般接種!$A:$G, J$4, FALSE), 0)</f>
        <v>0</v>
      </c>
      <c r="K249" s="98">
        <f>IFERROR(VLOOKUP($D249, V一般接種!$A:$G, K$4, FALSE), 0)</f>
        <v>0</v>
      </c>
      <c r="L249" s="98">
        <f>IFERROR(VLOOKUP($D249, V一般接種!$A:$G, L$4, FALSE), 0)</f>
        <v>0</v>
      </c>
      <c r="M249" s="98">
        <f>IFERROR(VLOOKUP($D249, V一般接種!$A:$G, M$4, FALSE), 0)</f>
        <v>0</v>
      </c>
      <c r="N249" s="98">
        <f>SUMIF(V職域接種!$C:$C, 'Conv-vaccine'!$D249, V職域接種!F:F)</f>
        <v>0</v>
      </c>
      <c r="O249" s="98">
        <f>SUMIF(V職域接種!$C:$C, 'Conv-vaccine'!$D249, V職域接種!G:G)</f>
        <v>0</v>
      </c>
      <c r="P249" s="98">
        <f>SUMIF(V重複!$C:$C, 'Conv-vaccine'!$D249, V重複!F:F)</f>
        <v>0</v>
      </c>
      <c r="Q249" s="98">
        <f>SUMIF(V重複!$C:$C, 'Conv-vaccine'!$D249, V重複!G:G)</f>
        <v>0</v>
      </c>
    </row>
    <row r="250" spans="1:17" x14ac:dyDescent="0.55000000000000004">
      <c r="A250" s="95">
        <f t="shared" si="9"/>
        <v>44541</v>
      </c>
      <c r="B250" s="50">
        <f t="shared" si="10"/>
        <v>0</v>
      </c>
      <c r="C250" s="50">
        <f t="shared" si="11"/>
        <v>0</v>
      </c>
      <c r="D250" s="96">
        <v>44541</v>
      </c>
      <c r="E250" s="97" t="str">
        <f>IFERROR(VLOOKUP($D250, V医療従事者等!$A:$J, $E$4, FALSE), TEXT(D250, "aaa"))</f>
        <v>土</v>
      </c>
      <c r="F250" s="97">
        <f>IFERROR(VLOOKUP($D250, V医療従事者等!$A:$J, $F$4, FALSE), 0)</f>
        <v>0</v>
      </c>
      <c r="G250" s="97">
        <f>IFERROR(VLOOKUP($D250, V医療従事者等!$A:$J, $G$4, FALSE), 0)</f>
        <v>0</v>
      </c>
      <c r="H250" s="97">
        <f>IFERROR(VLOOKUP($D250, V医療従事者等!$A:$J, $H$4, FALSE), 0)</f>
        <v>0</v>
      </c>
      <c r="I250" s="97">
        <f>IFERROR(VLOOKUP($D250, V医療従事者等!$A:$J, $I$4, FALSE), 0)</f>
        <v>0</v>
      </c>
      <c r="J250" s="98">
        <f>IFERROR(VLOOKUP($D250, V一般接種!$A:$G, J$4, FALSE), 0)</f>
        <v>0</v>
      </c>
      <c r="K250" s="98">
        <f>IFERROR(VLOOKUP($D250, V一般接種!$A:$G, K$4, FALSE), 0)</f>
        <v>0</v>
      </c>
      <c r="L250" s="98">
        <f>IFERROR(VLOOKUP($D250, V一般接種!$A:$G, L$4, FALSE), 0)</f>
        <v>0</v>
      </c>
      <c r="M250" s="98">
        <f>IFERROR(VLOOKUP($D250, V一般接種!$A:$G, M$4, FALSE), 0)</f>
        <v>0</v>
      </c>
      <c r="N250" s="98">
        <f>SUMIF(V職域接種!$C:$C, 'Conv-vaccine'!$D250, V職域接種!F:F)</f>
        <v>0</v>
      </c>
      <c r="O250" s="98">
        <f>SUMIF(V職域接種!$C:$C, 'Conv-vaccine'!$D250, V職域接種!G:G)</f>
        <v>0</v>
      </c>
      <c r="P250" s="98">
        <f>SUMIF(V重複!$C:$C, 'Conv-vaccine'!$D250, V重複!F:F)</f>
        <v>0</v>
      </c>
      <c r="Q250" s="98">
        <f>SUMIF(V重複!$C:$C, 'Conv-vaccine'!$D250, V重複!G:G)</f>
        <v>0</v>
      </c>
    </row>
    <row r="251" spans="1:17" x14ac:dyDescent="0.55000000000000004">
      <c r="A251" s="95">
        <f t="shared" si="9"/>
        <v>44542</v>
      </c>
      <c r="B251" s="50">
        <f t="shared" si="10"/>
        <v>0</v>
      </c>
      <c r="C251" s="50">
        <f t="shared" si="11"/>
        <v>0</v>
      </c>
      <c r="D251" s="96">
        <v>44542</v>
      </c>
      <c r="E251" s="97" t="str">
        <f>IFERROR(VLOOKUP($D251, V医療従事者等!$A:$J, $E$4, FALSE), TEXT(D251, "aaa"))</f>
        <v>日</v>
      </c>
      <c r="F251" s="97">
        <f>IFERROR(VLOOKUP($D251, V医療従事者等!$A:$J, $F$4, FALSE), 0)</f>
        <v>0</v>
      </c>
      <c r="G251" s="97">
        <f>IFERROR(VLOOKUP($D251, V医療従事者等!$A:$J, $G$4, FALSE), 0)</f>
        <v>0</v>
      </c>
      <c r="H251" s="97">
        <f>IFERROR(VLOOKUP($D251, V医療従事者等!$A:$J, $H$4, FALSE), 0)</f>
        <v>0</v>
      </c>
      <c r="I251" s="97">
        <f>IFERROR(VLOOKUP($D251, V医療従事者等!$A:$J, $I$4, FALSE), 0)</f>
        <v>0</v>
      </c>
      <c r="J251" s="98">
        <f>IFERROR(VLOOKUP($D251, V一般接種!$A:$G, J$4, FALSE), 0)</f>
        <v>0</v>
      </c>
      <c r="K251" s="98">
        <f>IFERROR(VLOOKUP($D251, V一般接種!$A:$G, K$4, FALSE), 0)</f>
        <v>0</v>
      </c>
      <c r="L251" s="98">
        <f>IFERROR(VLOOKUP($D251, V一般接種!$A:$G, L$4, FALSE), 0)</f>
        <v>0</v>
      </c>
      <c r="M251" s="98">
        <f>IFERROR(VLOOKUP($D251, V一般接種!$A:$G, M$4, FALSE), 0)</f>
        <v>0</v>
      </c>
      <c r="N251" s="98">
        <f>SUMIF(V職域接種!$C:$C, 'Conv-vaccine'!$D251, V職域接種!F:F)</f>
        <v>0</v>
      </c>
      <c r="O251" s="98">
        <f>SUMIF(V職域接種!$C:$C, 'Conv-vaccine'!$D251, V職域接種!G:G)</f>
        <v>0</v>
      </c>
      <c r="P251" s="98">
        <f>SUMIF(V重複!$C:$C, 'Conv-vaccine'!$D251, V重複!F:F)</f>
        <v>0</v>
      </c>
      <c r="Q251" s="98">
        <f>SUMIF(V重複!$C:$C, 'Conv-vaccine'!$D251, V重複!G:G)</f>
        <v>0</v>
      </c>
    </row>
    <row r="252" spans="1:17" x14ac:dyDescent="0.55000000000000004">
      <c r="A252" s="95">
        <f t="shared" si="9"/>
        <v>44543</v>
      </c>
      <c r="B252" s="50">
        <f t="shared" si="10"/>
        <v>0</v>
      </c>
      <c r="C252" s="50">
        <f t="shared" si="11"/>
        <v>0</v>
      </c>
      <c r="D252" s="96">
        <v>44543</v>
      </c>
      <c r="E252" s="97" t="str">
        <f>IFERROR(VLOOKUP($D252, V医療従事者等!$A:$J, $E$4, FALSE), TEXT(D252, "aaa"))</f>
        <v>月</v>
      </c>
      <c r="F252" s="97">
        <f>IFERROR(VLOOKUP($D252, V医療従事者等!$A:$J, $F$4, FALSE), 0)</f>
        <v>0</v>
      </c>
      <c r="G252" s="97">
        <f>IFERROR(VLOOKUP($D252, V医療従事者等!$A:$J, $G$4, FALSE), 0)</f>
        <v>0</v>
      </c>
      <c r="H252" s="97">
        <f>IFERROR(VLOOKUP($D252, V医療従事者等!$A:$J, $H$4, FALSE), 0)</f>
        <v>0</v>
      </c>
      <c r="I252" s="97">
        <f>IFERROR(VLOOKUP($D252, V医療従事者等!$A:$J, $I$4, FALSE), 0)</f>
        <v>0</v>
      </c>
      <c r="J252" s="98">
        <f>IFERROR(VLOOKUP($D252, V一般接種!$A:$G, J$4, FALSE), 0)</f>
        <v>0</v>
      </c>
      <c r="K252" s="98">
        <f>IFERROR(VLOOKUP($D252, V一般接種!$A:$G, K$4, FALSE), 0)</f>
        <v>0</v>
      </c>
      <c r="L252" s="98">
        <f>IFERROR(VLOOKUP($D252, V一般接種!$A:$G, L$4, FALSE), 0)</f>
        <v>0</v>
      </c>
      <c r="M252" s="98">
        <f>IFERROR(VLOOKUP($D252, V一般接種!$A:$G, M$4, FALSE), 0)</f>
        <v>0</v>
      </c>
      <c r="N252" s="98">
        <f>SUMIF(V職域接種!$C:$C, 'Conv-vaccine'!$D252, V職域接種!F:F)</f>
        <v>0</v>
      </c>
      <c r="O252" s="98">
        <f>SUMIF(V職域接種!$C:$C, 'Conv-vaccine'!$D252, V職域接種!G:G)</f>
        <v>0</v>
      </c>
      <c r="P252" s="98">
        <f>SUMIF(V重複!$C:$C, 'Conv-vaccine'!$D252, V重複!F:F)</f>
        <v>0</v>
      </c>
      <c r="Q252" s="98">
        <f>SUMIF(V重複!$C:$C, 'Conv-vaccine'!$D252, V重複!G:G)</f>
        <v>0</v>
      </c>
    </row>
    <row r="253" spans="1:17" x14ac:dyDescent="0.55000000000000004">
      <c r="A253" s="95">
        <f t="shared" si="9"/>
        <v>44544</v>
      </c>
      <c r="B253" s="50">
        <f t="shared" si="10"/>
        <v>0</v>
      </c>
      <c r="C253" s="50">
        <f t="shared" si="11"/>
        <v>0</v>
      </c>
      <c r="D253" s="96">
        <v>44544</v>
      </c>
      <c r="E253" s="97" t="str">
        <f>IFERROR(VLOOKUP($D253, V医療従事者等!$A:$J, $E$4, FALSE), TEXT(D253, "aaa"))</f>
        <v>火</v>
      </c>
      <c r="F253" s="97">
        <f>IFERROR(VLOOKUP($D253, V医療従事者等!$A:$J, $F$4, FALSE), 0)</f>
        <v>0</v>
      </c>
      <c r="G253" s="97">
        <f>IFERROR(VLOOKUP($D253, V医療従事者等!$A:$J, $G$4, FALSE), 0)</f>
        <v>0</v>
      </c>
      <c r="H253" s="97">
        <f>IFERROR(VLOOKUP($D253, V医療従事者等!$A:$J, $H$4, FALSE), 0)</f>
        <v>0</v>
      </c>
      <c r="I253" s="97">
        <f>IFERROR(VLOOKUP($D253, V医療従事者等!$A:$J, $I$4, FALSE), 0)</f>
        <v>0</v>
      </c>
      <c r="J253" s="98">
        <f>IFERROR(VLOOKUP($D253, V一般接種!$A:$G, J$4, FALSE), 0)</f>
        <v>0</v>
      </c>
      <c r="K253" s="98">
        <f>IFERROR(VLOOKUP($D253, V一般接種!$A:$G, K$4, FALSE), 0)</f>
        <v>0</v>
      </c>
      <c r="L253" s="98">
        <f>IFERROR(VLOOKUP($D253, V一般接種!$A:$G, L$4, FALSE), 0)</f>
        <v>0</v>
      </c>
      <c r="M253" s="98">
        <f>IFERROR(VLOOKUP($D253, V一般接種!$A:$G, M$4, FALSE), 0)</f>
        <v>0</v>
      </c>
      <c r="N253" s="98">
        <f>SUMIF(V職域接種!$C:$C, 'Conv-vaccine'!$D253, V職域接種!F:F)</f>
        <v>0</v>
      </c>
      <c r="O253" s="98">
        <f>SUMIF(V職域接種!$C:$C, 'Conv-vaccine'!$D253, V職域接種!G:G)</f>
        <v>0</v>
      </c>
      <c r="P253" s="98">
        <f>SUMIF(V重複!$C:$C, 'Conv-vaccine'!$D253, V重複!F:F)</f>
        <v>0</v>
      </c>
      <c r="Q253" s="98">
        <f>SUMIF(V重複!$C:$C, 'Conv-vaccine'!$D253, V重複!G:G)</f>
        <v>0</v>
      </c>
    </row>
    <row r="254" spans="1:17" x14ac:dyDescent="0.55000000000000004">
      <c r="A254" s="95">
        <f t="shared" si="9"/>
        <v>44545</v>
      </c>
      <c r="B254" s="50">
        <f t="shared" si="10"/>
        <v>0</v>
      </c>
      <c r="C254" s="50">
        <f t="shared" si="11"/>
        <v>0</v>
      </c>
      <c r="D254" s="96">
        <v>44545</v>
      </c>
      <c r="E254" s="97" t="str">
        <f>IFERROR(VLOOKUP($D254, V医療従事者等!$A:$J, $E$4, FALSE), TEXT(D254, "aaa"))</f>
        <v>水</v>
      </c>
      <c r="F254" s="97">
        <f>IFERROR(VLOOKUP($D254, V医療従事者等!$A:$J, $F$4, FALSE), 0)</f>
        <v>0</v>
      </c>
      <c r="G254" s="97">
        <f>IFERROR(VLOOKUP($D254, V医療従事者等!$A:$J, $G$4, FALSE), 0)</f>
        <v>0</v>
      </c>
      <c r="H254" s="97">
        <f>IFERROR(VLOOKUP($D254, V医療従事者等!$A:$J, $H$4, FALSE), 0)</f>
        <v>0</v>
      </c>
      <c r="I254" s="97">
        <f>IFERROR(VLOOKUP($D254, V医療従事者等!$A:$J, $I$4, FALSE), 0)</f>
        <v>0</v>
      </c>
      <c r="J254" s="98">
        <f>IFERROR(VLOOKUP($D254, V一般接種!$A:$G, J$4, FALSE), 0)</f>
        <v>0</v>
      </c>
      <c r="K254" s="98">
        <f>IFERROR(VLOOKUP($D254, V一般接種!$A:$G, K$4, FALSE), 0)</f>
        <v>0</v>
      </c>
      <c r="L254" s="98">
        <f>IFERROR(VLOOKUP($D254, V一般接種!$A:$G, L$4, FALSE), 0)</f>
        <v>0</v>
      </c>
      <c r="M254" s="98">
        <f>IFERROR(VLOOKUP($D254, V一般接種!$A:$G, M$4, FALSE), 0)</f>
        <v>0</v>
      </c>
      <c r="N254" s="98">
        <f>SUMIF(V職域接種!$C:$C, 'Conv-vaccine'!$D254, V職域接種!F:F)</f>
        <v>0</v>
      </c>
      <c r="O254" s="98">
        <f>SUMIF(V職域接種!$C:$C, 'Conv-vaccine'!$D254, V職域接種!G:G)</f>
        <v>0</v>
      </c>
      <c r="P254" s="98">
        <f>SUMIF(V重複!$C:$C, 'Conv-vaccine'!$D254, V重複!F:F)</f>
        <v>0</v>
      </c>
      <c r="Q254" s="98">
        <f>SUMIF(V重複!$C:$C, 'Conv-vaccine'!$D254, V重複!G:G)</f>
        <v>0</v>
      </c>
    </row>
    <row r="255" spans="1:17" x14ac:dyDescent="0.55000000000000004">
      <c r="A255" s="95">
        <f t="shared" si="9"/>
        <v>44546</v>
      </c>
      <c r="B255" s="50">
        <f t="shared" si="10"/>
        <v>0</v>
      </c>
      <c r="C255" s="50">
        <f t="shared" si="11"/>
        <v>0</v>
      </c>
      <c r="D255" s="96">
        <v>44546</v>
      </c>
      <c r="E255" s="97" t="str">
        <f>IFERROR(VLOOKUP($D255, V医療従事者等!$A:$J, $E$4, FALSE), TEXT(D255, "aaa"))</f>
        <v>木</v>
      </c>
      <c r="F255" s="97">
        <f>IFERROR(VLOOKUP($D255, V医療従事者等!$A:$J, $F$4, FALSE), 0)</f>
        <v>0</v>
      </c>
      <c r="G255" s="97">
        <f>IFERROR(VLOOKUP($D255, V医療従事者等!$A:$J, $G$4, FALSE), 0)</f>
        <v>0</v>
      </c>
      <c r="H255" s="97">
        <f>IFERROR(VLOOKUP($D255, V医療従事者等!$A:$J, $H$4, FALSE), 0)</f>
        <v>0</v>
      </c>
      <c r="I255" s="97">
        <f>IFERROR(VLOOKUP($D255, V医療従事者等!$A:$J, $I$4, FALSE), 0)</f>
        <v>0</v>
      </c>
      <c r="J255" s="98">
        <f>IFERROR(VLOOKUP($D255, V一般接種!$A:$G, J$4, FALSE), 0)</f>
        <v>0</v>
      </c>
      <c r="K255" s="98">
        <f>IFERROR(VLOOKUP($D255, V一般接種!$A:$G, K$4, FALSE), 0)</f>
        <v>0</v>
      </c>
      <c r="L255" s="98">
        <f>IFERROR(VLOOKUP($D255, V一般接種!$A:$G, L$4, FALSE), 0)</f>
        <v>0</v>
      </c>
      <c r="M255" s="98">
        <f>IFERROR(VLOOKUP($D255, V一般接種!$A:$G, M$4, FALSE), 0)</f>
        <v>0</v>
      </c>
      <c r="N255" s="98">
        <f>SUMIF(V職域接種!$C:$C, 'Conv-vaccine'!$D255, V職域接種!F:F)</f>
        <v>0</v>
      </c>
      <c r="O255" s="98">
        <f>SUMIF(V職域接種!$C:$C, 'Conv-vaccine'!$D255, V職域接種!G:G)</f>
        <v>0</v>
      </c>
      <c r="P255" s="98">
        <f>SUMIF(V重複!$C:$C, 'Conv-vaccine'!$D255, V重複!F:F)</f>
        <v>0</v>
      </c>
      <c r="Q255" s="98">
        <f>SUMIF(V重複!$C:$C, 'Conv-vaccine'!$D255, V重複!G:G)</f>
        <v>0</v>
      </c>
    </row>
    <row r="256" spans="1:17" x14ac:dyDescent="0.55000000000000004">
      <c r="A256" s="95">
        <f t="shared" si="9"/>
        <v>44547</v>
      </c>
      <c r="B256" s="50">
        <f t="shared" si="10"/>
        <v>0</v>
      </c>
      <c r="C256" s="50">
        <f t="shared" si="11"/>
        <v>0</v>
      </c>
      <c r="D256" s="96">
        <v>44547</v>
      </c>
      <c r="E256" s="97" t="str">
        <f>IFERROR(VLOOKUP($D256, V医療従事者等!$A:$J, $E$4, FALSE), TEXT(D256, "aaa"))</f>
        <v>金</v>
      </c>
      <c r="F256" s="97">
        <f>IFERROR(VLOOKUP($D256, V医療従事者等!$A:$J, $F$4, FALSE), 0)</f>
        <v>0</v>
      </c>
      <c r="G256" s="97">
        <f>IFERROR(VLOOKUP($D256, V医療従事者等!$A:$J, $G$4, FALSE), 0)</f>
        <v>0</v>
      </c>
      <c r="H256" s="97">
        <f>IFERROR(VLOOKUP($D256, V医療従事者等!$A:$J, $H$4, FALSE), 0)</f>
        <v>0</v>
      </c>
      <c r="I256" s="97">
        <f>IFERROR(VLOOKUP($D256, V医療従事者等!$A:$J, $I$4, FALSE), 0)</f>
        <v>0</v>
      </c>
      <c r="J256" s="98">
        <f>IFERROR(VLOOKUP($D256, V一般接種!$A:$G, J$4, FALSE), 0)</f>
        <v>0</v>
      </c>
      <c r="K256" s="98">
        <f>IFERROR(VLOOKUP($D256, V一般接種!$A:$G, K$4, FALSE), 0)</f>
        <v>0</v>
      </c>
      <c r="L256" s="98">
        <f>IFERROR(VLOOKUP($D256, V一般接種!$A:$G, L$4, FALSE), 0)</f>
        <v>0</v>
      </c>
      <c r="M256" s="98">
        <f>IFERROR(VLOOKUP($D256, V一般接種!$A:$G, M$4, FALSE), 0)</f>
        <v>0</v>
      </c>
      <c r="N256" s="98">
        <f>SUMIF(V職域接種!$C:$C, 'Conv-vaccine'!$D256, V職域接種!F:F)</f>
        <v>0</v>
      </c>
      <c r="O256" s="98">
        <f>SUMIF(V職域接種!$C:$C, 'Conv-vaccine'!$D256, V職域接種!G:G)</f>
        <v>0</v>
      </c>
      <c r="P256" s="98">
        <f>SUMIF(V重複!$C:$C, 'Conv-vaccine'!$D256, V重複!F:F)</f>
        <v>0</v>
      </c>
      <c r="Q256" s="98">
        <f>SUMIF(V重複!$C:$C, 'Conv-vaccine'!$D256, V重複!G:G)</f>
        <v>0</v>
      </c>
    </row>
    <row r="257" spans="1:17" x14ac:dyDescent="0.55000000000000004">
      <c r="A257" s="95">
        <f t="shared" si="9"/>
        <v>44548</v>
      </c>
      <c r="B257" s="50">
        <f t="shared" si="10"/>
        <v>0</v>
      </c>
      <c r="C257" s="50">
        <f t="shared" si="11"/>
        <v>0</v>
      </c>
      <c r="D257" s="96">
        <v>44548</v>
      </c>
      <c r="E257" s="97" t="str">
        <f>IFERROR(VLOOKUP($D257, V医療従事者等!$A:$J, $E$4, FALSE), TEXT(D257, "aaa"))</f>
        <v>土</v>
      </c>
      <c r="F257" s="97">
        <f>IFERROR(VLOOKUP($D257, V医療従事者等!$A:$J, $F$4, FALSE), 0)</f>
        <v>0</v>
      </c>
      <c r="G257" s="97">
        <f>IFERROR(VLOOKUP($D257, V医療従事者等!$A:$J, $G$4, FALSE), 0)</f>
        <v>0</v>
      </c>
      <c r="H257" s="97">
        <f>IFERROR(VLOOKUP($D257, V医療従事者等!$A:$J, $H$4, FALSE), 0)</f>
        <v>0</v>
      </c>
      <c r="I257" s="97">
        <f>IFERROR(VLOOKUP($D257, V医療従事者等!$A:$J, $I$4, FALSE), 0)</f>
        <v>0</v>
      </c>
      <c r="J257" s="98">
        <f>IFERROR(VLOOKUP($D257, V一般接種!$A:$G, J$4, FALSE), 0)</f>
        <v>0</v>
      </c>
      <c r="K257" s="98">
        <f>IFERROR(VLOOKUP($D257, V一般接種!$A:$G, K$4, FALSE), 0)</f>
        <v>0</v>
      </c>
      <c r="L257" s="98">
        <f>IFERROR(VLOOKUP($D257, V一般接種!$A:$G, L$4, FALSE), 0)</f>
        <v>0</v>
      </c>
      <c r="M257" s="98">
        <f>IFERROR(VLOOKUP($D257, V一般接種!$A:$G, M$4, FALSE), 0)</f>
        <v>0</v>
      </c>
      <c r="N257" s="98">
        <f>SUMIF(V職域接種!$C:$C, 'Conv-vaccine'!$D257, V職域接種!F:F)</f>
        <v>0</v>
      </c>
      <c r="O257" s="98">
        <f>SUMIF(V職域接種!$C:$C, 'Conv-vaccine'!$D257, V職域接種!G:G)</f>
        <v>0</v>
      </c>
      <c r="P257" s="98">
        <f>SUMIF(V重複!$C:$C, 'Conv-vaccine'!$D257, V重複!F:F)</f>
        <v>0</v>
      </c>
      <c r="Q257" s="98">
        <f>SUMIF(V重複!$C:$C, 'Conv-vaccine'!$D257, V重複!G:G)</f>
        <v>0</v>
      </c>
    </row>
    <row r="258" spans="1:17" x14ac:dyDescent="0.55000000000000004">
      <c r="A258" s="95">
        <f t="shared" si="9"/>
        <v>44549</v>
      </c>
      <c r="B258" s="50">
        <f t="shared" si="10"/>
        <v>0</v>
      </c>
      <c r="C258" s="50">
        <f t="shared" si="11"/>
        <v>0</v>
      </c>
      <c r="D258" s="96">
        <v>44549</v>
      </c>
      <c r="E258" s="97" t="str">
        <f>IFERROR(VLOOKUP($D258, V医療従事者等!$A:$J, $E$4, FALSE), TEXT(D258, "aaa"))</f>
        <v>日</v>
      </c>
      <c r="F258" s="97">
        <f>IFERROR(VLOOKUP($D258, V医療従事者等!$A:$J, $F$4, FALSE), 0)</f>
        <v>0</v>
      </c>
      <c r="G258" s="97">
        <f>IFERROR(VLOOKUP($D258, V医療従事者等!$A:$J, $G$4, FALSE), 0)</f>
        <v>0</v>
      </c>
      <c r="H258" s="97">
        <f>IFERROR(VLOOKUP($D258, V医療従事者等!$A:$J, $H$4, FALSE), 0)</f>
        <v>0</v>
      </c>
      <c r="I258" s="97">
        <f>IFERROR(VLOOKUP($D258, V医療従事者等!$A:$J, $I$4, FALSE), 0)</f>
        <v>0</v>
      </c>
      <c r="J258" s="98">
        <f>IFERROR(VLOOKUP($D258, V一般接種!$A:$G, J$4, FALSE), 0)</f>
        <v>0</v>
      </c>
      <c r="K258" s="98">
        <f>IFERROR(VLOOKUP($D258, V一般接種!$A:$G, K$4, FALSE), 0)</f>
        <v>0</v>
      </c>
      <c r="L258" s="98">
        <f>IFERROR(VLOOKUP($D258, V一般接種!$A:$G, L$4, FALSE), 0)</f>
        <v>0</v>
      </c>
      <c r="M258" s="98">
        <f>IFERROR(VLOOKUP($D258, V一般接種!$A:$G, M$4, FALSE), 0)</f>
        <v>0</v>
      </c>
      <c r="N258" s="98">
        <f>SUMIF(V職域接種!$C:$C, 'Conv-vaccine'!$D258, V職域接種!F:F)</f>
        <v>0</v>
      </c>
      <c r="O258" s="98">
        <f>SUMIF(V職域接種!$C:$C, 'Conv-vaccine'!$D258, V職域接種!G:G)</f>
        <v>0</v>
      </c>
      <c r="P258" s="98">
        <f>SUMIF(V重複!$C:$C, 'Conv-vaccine'!$D258, V重複!F:F)</f>
        <v>0</v>
      </c>
      <c r="Q258" s="98">
        <f>SUMIF(V重複!$C:$C, 'Conv-vaccine'!$D258, V重複!G:G)</f>
        <v>0</v>
      </c>
    </row>
    <row r="259" spans="1:17" x14ac:dyDescent="0.55000000000000004">
      <c r="A259" s="95">
        <f t="shared" si="9"/>
        <v>44550</v>
      </c>
      <c r="B259" s="50">
        <f t="shared" si="10"/>
        <v>0</v>
      </c>
      <c r="C259" s="50">
        <f t="shared" si="11"/>
        <v>0</v>
      </c>
      <c r="D259" s="96">
        <v>44550</v>
      </c>
      <c r="E259" s="97" t="str">
        <f>IFERROR(VLOOKUP($D259, V医療従事者等!$A:$J, $E$4, FALSE), TEXT(D259, "aaa"))</f>
        <v>月</v>
      </c>
      <c r="F259" s="97">
        <f>IFERROR(VLOOKUP($D259, V医療従事者等!$A:$J, $F$4, FALSE), 0)</f>
        <v>0</v>
      </c>
      <c r="G259" s="97">
        <f>IFERROR(VLOOKUP($D259, V医療従事者等!$A:$J, $G$4, FALSE), 0)</f>
        <v>0</v>
      </c>
      <c r="H259" s="97">
        <f>IFERROR(VLOOKUP($D259, V医療従事者等!$A:$J, $H$4, FALSE), 0)</f>
        <v>0</v>
      </c>
      <c r="I259" s="97">
        <f>IFERROR(VLOOKUP($D259, V医療従事者等!$A:$J, $I$4, FALSE), 0)</f>
        <v>0</v>
      </c>
      <c r="J259" s="98">
        <f>IFERROR(VLOOKUP($D259, V一般接種!$A:$G, J$4, FALSE), 0)</f>
        <v>0</v>
      </c>
      <c r="K259" s="98">
        <f>IFERROR(VLOOKUP($D259, V一般接種!$A:$G, K$4, FALSE), 0)</f>
        <v>0</v>
      </c>
      <c r="L259" s="98">
        <f>IFERROR(VLOOKUP($D259, V一般接種!$A:$G, L$4, FALSE), 0)</f>
        <v>0</v>
      </c>
      <c r="M259" s="98">
        <f>IFERROR(VLOOKUP($D259, V一般接種!$A:$G, M$4, FALSE), 0)</f>
        <v>0</v>
      </c>
      <c r="N259" s="98">
        <f>SUMIF(V職域接種!$C:$C, 'Conv-vaccine'!$D259, V職域接種!F:F)</f>
        <v>0</v>
      </c>
      <c r="O259" s="98">
        <f>SUMIF(V職域接種!$C:$C, 'Conv-vaccine'!$D259, V職域接種!G:G)</f>
        <v>0</v>
      </c>
      <c r="P259" s="98">
        <f>SUMIF(V重複!$C:$C, 'Conv-vaccine'!$D259, V重複!F:F)</f>
        <v>0</v>
      </c>
      <c r="Q259" s="98">
        <f>SUMIF(V重複!$C:$C, 'Conv-vaccine'!$D259, V重複!G:G)</f>
        <v>0</v>
      </c>
    </row>
    <row r="260" spans="1:17" x14ac:dyDescent="0.55000000000000004">
      <c r="A260" s="95">
        <f t="shared" si="9"/>
        <v>44551</v>
      </c>
      <c r="B260" s="50">
        <f t="shared" si="10"/>
        <v>0</v>
      </c>
      <c r="C260" s="50">
        <f t="shared" si="11"/>
        <v>0</v>
      </c>
      <c r="D260" s="96">
        <v>44551</v>
      </c>
      <c r="E260" s="97" t="str">
        <f>IFERROR(VLOOKUP($D260, V医療従事者等!$A:$J, $E$4, FALSE), TEXT(D260, "aaa"))</f>
        <v>火</v>
      </c>
      <c r="F260" s="97">
        <f>IFERROR(VLOOKUP($D260, V医療従事者等!$A:$J, $F$4, FALSE), 0)</f>
        <v>0</v>
      </c>
      <c r="G260" s="97">
        <f>IFERROR(VLOOKUP($D260, V医療従事者等!$A:$J, $G$4, FALSE), 0)</f>
        <v>0</v>
      </c>
      <c r="H260" s="97">
        <f>IFERROR(VLOOKUP($D260, V医療従事者等!$A:$J, $H$4, FALSE), 0)</f>
        <v>0</v>
      </c>
      <c r="I260" s="97">
        <f>IFERROR(VLOOKUP($D260, V医療従事者等!$A:$J, $I$4, FALSE), 0)</f>
        <v>0</v>
      </c>
      <c r="J260" s="98">
        <f>IFERROR(VLOOKUP($D260, V一般接種!$A:$G, J$4, FALSE), 0)</f>
        <v>0</v>
      </c>
      <c r="K260" s="98">
        <f>IFERROR(VLOOKUP($D260, V一般接種!$A:$G, K$4, FALSE), 0)</f>
        <v>0</v>
      </c>
      <c r="L260" s="98">
        <f>IFERROR(VLOOKUP($D260, V一般接種!$A:$G, L$4, FALSE), 0)</f>
        <v>0</v>
      </c>
      <c r="M260" s="98">
        <f>IFERROR(VLOOKUP($D260, V一般接種!$A:$G, M$4, FALSE), 0)</f>
        <v>0</v>
      </c>
      <c r="N260" s="98">
        <f>SUMIF(V職域接種!$C:$C, 'Conv-vaccine'!$D260, V職域接種!F:F)</f>
        <v>0</v>
      </c>
      <c r="O260" s="98">
        <f>SUMIF(V職域接種!$C:$C, 'Conv-vaccine'!$D260, V職域接種!G:G)</f>
        <v>0</v>
      </c>
      <c r="P260" s="98">
        <f>SUMIF(V重複!$C:$C, 'Conv-vaccine'!$D260, V重複!F:F)</f>
        <v>0</v>
      </c>
      <c r="Q260" s="98">
        <f>SUMIF(V重複!$C:$C, 'Conv-vaccine'!$D260, V重複!G:G)</f>
        <v>0</v>
      </c>
    </row>
    <row r="261" spans="1:17" x14ac:dyDescent="0.55000000000000004">
      <c r="A261" s="95">
        <f t="shared" si="9"/>
        <v>44552</v>
      </c>
      <c r="B261" s="50">
        <f t="shared" si="10"/>
        <v>0</v>
      </c>
      <c r="C261" s="50">
        <f t="shared" si="11"/>
        <v>0</v>
      </c>
      <c r="D261" s="96">
        <v>44552</v>
      </c>
      <c r="E261" s="97" t="str">
        <f>IFERROR(VLOOKUP($D261, V医療従事者等!$A:$J, $E$4, FALSE), TEXT(D261, "aaa"))</f>
        <v>水</v>
      </c>
      <c r="F261" s="97">
        <f>IFERROR(VLOOKUP($D261, V医療従事者等!$A:$J, $F$4, FALSE), 0)</f>
        <v>0</v>
      </c>
      <c r="G261" s="97">
        <f>IFERROR(VLOOKUP($D261, V医療従事者等!$A:$J, $G$4, FALSE), 0)</f>
        <v>0</v>
      </c>
      <c r="H261" s="97">
        <f>IFERROR(VLOOKUP($D261, V医療従事者等!$A:$J, $H$4, FALSE), 0)</f>
        <v>0</v>
      </c>
      <c r="I261" s="97">
        <f>IFERROR(VLOOKUP($D261, V医療従事者等!$A:$J, $I$4, FALSE), 0)</f>
        <v>0</v>
      </c>
      <c r="J261" s="98">
        <f>IFERROR(VLOOKUP($D261, V一般接種!$A:$G, J$4, FALSE), 0)</f>
        <v>0</v>
      </c>
      <c r="K261" s="98">
        <f>IFERROR(VLOOKUP($D261, V一般接種!$A:$G, K$4, FALSE), 0)</f>
        <v>0</v>
      </c>
      <c r="L261" s="98">
        <f>IFERROR(VLOOKUP($D261, V一般接種!$A:$G, L$4, FALSE), 0)</f>
        <v>0</v>
      </c>
      <c r="M261" s="98">
        <f>IFERROR(VLOOKUP($D261, V一般接種!$A:$G, M$4, FALSE), 0)</f>
        <v>0</v>
      </c>
      <c r="N261" s="98">
        <f>SUMIF(V職域接種!$C:$C, 'Conv-vaccine'!$D261, V職域接種!F:F)</f>
        <v>0</v>
      </c>
      <c r="O261" s="98">
        <f>SUMIF(V職域接種!$C:$C, 'Conv-vaccine'!$D261, V職域接種!G:G)</f>
        <v>0</v>
      </c>
      <c r="P261" s="98">
        <f>SUMIF(V重複!$C:$C, 'Conv-vaccine'!$D261, V重複!F:F)</f>
        <v>0</v>
      </c>
      <c r="Q261" s="98">
        <f>SUMIF(V重複!$C:$C, 'Conv-vaccine'!$D261, V重複!G:G)</f>
        <v>0</v>
      </c>
    </row>
    <row r="262" spans="1:17" x14ac:dyDescent="0.55000000000000004">
      <c r="A262" s="95">
        <f t="shared" si="9"/>
        <v>44553</v>
      </c>
      <c r="B262" s="50">
        <f t="shared" si="10"/>
        <v>0</v>
      </c>
      <c r="C262" s="50">
        <f t="shared" si="11"/>
        <v>0</v>
      </c>
      <c r="D262" s="96">
        <v>44553</v>
      </c>
      <c r="E262" s="97" t="str">
        <f>IFERROR(VLOOKUP($D262, V医療従事者等!$A:$J, $E$4, FALSE), TEXT(D262, "aaa"))</f>
        <v>木</v>
      </c>
      <c r="F262" s="97">
        <f>IFERROR(VLOOKUP($D262, V医療従事者等!$A:$J, $F$4, FALSE), 0)</f>
        <v>0</v>
      </c>
      <c r="G262" s="97">
        <f>IFERROR(VLOOKUP($D262, V医療従事者等!$A:$J, $G$4, FALSE), 0)</f>
        <v>0</v>
      </c>
      <c r="H262" s="97">
        <f>IFERROR(VLOOKUP($D262, V医療従事者等!$A:$J, $H$4, FALSE), 0)</f>
        <v>0</v>
      </c>
      <c r="I262" s="97">
        <f>IFERROR(VLOOKUP($D262, V医療従事者等!$A:$J, $I$4, FALSE), 0)</f>
        <v>0</v>
      </c>
      <c r="J262" s="98">
        <f>IFERROR(VLOOKUP($D262, V一般接種!$A:$G, J$4, FALSE), 0)</f>
        <v>0</v>
      </c>
      <c r="K262" s="98">
        <f>IFERROR(VLOOKUP($D262, V一般接種!$A:$G, K$4, FALSE), 0)</f>
        <v>0</v>
      </c>
      <c r="L262" s="98">
        <f>IFERROR(VLOOKUP($D262, V一般接種!$A:$G, L$4, FALSE), 0)</f>
        <v>0</v>
      </c>
      <c r="M262" s="98">
        <f>IFERROR(VLOOKUP($D262, V一般接種!$A:$G, M$4, FALSE), 0)</f>
        <v>0</v>
      </c>
      <c r="N262" s="98">
        <f>SUMIF(V職域接種!$C:$C, 'Conv-vaccine'!$D262, V職域接種!F:F)</f>
        <v>0</v>
      </c>
      <c r="O262" s="98">
        <f>SUMIF(V職域接種!$C:$C, 'Conv-vaccine'!$D262, V職域接種!G:G)</f>
        <v>0</v>
      </c>
      <c r="P262" s="98">
        <f>SUMIF(V重複!$C:$C, 'Conv-vaccine'!$D262, V重複!F:F)</f>
        <v>0</v>
      </c>
      <c r="Q262" s="98">
        <f>SUMIF(V重複!$C:$C, 'Conv-vaccine'!$D262, V重複!G:G)</f>
        <v>0</v>
      </c>
    </row>
    <row r="263" spans="1:17" x14ac:dyDescent="0.55000000000000004">
      <c r="A263" s="95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6">
        <v>44554</v>
      </c>
      <c r="E263" s="97" t="str">
        <f>IFERROR(VLOOKUP($D263, V医療従事者等!$A:$J, $E$4, FALSE), TEXT(D263, "aaa"))</f>
        <v>金</v>
      </c>
      <c r="F263" s="97">
        <f>IFERROR(VLOOKUP($D263, V医療従事者等!$A:$J, $F$4, FALSE), 0)</f>
        <v>0</v>
      </c>
      <c r="G263" s="97">
        <f>IFERROR(VLOOKUP($D263, V医療従事者等!$A:$J, $G$4, FALSE), 0)</f>
        <v>0</v>
      </c>
      <c r="H263" s="97">
        <f>IFERROR(VLOOKUP($D263, V医療従事者等!$A:$J, $H$4, FALSE), 0)</f>
        <v>0</v>
      </c>
      <c r="I263" s="97">
        <f>IFERROR(VLOOKUP($D263, V医療従事者等!$A:$J, $I$4, FALSE), 0)</f>
        <v>0</v>
      </c>
      <c r="J263" s="98">
        <f>IFERROR(VLOOKUP($D263, V一般接種!$A:$G, J$4, FALSE), 0)</f>
        <v>0</v>
      </c>
      <c r="K263" s="98">
        <f>IFERROR(VLOOKUP($D263, V一般接種!$A:$G, K$4, FALSE), 0)</f>
        <v>0</v>
      </c>
      <c r="L263" s="98">
        <f>IFERROR(VLOOKUP($D263, V一般接種!$A:$G, L$4, FALSE), 0)</f>
        <v>0</v>
      </c>
      <c r="M263" s="98">
        <f>IFERROR(VLOOKUP($D263, V一般接種!$A:$G, M$4, FALSE), 0)</f>
        <v>0</v>
      </c>
      <c r="N263" s="98">
        <f>SUMIF(V職域接種!$C:$C, 'Conv-vaccine'!$D263, V職域接種!F:F)</f>
        <v>0</v>
      </c>
      <c r="O263" s="98">
        <f>SUMIF(V職域接種!$C:$C, 'Conv-vaccine'!$D263, V職域接種!G:G)</f>
        <v>0</v>
      </c>
      <c r="P263" s="98">
        <f>SUMIF(V重複!$C:$C, 'Conv-vaccine'!$D263, V重複!F:F)</f>
        <v>0</v>
      </c>
      <c r="Q263" s="98">
        <f>SUMIF(V重複!$C:$C, 'Conv-vaccine'!$D263, V重複!G:G)</f>
        <v>0</v>
      </c>
    </row>
    <row r="264" spans="1:17" x14ac:dyDescent="0.55000000000000004">
      <c r="A264" s="95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6">
        <v>44555</v>
      </c>
      <c r="E264" s="97" t="str">
        <f>IFERROR(VLOOKUP($D264, V医療従事者等!$A:$J, $E$4, FALSE), TEXT(D264, "aaa"))</f>
        <v>土</v>
      </c>
      <c r="F264" s="97">
        <f>IFERROR(VLOOKUP($D264, V医療従事者等!$A:$J, $F$4, FALSE), 0)</f>
        <v>0</v>
      </c>
      <c r="G264" s="97">
        <f>IFERROR(VLOOKUP($D264, V医療従事者等!$A:$J, $G$4, FALSE), 0)</f>
        <v>0</v>
      </c>
      <c r="H264" s="97">
        <f>IFERROR(VLOOKUP($D264, V医療従事者等!$A:$J, $H$4, FALSE), 0)</f>
        <v>0</v>
      </c>
      <c r="I264" s="97">
        <f>IFERROR(VLOOKUP($D264, V医療従事者等!$A:$J, $I$4, FALSE), 0)</f>
        <v>0</v>
      </c>
      <c r="J264" s="98">
        <f>IFERROR(VLOOKUP($D264, V一般接種!$A:$G, J$4, FALSE), 0)</f>
        <v>0</v>
      </c>
      <c r="K264" s="98">
        <f>IFERROR(VLOOKUP($D264, V一般接種!$A:$G, K$4, FALSE), 0)</f>
        <v>0</v>
      </c>
      <c r="L264" s="98">
        <f>IFERROR(VLOOKUP($D264, V一般接種!$A:$G, L$4, FALSE), 0)</f>
        <v>0</v>
      </c>
      <c r="M264" s="98">
        <f>IFERROR(VLOOKUP($D264, V一般接種!$A:$G, M$4, FALSE), 0)</f>
        <v>0</v>
      </c>
      <c r="N264" s="98">
        <f>SUMIF(V職域接種!$C:$C, 'Conv-vaccine'!$D264, V職域接種!F:F)</f>
        <v>0</v>
      </c>
      <c r="O264" s="98">
        <f>SUMIF(V職域接種!$C:$C, 'Conv-vaccine'!$D264, V職域接種!G:G)</f>
        <v>0</v>
      </c>
      <c r="P264" s="98">
        <f>SUMIF(V重複!$C:$C, 'Conv-vaccine'!$D264, V重複!F:F)</f>
        <v>0</v>
      </c>
      <c r="Q264" s="98">
        <f>SUMIF(V重複!$C:$C, 'Conv-vaccine'!$D264, V重複!G:G)</f>
        <v>0</v>
      </c>
    </row>
    <row r="265" spans="1:17" x14ac:dyDescent="0.55000000000000004">
      <c r="A265" s="95">
        <f t="shared" si="12"/>
        <v>44556</v>
      </c>
      <c r="B265" s="50">
        <f t="shared" si="13"/>
        <v>0</v>
      </c>
      <c r="C265" s="50">
        <f t="shared" si="14"/>
        <v>0</v>
      </c>
      <c r="D265" s="96">
        <v>44556</v>
      </c>
      <c r="E265" s="97" t="str">
        <f>IFERROR(VLOOKUP($D265, V医療従事者等!$A:$J, $E$4, FALSE), TEXT(D265, "aaa"))</f>
        <v>日</v>
      </c>
      <c r="F265" s="97">
        <f>IFERROR(VLOOKUP($D265, V医療従事者等!$A:$J, $F$4, FALSE), 0)</f>
        <v>0</v>
      </c>
      <c r="G265" s="97">
        <f>IFERROR(VLOOKUP($D265, V医療従事者等!$A:$J, $G$4, FALSE), 0)</f>
        <v>0</v>
      </c>
      <c r="H265" s="97">
        <f>IFERROR(VLOOKUP($D265, V医療従事者等!$A:$J, $H$4, FALSE), 0)</f>
        <v>0</v>
      </c>
      <c r="I265" s="97">
        <f>IFERROR(VLOOKUP($D265, V医療従事者等!$A:$J, $I$4, FALSE), 0)</f>
        <v>0</v>
      </c>
      <c r="J265" s="98">
        <f>IFERROR(VLOOKUP($D265, V一般接種!$A:$G, J$4, FALSE), 0)</f>
        <v>0</v>
      </c>
      <c r="K265" s="98">
        <f>IFERROR(VLOOKUP($D265, V一般接種!$A:$G, K$4, FALSE), 0)</f>
        <v>0</v>
      </c>
      <c r="L265" s="98">
        <f>IFERROR(VLOOKUP($D265, V一般接種!$A:$G, L$4, FALSE), 0)</f>
        <v>0</v>
      </c>
      <c r="M265" s="98">
        <f>IFERROR(VLOOKUP($D265, V一般接種!$A:$G, M$4, FALSE), 0)</f>
        <v>0</v>
      </c>
      <c r="N265" s="98">
        <f>SUMIF(V職域接種!$C:$C, 'Conv-vaccine'!$D265, V職域接種!F:F)</f>
        <v>0</v>
      </c>
      <c r="O265" s="98">
        <f>SUMIF(V職域接種!$C:$C, 'Conv-vaccine'!$D265, V職域接種!G:G)</f>
        <v>0</v>
      </c>
      <c r="P265" s="98">
        <f>SUMIF(V重複!$C:$C, 'Conv-vaccine'!$D265, V重複!F:F)</f>
        <v>0</v>
      </c>
      <c r="Q265" s="98">
        <f>SUMIF(V重複!$C:$C, 'Conv-vaccine'!$D265, V重複!G:G)</f>
        <v>0</v>
      </c>
    </row>
    <row r="266" spans="1:17" x14ac:dyDescent="0.55000000000000004">
      <c r="A266" s="95">
        <f t="shared" si="12"/>
        <v>44557</v>
      </c>
      <c r="B266" s="50">
        <f t="shared" si="13"/>
        <v>0</v>
      </c>
      <c r="C266" s="50">
        <f t="shared" si="14"/>
        <v>0</v>
      </c>
      <c r="D266" s="96">
        <v>44557</v>
      </c>
      <c r="E266" s="97" t="str">
        <f>IFERROR(VLOOKUP($D266, V医療従事者等!$A:$J, $E$4, FALSE), TEXT(D266, "aaa"))</f>
        <v>月</v>
      </c>
      <c r="F266" s="97">
        <f>IFERROR(VLOOKUP($D266, V医療従事者等!$A:$J, $F$4, FALSE), 0)</f>
        <v>0</v>
      </c>
      <c r="G266" s="97">
        <f>IFERROR(VLOOKUP($D266, V医療従事者等!$A:$J, $G$4, FALSE), 0)</f>
        <v>0</v>
      </c>
      <c r="H266" s="97">
        <f>IFERROR(VLOOKUP($D266, V医療従事者等!$A:$J, $H$4, FALSE), 0)</f>
        <v>0</v>
      </c>
      <c r="I266" s="97">
        <f>IFERROR(VLOOKUP($D266, V医療従事者等!$A:$J, $I$4, FALSE), 0)</f>
        <v>0</v>
      </c>
      <c r="J266" s="98">
        <f>IFERROR(VLOOKUP($D266, V一般接種!$A:$G, J$4, FALSE), 0)</f>
        <v>0</v>
      </c>
      <c r="K266" s="98">
        <f>IFERROR(VLOOKUP($D266, V一般接種!$A:$G, K$4, FALSE), 0)</f>
        <v>0</v>
      </c>
      <c r="L266" s="98">
        <f>IFERROR(VLOOKUP($D266, V一般接種!$A:$G, L$4, FALSE), 0)</f>
        <v>0</v>
      </c>
      <c r="M266" s="98">
        <f>IFERROR(VLOOKUP($D266, V一般接種!$A:$G, M$4, FALSE), 0)</f>
        <v>0</v>
      </c>
      <c r="N266" s="98">
        <f>SUMIF(V職域接種!$C:$C, 'Conv-vaccine'!$D266, V職域接種!F:F)</f>
        <v>0</v>
      </c>
      <c r="O266" s="98">
        <f>SUMIF(V職域接種!$C:$C, 'Conv-vaccine'!$D266, V職域接種!G:G)</f>
        <v>0</v>
      </c>
      <c r="P266" s="98">
        <f>SUMIF(V重複!$C:$C, 'Conv-vaccine'!$D266, V重複!F:F)</f>
        <v>0</v>
      </c>
      <c r="Q266" s="98">
        <f>SUMIF(V重複!$C:$C, 'Conv-vaccine'!$D266, V重複!G:G)</f>
        <v>0</v>
      </c>
    </row>
    <row r="267" spans="1:17" x14ac:dyDescent="0.55000000000000004">
      <c r="A267" s="95">
        <f t="shared" si="12"/>
        <v>44558</v>
      </c>
      <c r="B267" s="50">
        <f t="shared" si="13"/>
        <v>0</v>
      </c>
      <c r="C267" s="50">
        <f t="shared" si="14"/>
        <v>0</v>
      </c>
      <c r="D267" s="96">
        <v>44558</v>
      </c>
      <c r="E267" s="97" t="str">
        <f>IFERROR(VLOOKUP($D267, V医療従事者等!$A:$J, $E$4, FALSE), TEXT(D267, "aaa"))</f>
        <v>火</v>
      </c>
      <c r="F267" s="97">
        <f>IFERROR(VLOOKUP($D267, V医療従事者等!$A:$J, $F$4, FALSE), 0)</f>
        <v>0</v>
      </c>
      <c r="G267" s="97">
        <f>IFERROR(VLOOKUP($D267, V医療従事者等!$A:$J, $G$4, FALSE), 0)</f>
        <v>0</v>
      </c>
      <c r="H267" s="97">
        <f>IFERROR(VLOOKUP($D267, V医療従事者等!$A:$J, $H$4, FALSE), 0)</f>
        <v>0</v>
      </c>
      <c r="I267" s="97">
        <f>IFERROR(VLOOKUP($D267, V医療従事者等!$A:$J, $I$4, FALSE), 0)</f>
        <v>0</v>
      </c>
      <c r="J267" s="98">
        <f>IFERROR(VLOOKUP($D267, V一般接種!$A:$G, J$4, FALSE), 0)</f>
        <v>0</v>
      </c>
      <c r="K267" s="98">
        <f>IFERROR(VLOOKUP($D267, V一般接種!$A:$G, K$4, FALSE), 0)</f>
        <v>0</v>
      </c>
      <c r="L267" s="98">
        <f>IFERROR(VLOOKUP($D267, V一般接種!$A:$G, L$4, FALSE), 0)</f>
        <v>0</v>
      </c>
      <c r="M267" s="98">
        <f>IFERROR(VLOOKUP($D267, V一般接種!$A:$G, M$4, FALSE), 0)</f>
        <v>0</v>
      </c>
      <c r="N267" s="98">
        <f>SUMIF(V職域接種!$C:$C, 'Conv-vaccine'!$D267, V職域接種!F:F)</f>
        <v>0</v>
      </c>
      <c r="O267" s="98">
        <f>SUMIF(V職域接種!$C:$C, 'Conv-vaccine'!$D267, V職域接種!G:G)</f>
        <v>0</v>
      </c>
      <c r="P267" s="98">
        <f>SUMIF(V重複!$C:$C, 'Conv-vaccine'!$D267, V重複!F:F)</f>
        <v>0</v>
      </c>
      <c r="Q267" s="98">
        <f>SUMIF(V重複!$C:$C, 'Conv-vaccine'!$D267, V重複!G:G)</f>
        <v>0</v>
      </c>
    </row>
    <row r="268" spans="1:17" x14ac:dyDescent="0.55000000000000004">
      <c r="A268" s="95">
        <f t="shared" si="12"/>
        <v>44559</v>
      </c>
      <c r="B268" s="50">
        <f t="shared" si="13"/>
        <v>0</v>
      </c>
      <c r="C268" s="50">
        <f t="shared" si="14"/>
        <v>0</v>
      </c>
      <c r="D268" s="96">
        <v>44559</v>
      </c>
      <c r="E268" s="97" t="str">
        <f>IFERROR(VLOOKUP($D268, V医療従事者等!$A:$J, $E$4, FALSE), TEXT(D268, "aaa"))</f>
        <v>水</v>
      </c>
      <c r="F268" s="97">
        <f>IFERROR(VLOOKUP($D268, V医療従事者等!$A:$J, $F$4, FALSE), 0)</f>
        <v>0</v>
      </c>
      <c r="G268" s="97">
        <f>IFERROR(VLOOKUP($D268, V医療従事者等!$A:$J, $G$4, FALSE), 0)</f>
        <v>0</v>
      </c>
      <c r="H268" s="97">
        <f>IFERROR(VLOOKUP($D268, V医療従事者等!$A:$J, $H$4, FALSE), 0)</f>
        <v>0</v>
      </c>
      <c r="I268" s="97">
        <f>IFERROR(VLOOKUP($D268, V医療従事者等!$A:$J, $I$4, FALSE), 0)</f>
        <v>0</v>
      </c>
      <c r="J268" s="98">
        <f>IFERROR(VLOOKUP($D268, V一般接種!$A:$G, J$4, FALSE), 0)</f>
        <v>0</v>
      </c>
      <c r="K268" s="98">
        <f>IFERROR(VLOOKUP($D268, V一般接種!$A:$G, K$4, FALSE), 0)</f>
        <v>0</v>
      </c>
      <c r="L268" s="98">
        <f>IFERROR(VLOOKUP($D268, V一般接種!$A:$G, L$4, FALSE), 0)</f>
        <v>0</v>
      </c>
      <c r="M268" s="98">
        <f>IFERROR(VLOOKUP($D268, V一般接種!$A:$G, M$4, FALSE), 0)</f>
        <v>0</v>
      </c>
      <c r="N268" s="98">
        <f>SUMIF(V職域接種!$C:$C, 'Conv-vaccine'!$D268, V職域接種!F:F)</f>
        <v>0</v>
      </c>
      <c r="O268" s="98">
        <f>SUMIF(V職域接種!$C:$C, 'Conv-vaccine'!$D268, V職域接種!G:G)</f>
        <v>0</v>
      </c>
      <c r="P268" s="98">
        <f>SUMIF(V重複!$C:$C, 'Conv-vaccine'!$D268, V重複!F:F)</f>
        <v>0</v>
      </c>
      <c r="Q268" s="98">
        <f>SUMIF(V重複!$C:$C, 'Conv-vaccine'!$D268, V重複!G:G)</f>
        <v>0</v>
      </c>
    </row>
    <row r="269" spans="1:17" x14ac:dyDescent="0.55000000000000004">
      <c r="A269" s="95">
        <f t="shared" si="12"/>
        <v>44560</v>
      </c>
      <c r="B269" s="50">
        <f t="shared" si="13"/>
        <v>0</v>
      </c>
      <c r="C269" s="50">
        <f t="shared" si="14"/>
        <v>0</v>
      </c>
      <c r="D269" s="96">
        <v>44560</v>
      </c>
      <c r="E269" s="97" t="str">
        <f>IFERROR(VLOOKUP($D269, V医療従事者等!$A:$J, $E$4, FALSE), TEXT(D269, "aaa"))</f>
        <v>木</v>
      </c>
      <c r="F269" s="97">
        <f>IFERROR(VLOOKUP($D269, V医療従事者等!$A:$J, $F$4, FALSE), 0)</f>
        <v>0</v>
      </c>
      <c r="G269" s="97">
        <f>IFERROR(VLOOKUP($D269, V医療従事者等!$A:$J, $G$4, FALSE), 0)</f>
        <v>0</v>
      </c>
      <c r="H269" s="97">
        <f>IFERROR(VLOOKUP($D269, V医療従事者等!$A:$J, $H$4, FALSE), 0)</f>
        <v>0</v>
      </c>
      <c r="I269" s="97">
        <f>IFERROR(VLOOKUP($D269, V医療従事者等!$A:$J, $I$4, FALSE), 0)</f>
        <v>0</v>
      </c>
      <c r="J269" s="98">
        <f>IFERROR(VLOOKUP($D269, V一般接種!$A:$G, J$4, FALSE), 0)</f>
        <v>0</v>
      </c>
      <c r="K269" s="98">
        <f>IFERROR(VLOOKUP($D269, V一般接種!$A:$G, K$4, FALSE), 0)</f>
        <v>0</v>
      </c>
      <c r="L269" s="98">
        <f>IFERROR(VLOOKUP($D269, V一般接種!$A:$G, L$4, FALSE), 0)</f>
        <v>0</v>
      </c>
      <c r="M269" s="98">
        <f>IFERROR(VLOOKUP($D269, V一般接種!$A:$G, M$4, FALSE), 0)</f>
        <v>0</v>
      </c>
      <c r="N269" s="98">
        <f>SUMIF(V職域接種!$C:$C, 'Conv-vaccine'!$D269, V職域接種!F:F)</f>
        <v>0</v>
      </c>
      <c r="O269" s="98">
        <f>SUMIF(V職域接種!$C:$C, 'Conv-vaccine'!$D269, V職域接種!G:G)</f>
        <v>0</v>
      </c>
      <c r="P269" s="98">
        <f>SUMIF(V重複!$C:$C, 'Conv-vaccine'!$D269, V重複!F:F)</f>
        <v>0</v>
      </c>
      <c r="Q269" s="98">
        <f>SUMIF(V重複!$C:$C, 'Conv-vaccine'!$D269, V重複!G:G)</f>
        <v>0</v>
      </c>
    </row>
    <row r="270" spans="1:17" x14ac:dyDescent="0.55000000000000004">
      <c r="A270" s="95">
        <f t="shared" si="12"/>
        <v>44561</v>
      </c>
      <c r="B270" s="50">
        <f t="shared" si="13"/>
        <v>0</v>
      </c>
      <c r="C270" s="50">
        <f t="shared" si="14"/>
        <v>0</v>
      </c>
      <c r="D270" s="96">
        <v>44561</v>
      </c>
      <c r="E270" s="97" t="str">
        <f>IFERROR(VLOOKUP($D270, V医療従事者等!$A:$J, $E$4, FALSE), TEXT(D270, "aaa"))</f>
        <v>金</v>
      </c>
      <c r="F270" s="97">
        <f>IFERROR(VLOOKUP($D270, V医療従事者等!$A:$J, $F$4, FALSE), 0)</f>
        <v>0</v>
      </c>
      <c r="G270" s="97">
        <f>IFERROR(VLOOKUP($D270, V医療従事者等!$A:$J, $G$4, FALSE), 0)</f>
        <v>0</v>
      </c>
      <c r="H270" s="97">
        <f>IFERROR(VLOOKUP($D270, V医療従事者等!$A:$J, $H$4, FALSE), 0)</f>
        <v>0</v>
      </c>
      <c r="I270" s="97">
        <f>IFERROR(VLOOKUP($D270, V医療従事者等!$A:$J, $I$4, FALSE), 0)</f>
        <v>0</v>
      </c>
      <c r="J270" s="98">
        <f>IFERROR(VLOOKUP($D270, V一般接種!$A:$G, J$4, FALSE), 0)</f>
        <v>0</v>
      </c>
      <c r="K270" s="98">
        <f>IFERROR(VLOOKUP($D270, V一般接種!$A:$G, K$4, FALSE), 0)</f>
        <v>0</v>
      </c>
      <c r="L270" s="98">
        <f>IFERROR(VLOOKUP($D270, V一般接種!$A:$G, L$4, FALSE), 0)</f>
        <v>0</v>
      </c>
      <c r="M270" s="98">
        <f>IFERROR(VLOOKUP($D270, V一般接種!$A:$G, M$4, FALSE), 0)</f>
        <v>0</v>
      </c>
      <c r="N270" s="98">
        <f>SUMIF(V職域接種!$C:$C, 'Conv-vaccine'!$D270, V職域接種!F:F)</f>
        <v>0</v>
      </c>
      <c r="O270" s="98">
        <f>SUMIF(V職域接種!$C:$C, 'Conv-vaccine'!$D270, V職域接種!G:G)</f>
        <v>0</v>
      </c>
      <c r="P270" s="98">
        <f>SUMIF(V重複!$C:$C, 'Conv-vaccine'!$D270, V重複!F:F)</f>
        <v>0</v>
      </c>
      <c r="Q270" s="98">
        <f>SUMIF(V重複!$C:$C, 'Conv-vaccine'!$D270, V重複!G:G)</f>
        <v>0</v>
      </c>
    </row>
  </sheetData>
  <mergeCells count="13">
    <mergeCell ref="F5:G5"/>
    <mergeCell ref="H5:I5"/>
    <mergeCell ref="J5:K5"/>
    <mergeCell ref="L5:M5"/>
    <mergeCell ref="A4:C4"/>
    <mergeCell ref="P3:Q3"/>
    <mergeCell ref="D3:I3"/>
    <mergeCell ref="M2:Q2"/>
    <mergeCell ref="A1:O1"/>
    <mergeCell ref="D2:L2"/>
    <mergeCell ref="J3:M3"/>
    <mergeCell ref="N3:O3"/>
    <mergeCell ref="A2:C2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0ECE4-4EBE-4C33-B133-403C597BA9C2}">
  <dimension ref="A1:C426"/>
  <sheetViews>
    <sheetView workbookViewId="0">
      <selection activeCell="B1" sqref="B1:C426"/>
    </sheetView>
  </sheetViews>
  <sheetFormatPr defaultRowHeight="18" x14ac:dyDescent="0.55000000000000004"/>
  <sheetData>
    <row r="1" spans="1:3" x14ac:dyDescent="0.55000000000000004">
      <c r="A1">
        <v>44298</v>
      </c>
      <c r="B1">
        <v>31678</v>
      </c>
      <c r="C1">
        <v>70086</v>
      </c>
    </row>
    <row r="2" spans="1:3" x14ac:dyDescent="0.55000000000000004">
      <c r="A2">
        <v>44298</v>
      </c>
      <c r="B2">
        <v>0</v>
      </c>
      <c r="C2">
        <v>0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18046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14851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25721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40685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8236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9337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99903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152327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190208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189752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205239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36916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24817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284756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253893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282504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19910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294626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39793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26110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7548</v>
      </c>
      <c r="C64">
        <v>847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8494</v>
      </c>
      <c r="C67">
        <v>729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9919</v>
      </c>
      <c r="C70">
        <v>917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316525</v>
      </c>
      <c r="C73">
        <v>71445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146576</v>
      </c>
      <c r="C76">
        <v>53980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61776</v>
      </c>
      <c r="C79">
        <v>7742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73912</v>
      </c>
      <c r="C82">
        <v>8260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260600</v>
      </c>
      <c r="C85">
        <v>97443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220989</v>
      </c>
      <c r="C88">
        <v>123206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244007</v>
      </c>
      <c r="C91">
        <v>151925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>
        <v>44328</v>
      </c>
      <c r="B93">
        <v>0</v>
      </c>
      <c r="C93">
        <v>0</v>
      </c>
    </row>
    <row r="94" spans="1:3" x14ac:dyDescent="0.55000000000000004">
      <c r="A94">
        <v>44329</v>
      </c>
      <c r="B94">
        <v>250605</v>
      </c>
      <c r="C94">
        <v>177401</v>
      </c>
    </row>
    <row r="95" spans="1:3" x14ac:dyDescent="0.55000000000000004">
      <c r="A95">
        <v>44329</v>
      </c>
      <c r="B95">
        <v>0</v>
      </c>
      <c r="C95">
        <v>0</v>
      </c>
    </row>
    <row r="96" spans="1:3" x14ac:dyDescent="0.55000000000000004">
      <c r="A96">
        <v>44329</v>
      </c>
      <c r="B96">
        <v>0</v>
      </c>
      <c r="C96">
        <v>0</v>
      </c>
    </row>
    <row r="97" spans="1:3" x14ac:dyDescent="0.55000000000000004">
      <c r="A97">
        <v>44330</v>
      </c>
      <c r="B97">
        <v>234816</v>
      </c>
      <c r="C97">
        <v>190971</v>
      </c>
    </row>
    <row r="98" spans="1:3" x14ac:dyDescent="0.55000000000000004">
      <c r="A98">
        <v>44330</v>
      </c>
      <c r="B98">
        <v>0</v>
      </c>
      <c r="C98">
        <v>0</v>
      </c>
    </row>
    <row r="99" spans="1:3" x14ac:dyDescent="0.55000000000000004">
      <c r="A99">
        <v>44330</v>
      </c>
      <c r="B99">
        <v>0</v>
      </c>
      <c r="C99">
        <v>0</v>
      </c>
    </row>
    <row r="100" spans="1:3" x14ac:dyDescent="0.55000000000000004">
      <c r="A100">
        <v>44331</v>
      </c>
      <c r="B100">
        <v>137149</v>
      </c>
      <c r="C100">
        <v>33041</v>
      </c>
    </row>
    <row r="101" spans="1:3" x14ac:dyDescent="0.55000000000000004">
      <c r="A101">
        <v>44331</v>
      </c>
      <c r="B101">
        <v>0</v>
      </c>
      <c r="C101">
        <v>0</v>
      </c>
    </row>
    <row r="102" spans="1:3" x14ac:dyDescent="0.55000000000000004">
      <c r="A102">
        <v>44331</v>
      </c>
      <c r="B102">
        <v>0</v>
      </c>
      <c r="C102">
        <v>0</v>
      </c>
    </row>
    <row r="103" spans="1:3" x14ac:dyDescent="0.55000000000000004">
      <c r="A103">
        <v>44332</v>
      </c>
      <c r="B103">
        <v>186384</v>
      </c>
      <c r="C103">
        <v>21959</v>
      </c>
    </row>
    <row r="104" spans="1:3" x14ac:dyDescent="0.55000000000000004">
      <c r="A104">
        <v>44332</v>
      </c>
      <c r="B104">
        <v>0</v>
      </c>
      <c r="C104">
        <v>0</v>
      </c>
    </row>
    <row r="105" spans="1:3" x14ac:dyDescent="0.55000000000000004">
      <c r="A105">
        <v>44332</v>
      </c>
      <c r="B105">
        <v>0</v>
      </c>
      <c r="C105">
        <v>0</v>
      </c>
    </row>
    <row r="106" spans="1:3" x14ac:dyDescent="0.55000000000000004">
      <c r="A106">
        <v>44333</v>
      </c>
      <c r="B106">
        <v>343843</v>
      </c>
      <c r="C106">
        <v>267647</v>
      </c>
    </row>
    <row r="107" spans="1:3" x14ac:dyDescent="0.55000000000000004">
      <c r="A107">
        <v>44333</v>
      </c>
      <c r="B107">
        <v>0</v>
      </c>
      <c r="C107">
        <v>0</v>
      </c>
    </row>
    <row r="108" spans="1:3" x14ac:dyDescent="0.55000000000000004">
      <c r="A108">
        <v>44333</v>
      </c>
      <c r="B108">
        <v>0</v>
      </c>
      <c r="C108">
        <v>0</v>
      </c>
    </row>
    <row r="109" spans="1:3" x14ac:dyDescent="0.55000000000000004">
      <c r="A109">
        <v>44334</v>
      </c>
      <c r="B109">
        <v>347603</v>
      </c>
      <c r="C109">
        <v>221579</v>
      </c>
    </row>
    <row r="110" spans="1:3" x14ac:dyDescent="0.55000000000000004">
      <c r="A110">
        <v>44334</v>
      </c>
      <c r="B110">
        <v>0</v>
      </c>
      <c r="C110">
        <v>0</v>
      </c>
    </row>
    <row r="111" spans="1:3" x14ac:dyDescent="0.55000000000000004">
      <c r="A111">
        <v>44334</v>
      </c>
      <c r="B111">
        <v>0</v>
      </c>
      <c r="C111">
        <v>0</v>
      </c>
    </row>
    <row r="112" spans="1:3" x14ac:dyDescent="0.55000000000000004">
      <c r="A112">
        <v>44335</v>
      </c>
      <c r="B112">
        <v>395380</v>
      </c>
      <c r="C112">
        <v>249492</v>
      </c>
    </row>
    <row r="113" spans="1:3" x14ac:dyDescent="0.55000000000000004">
      <c r="A113">
        <v>44335</v>
      </c>
      <c r="B113">
        <v>0</v>
      </c>
      <c r="C113">
        <v>0</v>
      </c>
    </row>
    <row r="114" spans="1:3" x14ac:dyDescent="0.55000000000000004">
      <c r="A114">
        <v>44335</v>
      </c>
      <c r="B114">
        <v>0</v>
      </c>
      <c r="C114">
        <v>0</v>
      </c>
    </row>
    <row r="115" spans="1:3" x14ac:dyDescent="0.55000000000000004">
      <c r="A115">
        <v>44336</v>
      </c>
      <c r="B115">
        <v>401889</v>
      </c>
      <c r="C115">
        <v>134883</v>
      </c>
    </row>
    <row r="116" spans="1:3" x14ac:dyDescent="0.55000000000000004">
      <c r="A116">
        <v>44336</v>
      </c>
      <c r="B116">
        <v>0</v>
      </c>
      <c r="C116">
        <v>0</v>
      </c>
    </row>
    <row r="117" spans="1:3" x14ac:dyDescent="0.55000000000000004">
      <c r="A117">
        <v>44336</v>
      </c>
      <c r="B117">
        <v>0</v>
      </c>
      <c r="C117">
        <v>0</v>
      </c>
    </row>
    <row r="118" spans="1:3" x14ac:dyDescent="0.55000000000000004">
      <c r="A118">
        <v>44337</v>
      </c>
      <c r="B118">
        <v>378480</v>
      </c>
      <c r="C118">
        <v>206885</v>
      </c>
    </row>
    <row r="119" spans="1:3" x14ac:dyDescent="0.55000000000000004">
      <c r="A119">
        <v>44337</v>
      </c>
      <c r="B119">
        <v>0</v>
      </c>
      <c r="C119">
        <v>0</v>
      </c>
    </row>
    <row r="120" spans="1:3" x14ac:dyDescent="0.55000000000000004">
      <c r="A120">
        <v>44337</v>
      </c>
      <c r="B120">
        <v>0</v>
      </c>
      <c r="C120">
        <v>0</v>
      </c>
    </row>
    <row r="121" spans="1:3" x14ac:dyDescent="0.55000000000000004">
      <c r="A121">
        <v>44338</v>
      </c>
      <c r="B121">
        <v>284262</v>
      </c>
      <c r="C121">
        <v>41895</v>
      </c>
    </row>
    <row r="122" spans="1:3" x14ac:dyDescent="0.55000000000000004">
      <c r="A122">
        <v>44338</v>
      </c>
      <c r="B122">
        <v>0</v>
      </c>
      <c r="C122">
        <v>0</v>
      </c>
    </row>
    <row r="123" spans="1:3" x14ac:dyDescent="0.55000000000000004">
      <c r="A123">
        <v>44338</v>
      </c>
      <c r="B123">
        <v>0</v>
      </c>
      <c r="C123">
        <v>0</v>
      </c>
    </row>
    <row r="124" spans="1:3" x14ac:dyDescent="0.55000000000000004">
      <c r="A124">
        <v>44339</v>
      </c>
      <c r="B124">
        <v>325591</v>
      </c>
      <c r="C124">
        <v>25700</v>
      </c>
    </row>
    <row r="125" spans="1:3" x14ac:dyDescent="0.55000000000000004">
      <c r="A125">
        <v>44339</v>
      </c>
      <c r="B125">
        <v>0</v>
      </c>
      <c r="C125">
        <v>0</v>
      </c>
    </row>
    <row r="126" spans="1:3" x14ac:dyDescent="0.55000000000000004">
      <c r="A126">
        <v>44339</v>
      </c>
      <c r="B126">
        <v>0</v>
      </c>
      <c r="C126">
        <v>0</v>
      </c>
    </row>
    <row r="127" spans="1:3" x14ac:dyDescent="0.55000000000000004">
      <c r="A127">
        <v>44340</v>
      </c>
      <c r="B127">
        <v>583200</v>
      </c>
      <c r="C127">
        <v>204007</v>
      </c>
    </row>
    <row r="128" spans="1:3" x14ac:dyDescent="0.55000000000000004">
      <c r="A128">
        <v>44340</v>
      </c>
      <c r="B128">
        <v>0</v>
      </c>
      <c r="C128">
        <v>0</v>
      </c>
    </row>
    <row r="129" spans="1:3" x14ac:dyDescent="0.55000000000000004">
      <c r="A129">
        <v>44340</v>
      </c>
      <c r="B129">
        <v>0</v>
      </c>
      <c r="C129">
        <v>0</v>
      </c>
    </row>
    <row r="130" spans="1:3" x14ac:dyDescent="0.55000000000000004">
      <c r="A130">
        <v>44341</v>
      </c>
      <c r="B130">
        <v>603412</v>
      </c>
      <c r="C130">
        <v>62961</v>
      </c>
    </row>
    <row r="131" spans="1:3" x14ac:dyDescent="0.55000000000000004">
      <c r="A131">
        <v>44341</v>
      </c>
      <c r="B131">
        <v>0</v>
      </c>
      <c r="C131">
        <v>0</v>
      </c>
    </row>
    <row r="132" spans="1:3" x14ac:dyDescent="0.55000000000000004">
      <c r="A132">
        <v>44341</v>
      </c>
      <c r="B132">
        <v>0</v>
      </c>
      <c r="C132">
        <v>0</v>
      </c>
    </row>
    <row r="133" spans="1:3" x14ac:dyDescent="0.55000000000000004">
      <c r="A133">
        <v>44342</v>
      </c>
      <c r="B133">
        <v>665511</v>
      </c>
      <c r="C133">
        <v>61466</v>
      </c>
    </row>
    <row r="134" spans="1:3" x14ac:dyDescent="0.55000000000000004">
      <c r="A134">
        <v>44342</v>
      </c>
      <c r="B134">
        <v>0</v>
      </c>
      <c r="C134">
        <v>0</v>
      </c>
    </row>
    <row r="135" spans="1:3" x14ac:dyDescent="0.55000000000000004">
      <c r="A135">
        <v>44342</v>
      </c>
      <c r="B135">
        <v>0</v>
      </c>
      <c r="C135">
        <v>0</v>
      </c>
    </row>
    <row r="136" spans="1:3" x14ac:dyDescent="0.55000000000000004">
      <c r="A136">
        <v>44343</v>
      </c>
      <c r="B136">
        <v>636632</v>
      </c>
      <c r="C136">
        <v>106058</v>
      </c>
    </row>
    <row r="137" spans="1:3" x14ac:dyDescent="0.55000000000000004">
      <c r="A137">
        <v>44343</v>
      </c>
      <c r="B137">
        <v>0</v>
      </c>
      <c r="C137">
        <v>0</v>
      </c>
    </row>
    <row r="138" spans="1:3" x14ac:dyDescent="0.55000000000000004">
      <c r="A138">
        <v>44343</v>
      </c>
      <c r="B138">
        <v>0</v>
      </c>
      <c r="C138">
        <v>0</v>
      </c>
    </row>
    <row r="139" spans="1:3" x14ac:dyDescent="0.55000000000000004">
      <c r="A139">
        <v>44344</v>
      </c>
      <c r="B139">
        <v>615407</v>
      </c>
      <c r="C139">
        <v>122850</v>
      </c>
    </row>
    <row r="140" spans="1:3" x14ac:dyDescent="0.55000000000000004">
      <c r="A140">
        <v>44344</v>
      </c>
      <c r="B140">
        <v>0</v>
      </c>
      <c r="C140">
        <v>0</v>
      </c>
    </row>
    <row r="141" spans="1:3" x14ac:dyDescent="0.55000000000000004">
      <c r="A141">
        <v>44344</v>
      </c>
      <c r="B141">
        <v>0</v>
      </c>
      <c r="C141">
        <v>0</v>
      </c>
    </row>
    <row r="142" spans="1:3" x14ac:dyDescent="0.55000000000000004">
      <c r="A142">
        <v>44345</v>
      </c>
      <c r="B142">
        <v>472488</v>
      </c>
      <c r="C142">
        <v>58813</v>
      </c>
    </row>
    <row r="143" spans="1:3" x14ac:dyDescent="0.55000000000000004">
      <c r="A143" s="27">
        <v>44345</v>
      </c>
      <c r="B143">
        <v>0</v>
      </c>
      <c r="C143">
        <v>0</v>
      </c>
    </row>
    <row r="144" spans="1:3" x14ac:dyDescent="0.55000000000000004">
      <c r="A144" s="27">
        <v>44345</v>
      </c>
      <c r="B144" s="27">
        <v>0</v>
      </c>
      <c r="C144" s="27">
        <v>0</v>
      </c>
    </row>
    <row r="145" spans="1:3" x14ac:dyDescent="0.55000000000000004">
      <c r="A145" s="27">
        <v>44346</v>
      </c>
      <c r="B145" s="27">
        <v>461839</v>
      </c>
      <c r="C145" s="27">
        <v>65427</v>
      </c>
    </row>
    <row r="146" spans="1:3" x14ac:dyDescent="0.55000000000000004">
      <c r="A146" s="27">
        <v>44346</v>
      </c>
      <c r="B146" s="27">
        <v>0</v>
      </c>
      <c r="C146" s="27">
        <v>0</v>
      </c>
    </row>
    <row r="147" spans="1:3" x14ac:dyDescent="0.55000000000000004">
      <c r="A147" s="27">
        <v>44346</v>
      </c>
      <c r="B147" s="27">
        <v>0</v>
      </c>
      <c r="C147" s="27">
        <v>0</v>
      </c>
    </row>
    <row r="148" spans="1:3" x14ac:dyDescent="0.55000000000000004">
      <c r="A148" s="27">
        <v>44347</v>
      </c>
      <c r="B148" s="27">
        <v>664802</v>
      </c>
      <c r="C148" s="27">
        <v>235929</v>
      </c>
    </row>
    <row r="149" spans="1:3" x14ac:dyDescent="0.55000000000000004">
      <c r="A149" s="27">
        <v>44347</v>
      </c>
      <c r="B149" s="27">
        <v>0</v>
      </c>
      <c r="C149" s="27">
        <v>0</v>
      </c>
    </row>
    <row r="150" spans="1:3" x14ac:dyDescent="0.55000000000000004">
      <c r="A150" s="27">
        <v>44347</v>
      </c>
      <c r="B150" s="27">
        <v>0</v>
      </c>
      <c r="C150" s="27">
        <v>0</v>
      </c>
    </row>
    <row r="151" spans="1:3" x14ac:dyDescent="0.55000000000000004">
      <c r="A151" s="27">
        <v>44348</v>
      </c>
      <c r="B151" s="27">
        <v>707820</v>
      </c>
      <c r="C151" s="27">
        <v>205668</v>
      </c>
    </row>
    <row r="152" spans="1:3" x14ac:dyDescent="0.55000000000000004">
      <c r="A152" s="27">
        <v>44348</v>
      </c>
      <c r="B152" s="27">
        <v>0</v>
      </c>
      <c r="C152" s="27">
        <v>0</v>
      </c>
    </row>
    <row r="153" spans="1:3" x14ac:dyDescent="0.55000000000000004">
      <c r="A153" s="27">
        <v>44348</v>
      </c>
      <c r="B153" s="27">
        <v>0</v>
      </c>
      <c r="C153" s="27">
        <v>0</v>
      </c>
    </row>
    <row r="154" spans="1:3" x14ac:dyDescent="0.55000000000000004">
      <c r="A154" s="27">
        <v>44349</v>
      </c>
      <c r="B154" s="27">
        <v>733279</v>
      </c>
      <c r="C154" s="27">
        <v>227300</v>
      </c>
    </row>
    <row r="155" spans="1:3" x14ac:dyDescent="0.55000000000000004">
      <c r="A155" s="27">
        <v>44349</v>
      </c>
      <c r="B155" s="27">
        <v>0</v>
      </c>
      <c r="C155" s="27">
        <v>0</v>
      </c>
    </row>
    <row r="156" spans="1:3" x14ac:dyDescent="0.55000000000000004">
      <c r="A156" s="27">
        <v>44349</v>
      </c>
      <c r="B156" s="27">
        <v>0</v>
      </c>
      <c r="C156" s="27">
        <v>0</v>
      </c>
    </row>
    <row r="157" spans="1:3" x14ac:dyDescent="0.55000000000000004">
      <c r="A157" s="27">
        <v>44350</v>
      </c>
      <c r="B157" s="27">
        <v>725482</v>
      </c>
      <c r="C157" s="27">
        <v>221210</v>
      </c>
    </row>
    <row r="158" spans="1:3" x14ac:dyDescent="0.55000000000000004">
      <c r="A158" s="27">
        <v>44350</v>
      </c>
      <c r="B158" s="27">
        <v>0</v>
      </c>
      <c r="C158" s="27">
        <v>0</v>
      </c>
    </row>
    <row r="159" spans="1:3" x14ac:dyDescent="0.55000000000000004">
      <c r="A159" s="27">
        <v>44350</v>
      </c>
      <c r="B159" s="27">
        <v>0</v>
      </c>
      <c r="C159" s="27">
        <v>0</v>
      </c>
    </row>
    <row r="160" spans="1:3" x14ac:dyDescent="0.55000000000000004">
      <c r="A160" s="27">
        <v>44351</v>
      </c>
      <c r="B160" s="27">
        <v>711955</v>
      </c>
      <c r="C160" s="27">
        <v>213265</v>
      </c>
    </row>
    <row r="161" spans="1:3" x14ac:dyDescent="0.55000000000000004">
      <c r="A161" s="27">
        <v>44351</v>
      </c>
      <c r="B161" s="27">
        <v>0</v>
      </c>
      <c r="C161" s="27">
        <v>0</v>
      </c>
    </row>
    <row r="162" spans="1:3" x14ac:dyDescent="0.55000000000000004">
      <c r="A162" s="27">
        <v>44351</v>
      </c>
      <c r="B162" s="27">
        <v>0</v>
      </c>
      <c r="C162" s="27">
        <v>0</v>
      </c>
    </row>
    <row r="163" spans="1:3" x14ac:dyDescent="0.55000000000000004">
      <c r="A163" s="27">
        <v>44352</v>
      </c>
      <c r="B163" s="27">
        <v>613460</v>
      </c>
      <c r="C163" s="27">
        <v>125339</v>
      </c>
    </row>
    <row r="164" spans="1:3" x14ac:dyDescent="0.55000000000000004">
      <c r="A164" s="27">
        <v>44352</v>
      </c>
      <c r="B164" s="27">
        <v>0</v>
      </c>
      <c r="C164" s="27">
        <v>0</v>
      </c>
    </row>
    <row r="165" spans="1:3" x14ac:dyDescent="0.55000000000000004">
      <c r="A165" s="27">
        <v>44352</v>
      </c>
      <c r="B165" s="27">
        <v>0</v>
      </c>
      <c r="C165" s="27">
        <v>0</v>
      </c>
    </row>
    <row r="166" spans="1:3" x14ac:dyDescent="0.55000000000000004">
      <c r="A166" s="27">
        <v>44353</v>
      </c>
      <c r="B166" s="27">
        <v>561445</v>
      </c>
      <c r="C166" s="27">
        <v>178453</v>
      </c>
    </row>
    <row r="167" spans="1:3" x14ac:dyDescent="0.55000000000000004">
      <c r="A167" s="27">
        <v>44353</v>
      </c>
      <c r="B167" s="27">
        <v>0</v>
      </c>
      <c r="C167" s="27">
        <v>0</v>
      </c>
    </row>
    <row r="168" spans="1:3" x14ac:dyDescent="0.55000000000000004">
      <c r="A168" s="27">
        <v>44353</v>
      </c>
      <c r="B168" s="27">
        <v>0</v>
      </c>
      <c r="C168" s="27">
        <v>0</v>
      </c>
    </row>
    <row r="169" spans="1:3" x14ac:dyDescent="0.55000000000000004">
      <c r="A169" s="27">
        <v>44354</v>
      </c>
      <c r="B169" s="27">
        <v>765780</v>
      </c>
      <c r="C169" s="27">
        <v>319773</v>
      </c>
    </row>
    <row r="170" spans="1:3" x14ac:dyDescent="0.55000000000000004">
      <c r="A170" s="27">
        <v>44354</v>
      </c>
      <c r="B170" s="27">
        <v>0</v>
      </c>
      <c r="C170" s="27">
        <v>0</v>
      </c>
    </row>
    <row r="171" spans="1:3" x14ac:dyDescent="0.55000000000000004">
      <c r="A171" s="27">
        <v>44354</v>
      </c>
      <c r="B171" s="27">
        <v>0</v>
      </c>
      <c r="C171" s="27">
        <v>0</v>
      </c>
    </row>
    <row r="172" spans="1:3" x14ac:dyDescent="0.55000000000000004">
      <c r="A172" s="27">
        <v>44355</v>
      </c>
      <c r="B172" s="27">
        <v>788112</v>
      </c>
      <c r="C172" s="27">
        <v>317122</v>
      </c>
    </row>
    <row r="173" spans="1:3" x14ac:dyDescent="0.55000000000000004">
      <c r="A173" s="27">
        <v>44355</v>
      </c>
      <c r="B173" s="27">
        <v>0</v>
      </c>
      <c r="C173" s="27">
        <v>0</v>
      </c>
    </row>
    <row r="174" spans="1:3" x14ac:dyDescent="0.55000000000000004">
      <c r="A174" s="27">
        <v>44355</v>
      </c>
      <c r="B174" s="27">
        <v>0</v>
      </c>
      <c r="C174" s="27">
        <v>0</v>
      </c>
    </row>
    <row r="175" spans="1:3" x14ac:dyDescent="0.55000000000000004">
      <c r="A175" s="27">
        <v>44356</v>
      </c>
      <c r="B175" s="27">
        <v>767019</v>
      </c>
      <c r="C175" s="27">
        <v>380032</v>
      </c>
    </row>
    <row r="176" spans="1:3" x14ac:dyDescent="0.55000000000000004">
      <c r="A176" s="27">
        <v>44356</v>
      </c>
      <c r="B176" s="27">
        <v>0</v>
      </c>
      <c r="C176" s="27">
        <v>0</v>
      </c>
    </row>
    <row r="177" spans="1:3" x14ac:dyDescent="0.55000000000000004">
      <c r="A177" s="27">
        <v>44356</v>
      </c>
      <c r="B177" s="27">
        <v>0</v>
      </c>
      <c r="C177" s="27">
        <v>0</v>
      </c>
    </row>
    <row r="178" spans="1:3" x14ac:dyDescent="0.55000000000000004">
      <c r="A178" s="27">
        <v>44357</v>
      </c>
      <c r="B178" s="27">
        <v>738740</v>
      </c>
      <c r="C178" s="27">
        <v>379568</v>
      </c>
    </row>
    <row r="179" spans="1:3" x14ac:dyDescent="0.55000000000000004">
      <c r="A179" s="27">
        <v>44357</v>
      </c>
      <c r="B179" s="27">
        <v>0</v>
      </c>
      <c r="C179" s="27">
        <v>0</v>
      </c>
    </row>
    <row r="180" spans="1:3" x14ac:dyDescent="0.55000000000000004">
      <c r="A180" s="27">
        <v>44357</v>
      </c>
      <c r="B180" s="27">
        <v>0</v>
      </c>
      <c r="C180" s="27">
        <v>0</v>
      </c>
    </row>
    <row r="181" spans="1:3" x14ac:dyDescent="0.55000000000000004">
      <c r="A181" s="27">
        <v>44358</v>
      </c>
      <c r="B181" s="27">
        <v>746099</v>
      </c>
      <c r="C181" s="27">
        <v>352691</v>
      </c>
    </row>
    <row r="182" spans="1:3" x14ac:dyDescent="0.55000000000000004">
      <c r="A182" s="27">
        <v>44358</v>
      </c>
      <c r="B182" s="27">
        <v>0</v>
      </c>
      <c r="C182" s="27">
        <v>0</v>
      </c>
    </row>
    <row r="183" spans="1:3" x14ac:dyDescent="0.55000000000000004">
      <c r="A183" s="27">
        <v>44358</v>
      </c>
      <c r="B183" s="27">
        <v>0</v>
      </c>
      <c r="C183" s="27">
        <v>0</v>
      </c>
    </row>
    <row r="184" spans="1:3" x14ac:dyDescent="0.55000000000000004">
      <c r="A184" s="27">
        <v>44359</v>
      </c>
      <c r="B184" s="27">
        <v>652608</v>
      </c>
      <c r="C184" s="27">
        <v>271367</v>
      </c>
    </row>
    <row r="185" spans="1:3" x14ac:dyDescent="0.55000000000000004">
      <c r="A185" s="27">
        <v>44359</v>
      </c>
      <c r="B185" s="27">
        <v>0</v>
      </c>
      <c r="C185" s="27">
        <v>0</v>
      </c>
    </row>
    <row r="186" spans="1:3" x14ac:dyDescent="0.55000000000000004">
      <c r="A186" s="27">
        <v>44359</v>
      </c>
      <c r="B186" s="27">
        <v>0</v>
      </c>
      <c r="C186" s="27">
        <v>0</v>
      </c>
    </row>
    <row r="187" spans="1:3" x14ac:dyDescent="0.55000000000000004">
      <c r="A187" s="27">
        <v>44360</v>
      </c>
      <c r="B187" s="27">
        <v>594874</v>
      </c>
      <c r="C187" s="27">
        <v>315203</v>
      </c>
    </row>
    <row r="188" spans="1:3" x14ac:dyDescent="0.55000000000000004">
      <c r="A188" s="27">
        <v>44360</v>
      </c>
      <c r="B188" s="27">
        <v>0</v>
      </c>
      <c r="C188" s="27">
        <v>0</v>
      </c>
    </row>
    <row r="189" spans="1:3" x14ac:dyDescent="0.55000000000000004">
      <c r="A189" s="27">
        <v>44360</v>
      </c>
      <c r="B189" s="27">
        <v>0</v>
      </c>
      <c r="C189" s="27">
        <v>0</v>
      </c>
    </row>
    <row r="190" spans="1:3" x14ac:dyDescent="0.55000000000000004">
      <c r="A190" s="27">
        <v>44361</v>
      </c>
      <c r="B190" s="27">
        <v>687311</v>
      </c>
      <c r="C190" s="27">
        <v>533297</v>
      </c>
    </row>
    <row r="191" spans="1:3" x14ac:dyDescent="0.55000000000000004">
      <c r="A191" s="27">
        <v>44361</v>
      </c>
      <c r="B191" s="27">
        <v>0</v>
      </c>
      <c r="C191" s="27">
        <v>0</v>
      </c>
    </row>
    <row r="192" spans="1:3" x14ac:dyDescent="0.55000000000000004">
      <c r="A192" s="27">
        <v>44361</v>
      </c>
      <c r="B192" s="27">
        <v>0</v>
      </c>
      <c r="C192" s="27">
        <v>0</v>
      </c>
    </row>
    <row r="193" spans="1:3" x14ac:dyDescent="0.55000000000000004">
      <c r="A193" s="27">
        <v>44362</v>
      </c>
      <c r="B193" s="27">
        <v>686177</v>
      </c>
      <c r="C193" s="27">
        <v>546848</v>
      </c>
    </row>
    <row r="194" spans="1:3" x14ac:dyDescent="0.55000000000000004">
      <c r="A194" s="27">
        <v>44362</v>
      </c>
      <c r="B194" s="27">
        <v>0</v>
      </c>
      <c r="C194" s="27">
        <v>0</v>
      </c>
    </row>
    <row r="195" spans="1:3" x14ac:dyDescent="0.55000000000000004">
      <c r="A195" s="27">
        <v>44362</v>
      </c>
      <c r="B195" s="27">
        <v>0</v>
      </c>
      <c r="C195" s="27">
        <v>0</v>
      </c>
    </row>
    <row r="196" spans="1:3" x14ac:dyDescent="0.55000000000000004">
      <c r="A196" s="27">
        <v>44363</v>
      </c>
      <c r="B196" s="27">
        <v>669903</v>
      </c>
      <c r="C196" s="27">
        <v>598334</v>
      </c>
    </row>
    <row r="197" spans="1:3" x14ac:dyDescent="0.55000000000000004">
      <c r="A197" s="27">
        <v>44363</v>
      </c>
      <c r="B197" s="27">
        <v>0</v>
      </c>
      <c r="C197" s="27">
        <v>0</v>
      </c>
    </row>
    <row r="198" spans="1:3" x14ac:dyDescent="0.55000000000000004">
      <c r="A198" s="27">
        <v>44363</v>
      </c>
      <c r="B198" s="27">
        <v>0</v>
      </c>
      <c r="C198" s="27">
        <v>0</v>
      </c>
    </row>
    <row r="199" spans="1:3" x14ac:dyDescent="0.55000000000000004">
      <c r="A199" s="27">
        <v>44364</v>
      </c>
      <c r="B199" s="27">
        <v>680428</v>
      </c>
      <c r="C199" s="27">
        <v>591150</v>
      </c>
    </row>
    <row r="200" spans="1:3" x14ac:dyDescent="0.55000000000000004">
      <c r="A200" s="27">
        <v>44364</v>
      </c>
      <c r="B200" s="27">
        <v>0</v>
      </c>
      <c r="C200" s="27">
        <v>0</v>
      </c>
    </row>
    <row r="201" spans="1:3" x14ac:dyDescent="0.55000000000000004">
      <c r="A201" s="27">
        <v>44364</v>
      </c>
      <c r="B201" s="27">
        <v>0</v>
      </c>
      <c r="C201" s="27">
        <v>0</v>
      </c>
    </row>
    <row r="202" spans="1:3" x14ac:dyDescent="0.55000000000000004">
      <c r="A202" s="27">
        <v>44365</v>
      </c>
      <c r="B202" s="27">
        <v>662057</v>
      </c>
      <c r="C202" s="27">
        <v>563535</v>
      </c>
    </row>
    <row r="203" spans="1:3" x14ac:dyDescent="0.55000000000000004">
      <c r="A203" s="27">
        <v>44365</v>
      </c>
      <c r="B203" s="27">
        <v>0</v>
      </c>
      <c r="C203" s="27">
        <v>0</v>
      </c>
    </row>
    <row r="204" spans="1:3" x14ac:dyDescent="0.55000000000000004">
      <c r="A204" s="27">
        <v>44365</v>
      </c>
      <c r="B204" s="27">
        <v>0</v>
      </c>
      <c r="C204" s="27">
        <v>0</v>
      </c>
    </row>
    <row r="205" spans="1:3" x14ac:dyDescent="0.55000000000000004">
      <c r="A205" s="27">
        <v>44366</v>
      </c>
      <c r="B205" s="27">
        <v>649471</v>
      </c>
      <c r="C205" s="27">
        <v>437604</v>
      </c>
    </row>
    <row r="206" spans="1:3" x14ac:dyDescent="0.55000000000000004">
      <c r="A206" s="27">
        <v>44366</v>
      </c>
      <c r="B206" s="27">
        <v>0</v>
      </c>
      <c r="C206" s="27">
        <v>0</v>
      </c>
    </row>
    <row r="207" spans="1:3" x14ac:dyDescent="0.55000000000000004">
      <c r="A207" s="27">
        <v>44366</v>
      </c>
      <c r="B207" s="27">
        <v>0</v>
      </c>
      <c r="C207" s="27">
        <v>0</v>
      </c>
    </row>
    <row r="208" spans="1:3" x14ac:dyDescent="0.55000000000000004">
      <c r="A208" s="27">
        <v>44367</v>
      </c>
      <c r="B208" s="27">
        <v>650807</v>
      </c>
      <c r="C208" s="27">
        <v>436333</v>
      </c>
    </row>
    <row r="209" spans="1:3" x14ac:dyDescent="0.55000000000000004">
      <c r="A209" s="27">
        <v>44367</v>
      </c>
      <c r="B209" s="27">
        <v>0</v>
      </c>
      <c r="C209" s="27">
        <v>0</v>
      </c>
    </row>
    <row r="210" spans="1:3" x14ac:dyDescent="0.55000000000000004">
      <c r="A210" s="27">
        <v>44367</v>
      </c>
      <c r="B210" s="27">
        <v>0</v>
      </c>
      <c r="C210" s="27">
        <v>0</v>
      </c>
    </row>
    <row r="211" spans="1:3" x14ac:dyDescent="0.55000000000000004">
      <c r="A211" s="27">
        <v>44368</v>
      </c>
      <c r="B211" s="27">
        <v>735103</v>
      </c>
      <c r="C211" s="27">
        <v>619248</v>
      </c>
    </row>
    <row r="212" spans="1:3" x14ac:dyDescent="0.55000000000000004">
      <c r="A212" s="27">
        <v>44368</v>
      </c>
      <c r="B212" s="27">
        <v>0</v>
      </c>
      <c r="C212" s="27">
        <v>0</v>
      </c>
    </row>
    <row r="213" spans="1:3" x14ac:dyDescent="0.55000000000000004">
      <c r="A213" s="27">
        <v>44368</v>
      </c>
      <c r="B213" s="27">
        <v>0</v>
      </c>
      <c r="C213" s="27">
        <v>0</v>
      </c>
    </row>
    <row r="214" spans="1:3" x14ac:dyDescent="0.55000000000000004">
      <c r="A214" s="27">
        <v>44369</v>
      </c>
      <c r="B214" s="27">
        <v>732611</v>
      </c>
      <c r="C214" s="27">
        <v>646432</v>
      </c>
    </row>
    <row r="215" spans="1:3" x14ac:dyDescent="0.55000000000000004">
      <c r="A215" s="27">
        <v>44369</v>
      </c>
      <c r="B215" s="27">
        <v>0</v>
      </c>
      <c r="C215" s="27">
        <v>0</v>
      </c>
    </row>
    <row r="216" spans="1:3" x14ac:dyDescent="0.55000000000000004">
      <c r="A216" s="27">
        <v>44369</v>
      </c>
      <c r="B216" s="27">
        <v>0</v>
      </c>
      <c r="C216" s="27">
        <v>0</v>
      </c>
    </row>
    <row r="217" spans="1:3" x14ac:dyDescent="0.55000000000000004">
      <c r="A217" s="27">
        <v>44370</v>
      </c>
      <c r="B217" s="27">
        <v>745298</v>
      </c>
      <c r="C217" s="27">
        <v>677789</v>
      </c>
    </row>
    <row r="218" spans="1:3" x14ac:dyDescent="0.55000000000000004">
      <c r="A218" s="27">
        <v>44370</v>
      </c>
      <c r="B218" s="27">
        <v>0</v>
      </c>
      <c r="C218" s="27">
        <v>0</v>
      </c>
    </row>
    <row r="219" spans="1:3" x14ac:dyDescent="0.55000000000000004">
      <c r="A219" s="27">
        <v>44370</v>
      </c>
      <c r="B219" s="27">
        <v>0</v>
      </c>
      <c r="C219" s="27">
        <v>0</v>
      </c>
    </row>
    <row r="220" spans="1:3" x14ac:dyDescent="0.55000000000000004">
      <c r="A220" s="27">
        <v>44371</v>
      </c>
      <c r="B220" s="27">
        <v>723916</v>
      </c>
      <c r="C220" s="27">
        <v>684644</v>
      </c>
    </row>
    <row r="221" spans="1:3" x14ac:dyDescent="0.55000000000000004">
      <c r="A221" s="27">
        <v>44371</v>
      </c>
      <c r="B221" s="27">
        <v>0</v>
      </c>
      <c r="C221" s="27">
        <v>0</v>
      </c>
    </row>
    <row r="222" spans="1:3" x14ac:dyDescent="0.55000000000000004">
      <c r="A222" s="27">
        <v>44371</v>
      </c>
      <c r="B222" s="27">
        <v>0</v>
      </c>
      <c r="C222" s="27">
        <v>0</v>
      </c>
    </row>
    <row r="223" spans="1:3" x14ac:dyDescent="0.55000000000000004">
      <c r="A223" s="27">
        <v>44372</v>
      </c>
      <c r="B223" s="27">
        <v>715686</v>
      </c>
      <c r="C223" s="27">
        <v>686924</v>
      </c>
    </row>
    <row r="224" spans="1:3" x14ac:dyDescent="0.55000000000000004">
      <c r="A224" s="27">
        <v>44372</v>
      </c>
      <c r="B224" s="27">
        <v>0</v>
      </c>
      <c r="C224" s="27">
        <v>0</v>
      </c>
    </row>
    <row r="225" spans="1:3" x14ac:dyDescent="0.55000000000000004">
      <c r="A225" s="27">
        <v>44372</v>
      </c>
      <c r="B225" s="27">
        <v>0</v>
      </c>
      <c r="C225" s="27">
        <v>0</v>
      </c>
    </row>
    <row r="226" spans="1:3" x14ac:dyDescent="0.55000000000000004">
      <c r="A226" s="27">
        <v>44373</v>
      </c>
      <c r="B226" s="27">
        <v>709206</v>
      </c>
      <c r="C226" s="27">
        <v>579882</v>
      </c>
    </row>
    <row r="227" spans="1:3" x14ac:dyDescent="0.55000000000000004">
      <c r="A227" s="27">
        <v>44373</v>
      </c>
      <c r="B227" s="27">
        <v>0</v>
      </c>
      <c r="C227" s="27">
        <v>0</v>
      </c>
    </row>
    <row r="228" spans="1:3" x14ac:dyDescent="0.55000000000000004">
      <c r="A228" s="27">
        <v>44373</v>
      </c>
      <c r="B228" s="27">
        <v>0</v>
      </c>
      <c r="C228" s="27">
        <v>0</v>
      </c>
    </row>
    <row r="229" spans="1:3" x14ac:dyDescent="0.55000000000000004">
      <c r="A229" s="27">
        <v>44374</v>
      </c>
      <c r="B229" s="27">
        <v>743352</v>
      </c>
      <c r="C229" s="27">
        <v>533996</v>
      </c>
    </row>
    <row r="230" spans="1:3" x14ac:dyDescent="0.55000000000000004">
      <c r="A230" s="27">
        <v>44374</v>
      </c>
      <c r="B230" s="27">
        <v>0</v>
      </c>
      <c r="C230" s="27">
        <v>0</v>
      </c>
    </row>
    <row r="231" spans="1:3" x14ac:dyDescent="0.55000000000000004">
      <c r="A231" s="27">
        <v>44374</v>
      </c>
      <c r="B231" s="27">
        <v>0</v>
      </c>
      <c r="C231" s="27">
        <v>0</v>
      </c>
    </row>
    <row r="232" spans="1:3" x14ac:dyDescent="0.55000000000000004">
      <c r="A232" s="27">
        <v>44375</v>
      </c>
      <c r="B232" s="27">
        <v>734053</v>
      </c>
      <c r="C232" s="27">
        <v>695990</v>
      </c>
    </row>
    <row r="233" spans="1:3" x14ac:dyDescent="0.55000000000000004">
      <c r="A233" s="27">
        <v>44375</v>
      </c>
      <c r="B233" s="27">
        <v>0</v>
      </c>
      <c r="C233" s="27">
        <v>0</v>
      </c>
    </row>
    <row r="234" spans="1:3" x14ac:dyDescent="0.55000000000000004">
      <c r="A234" s="27">
        <v>44375</v>
      </c>
      <c r="B234" s="27">
        <v>0</v>
      </c>
      <c r="C234" s="27">
        <v>0</v>
      </c>
    </row>
    <row r="235" spans="1:3" x14ac:dyDescent="0.55000000000000004">
      <c r="A235" s="27">
        <v>44376</v>
      </c>
      <c r="B235" s="27">
        <v>735414</v>
      </c>
      <c r="C235" s="27">
        <v>729263</v>
      </c>
    </row>
    <row r="236" spans="1:3" x14ac:dyDescent="0.55000000000000004">
      <c r="A236" s="27">
        <v>44376</v>
      </c>
      <c r="B236" s="27">
        <v>0</v>
      </c>
      <c r="C236" s="27">
        <v>0</v>
      </c>
    </row>
    <row r="237" spans="1:3" x14ac:dyDescent="0.55000000000000004">
      <c r="A237" s="27">
        <v>44376</v>
      </c>
      <c r="B237" s="27">
        <v>0</v>
      </c>
      <c r="C237" s="27">
        <v>0</v>
      </c>
    </row>
    <row r="238" spans="1:3" x14ac:dyDescent="0.55000000000000004">
      <c r="A238" s="27">
        <v>44377</v>
      </c>
      <c r="B238" s="27">
        <v>769222</v>
      </c>
      <c r="C238" s="27">
        <v>717084</v>
      </c>
    </row>
    <row r="239" spans="1:3" x14ac:dyDescent="0.55000000000000004">
      <c r="A239" s="27">
        <v>44377</v>
      </c>
      <c r="B239" s="27">
        <v>0</v>
      </c>
      <c r="C239" s="27">
        <v>0</v>
      </c>
    </row>
    <row r="240" spans="1:3" x14ac:dyDescent="0.55000000000000004">
      <c r="A240" s="27">
        <v>44377</v>
      </c>
      <c r="B240" s="27">
        <v>0</v>
      </c>
      <c r="C240" s="27">
        <v>0</v>
      </c>
    </row>
    <row r="241" spans="1:3" x14ac:dyDescent="0.55000000000000004">
      <c r="A241" s="27">
        <v>44378</v>
      </c>
      <c r="B241" s="27">
        <v>578484</v>
      </c>
      <c r="C241" s="27">
        <v>694097</v>
      </c>
    </row>
    <row r="242" spans="1:3" x14ac:dyDescent="0.55000000000000004">
      <c r="A242" s="27">
        <v>44378</v>
      </c>
      <c r="B242" s="27">
        <v>0</v>
      </c>
      <c r="C242" s="27">
        <v>0</v>
      </c>
    </row>
    <row r="243" spans="1:3" x14ac:dyDescent="0.55000000000000004">
      <c r="A243" s="27">
        <v>44378</v>
      </c>
      <c r="B243" s="27">
        <v>0</v>
      </c>
      <c r="C243" s="27">
        <v>0</v>
      </c>
    </row>
    <row r="244" spans="1:3" x14ac:dyDescent="0.55000000000000004">
      <c r="A244" s="27">
        <v>44379</v>
      </c>
      <c r="B244" s="27">
        <v>521080</v>
      </c>
      <c r="C244" s="27">
        <v>703515</v>
      </c>
    </row>
    <row r="245" spans="1:3" x14ac:dyDescent="0.55000000000000004">
      <c r="A245" s="27">
        <v>44379</v>
      </c>
      <c r="B245" s="27">
        <v>0</v>
      </c>
      <c r="C245" s="27">
        <v>0</v>
      </c>
    </row>
    <row r="246" spans="1:3" x14ac:dyDescent="0.55000000000000004">
      <c r="A246" s="27">
        <v>44379</v>
      </c>
      <c r="B246" s="27">
        <v>0</v>
      </c>
      <c r="C246" s="27">
        <v>0</v>
      </c>
    </row>
    <row r="247" spans="1:3" x14ac:dyDescent="0.55000000000000004">
      <c r="A247" s="27">
        <v>44380</v>
      </c>
      <c r="B247" s="27">
        <v>801105</v>
      </c>
      <c r="C247" s="27">
        <v>601139</v>
      </c>
    </row>
    <row r="248" spans="1:3" x14ac:dyDescent="0.55000000000000004">
      <c r="A248" s="27">
        <v>44380</v>
      </c>
      <c r="B248" s="27">
        <v>0</v>
      </c>
      <c r="C248" s="27">
        <v>0</v>
      </c>
    </row>
    <row r="249" spans="1:3" x14ac:dyDescent="0.55000000000000004">
      <c r="A249" s="27">
        <v>44380</v>
      </c>
      <c r="B249" s="27">
        <v>0</v>
      </c>
      <c r="C249" s="27">
        <v>0</v>
      </c>
    </row>
    <row r="250" spans="1:3" x14ac:dyDescent="0.55000000000000004">
      <c r="A250" s="27">
        <v>44381</v>
      </c>
      <c r="B250" s="27">
        <v>780376</v>
      </c>
      <c r="C250" s="27">
        <v>534878</v>
      </c>
    </row>
    <row r="251" spans="1:3" x14ac:dyDescent="0.55000000000000004">
      <c r="A251" s="27">
        <v>44381</v>
      </c>
      <c r="B251" s="27">
        <v>0</v>
      </c>
      <c r="C251" s="27">
        <v>0</v>
      </c>
    </row>
    <row r="252" spans="1:3" x14ac:dyDescent="0.55000000000000004">
      <c r="A252" s="27">
        <v>44381</v>
      </c>
      <c r="B252" s="27">
        <v>0</v>
      </c>
      <c r="C252" s="27">
        <v>0</v>
      </c>
    </row>
    <row r="253" spans="1:3" x14ac:dyDescent="0.55000000000000004">
      <c r="A253" s="27">
        <v>44382</v>
      </c>
      <c r="B253" s="27">
        <v>889328</v>
      </c>
      <c r="C253" s="27">
        <v>642547</v>
      </c>
    </row>
    <row r="254" spans="1:3" x14ac:dyDescent="0.55000000000000004">
      <c r="A254" s="27">
        <v>44382</v>
      </c>
      <c r="B254" s="27">
        <v>0</v>
      </c>
      <c r="C254" s="27">
        <v>0</v>
      </c>
    </row>
    <row r="255" spans="1:3" x14ac:dyDescent="0.55000000000000004">
      <c r="A255" s="27">
        <v>44382</v>
      </c>
      <c r="B255" s="27">
        <v>0</v>
      </c>
      <c r="C255" s="27">
        <v>0</v>
      </c>
    </row>
    <row r="256" spans="1:3" x14ac:dyDescent="0.55000000000000004">
      <c r="A256" s="27">
        <v>44383</v>
      </c>
      <c r="B256" s="27">
        <v>919437</v>
      </c>
      <c r="C256" s="27">
        <v>655720</v>
      </c>
    </row>
    <row r="257" spans="1:3" x14ac:dyDescent="0.55000000000000004">
      <c r="A257" s="27">
        <v>44383</v>
      </c>
      <c r="B257" s="27">
        <v>0</v>
      </c>
      <c r="C257" s="27">
        <v>0</v>
      </c>
    </row>
    <row r="258" spans="1:3" x14ac:dyDescent="0.55000000000000004">
      <c r="A258" s="27">
        <v>44383</v>
      </c>
      <c r="B258" s="27">
        <v>0</v>
      </c>
      <c r="C258" s="27">
        <v>0</v>
      </c>
    </row>
    <row r="259" spans="1:3" x14ac:dyDescent="0.55000000000000004">
      <c r="A259" s="27">
        <v>44384</v>
      </c>
      <c r="B259" s="27">
        <v>938619</v>
      </c>
      <c r="C259" s="27">
        <v>630876</v>
      </c>
    </row>
    <row r="260" spans="1:3" x14ac:dyDescent="0.55000000000000004">
      <c r="A260" s="27">
        <v>44384</v>
      </c>
      <c r="B260" s="27">
        <v>0</v>
      </c>
      <c r="C260" s="27">
        <v>0</v>
      </c>
    </row>
    <row r="261" spans="1:3" x14ac:dyDescent="0.55000000000000004">
      <c r="A261" s="27">
        <v>44384</v>
      </c>
      <c r="B261" s="27">
        <v>0</v>
      </c>
      <c r="C261" s="27">
        <v>0</v>
      </c>
    </row>
    <row r="262" spans="1:3" x14ac:dyDescent="0.55000000000000004">
      <c r="A262" s="27">
        <v>44385</v>
      </c>
      <c r="B262" s="27">
        <v>935618</v>
      </c>
      <c r="C262" s="27">
        <v>628278</v>
      </c>
    </row>
    <row r="263" spans="1:3" x14ac:dyDescent="0.55000000000000004">
      <c r="A263" s="27">
        <v>44385</v>
      </c>
      <c r="B263" s="27">
        <v>0</v>
      </c>
      <c r="C263" s="27">
        <v>0</v>
      </c>
    </row>
    <row r="264" spans="1:3" x14ac:dyDescent="0.55000000000000004">
      <c r="A264" s="27">
        <v>44385</v>
      </c>
      <c r="B264" s="27">
        <v>0</v>
      </c>
      <c r="C264" s="27">
        <v>0</v>
      </c>
    </row>
    <row r="265" spans="1:3" x14ac:dyDescent="0.55000000000000004">
      <c r="A265" s="27">
        <v>44386</v>
      </c>
      <c r="B265" s="27">
        <v>932202</v>
      </c>
      <c r="C265" s="27">
        <v>624793</v>
      </c>
    </row>
    <row r="266" spans="1:3" x14ac:dyDescent="0.55000000000000004">
      <c r="A266" s="27">
        <v>44386</v>
      </c>
      <c r="B266" s="27">
        <v>0</v>
      </c>
      <c r="C266" s="27">
        <v>0</v>
      </c>
    </row>
    <row r="267" spans="1:3" x14ac:dyDescent="0.55000000000000004">
      <c r="A267" s="27">
        <v>44386</v>
      </c>
      <c r="B267" s="27">
        <v>0</v>
      </c>
      <c r="C267" s="27">
        <v>0</v>
      </c>
    </row>
    <row r="268" spans="1:3" x14ac:dyDescent="0.55000000000000004">
      <c r="A268" s="27">
        <v>44387</v>
      </c>
      <c r="B268" s="27">
        <v>932437</v>
      </c>
      <c r="C268" s="27">
        <v>604847</v>
      </c>
    </row>
    <row r="269" spans="1:3" x14ac:dyDescent="0.55000000000000004">
      <c r="A269" s="27">
        <v>44387</v>
      </c>
      <c r="B269" s="27">
        <v>0</v>
      </c>
      <c r="C269" s="27">
        <v>0</v>
      </c>
    </row>
    <row r="270" spans="1:3" x14ac:dyDescent="0.55000000000000004">
      <c r="A270" s="27">
        <v>44387</v>
      </c>
      <c r="B270" s="27">
        <v>0</v>
      </c>
      <c r="C270" s="27">
        <v>0</v>
      </c>
    </row>
    <row r="271" spans="1:3" x14ac:dyDescent="0.55000000000000004">
      <c r="A271" s="27">
        <v>44388</v>
      </c>
      <c r="B271" s="27">
        <v>694615</v>
      </c>
      <c r="C271" s="27">
        <v>615791</v>
      </c>
    </row>
    <row r="272" spans="1:3" x14ac:dyDescent="0.55000000000000004">
      <c r="A272" s="27">
        <v>44388</v>
      </c>
      <c r="B272" s="27">
        <v>0</v>
      </c>
      <c r="C272" s="27">
        <v>0</v>
      </c>
    </row>
    <row r="273" spans="1:3" x14ac:dyDescent="0.55000000000000004">
      <c r="A273" s="27">
        <v>44388</v>
      </c>
      <c r="B273" s="27">
        <v>0</v>
      </c>
      <c r="C273" s="27">
        <v>0</v>
      </c>
    </row>
    <row r="274" spans="1:3" x14ac:dyDescent="0.55000000000000004">
      <c r="A274" s="27">
        <v>44389</v>
      </c>
      <c r="B274" s="27">
        <v>775638</v>
      </c>
      <c r="C274" s="27">
        <v>668438</v>
      </c>
    </row>
    <row r="275" spans="1:3" x14ac:dyDescent="0.55000000000000004">
      <c r="A275" s="27">
        <v>44389</v>
      </c>
      <c r="B275" s="27">
        <v>0</v>
      </c>
      <c r="C275" s="27">
        <v>0</v>
      </c>
    </row>
    <row r="276" spans="1:3" x14ac:dyDescent="0.55000000000000004">
      <c r="A276" s="27">
        <v>44389</v>
      </c>
      <c r="B276" s="27">
        <v>0</v>
      </c>
      <c r="C276" s="27">
        <v>0</v>
      </c>
    </row>
    <row r="277" spans="1:3" x14ac:dyDescent="0.55000000000000004">
      <c r="A277" s="27">
        <v>44390</v>
      </c>
      <c r="B277" s="27">
        <v>801906</v>
      </c>
      <c r="C277" s="27">
        <v>651987</v>
      </c>
    </row>
    <row r="278" spans="1:3" x14ac:dyDescent="0.55000000000000004">
      <c r="A278" s="27">
        <v>44390</v>
      </c>
      <c r="B278" s="27">
        <v>0</v>
      </c>
      <c r="C278" s="27">
        <v>0</v>
      </c>
    </row>
    <row r="279" spans="1:3" x14ac:dyDescent="0.55000000000000004">
      <c r="A279" s="27">
        <v>44390</v>
      </c>
      <c r="B279" s="27">
        <v>0</v>
      </c>
      <c r="C279" s="27">
        <v>0</v>
      </c>
    </row>
    <row r="280" spans="1:3" x14ac:dyDescent="0.55000000000000004">
      <c r="A280" s="27">
        <v>44391</v>
      </c>
      <c r="B280" s="27">
        <v>783952</v>
      </c>
      <c r="C280" s="27">
        <v>658306</v>
      </c>
    </row>
    <row r="281" spans="1:3" x14ac:dyDescent="0.55000000000000004">
      <c r="A281" s="27">
        <v>44391</v>
      </c>
      <c r="B281" s="27">
        <v>0</v>
      </c>
      <c r="C281" s="27">
        <v>0</v>
      </c>
    </row>
    <row r="282" spans="1:3" x14ac:dyDescent="0.55000000000000004">
      <c r="A282" s="27">
        <v>44391</v>
      </c>
      <c r="B282" s="27">
        <v>0</v>
      </c>
      <c r="C282" s="27">
        <v>0</v>
      </c>
    </row>
    <row r="283" spans="1:3" x14ac:dyDescent="0.55000000000000004">
      <c r="A283" s="27">
        <v>44392</v>
      </c>
      <c r="B283" s="27">
        <v>763785</v>
      </c>
      <c r="C283" s="27">
        <v>632960</v>
      </c>
    </row>
    <row r="284" spans="1:3" x14ac:dyDescent="0.55000000000000004">
      <c r="A284" s="27">
        <v>44392</v>
      </c>
      <c r="B284" s="27">
        <v>0</v>
      </c>
      <c r="C284" s="27">
        <v>0</v>
      </c>
    </row>
    <row r="285" spans="1:3" x14ac:dyDescent="0.55000000000000004">
      <c r="A285" s="27">
        <v>44392</v>
      </c>
      <c r="B285" s="27">
        <v>0</v>
      </c>
      <c r="C285" s="27">
        <v>0</v>
      </c>
    </row>
    <row r="286" spans="1:3" x14ac:dyDescent="0.55000000000000004">
      <c r="A286" s="27">
        <v>44393</v>
      </c>
      <c r="B286" s="27">
        <v>792272</v>
      </c>
      <c r="C286" s="27">
        <v>623601</v>
      </c>
    </row>
    <row r="287" spans="1:3" x14ac:dyDescent="0.55000000000000004">
      <c r="A287" s="27">
        <v>44393</v>
      </c>
      <c r="B287" s="27">
        <v>0</v>
      </c>
      <c r="C287" s="27">
        <v>0</v>
      </c>
    </row>
    <row r="288" spans="1:3" x14ac:dyDescent="0.55000000000000004">
      <c r="A288" s="27">
        <v>44393</v>
      </c>
      <c r="B288" s="27">
        <v>0</v>
      </c>
      <c r="C288" s="27">
        <v>0</v>
      </c>
    </row>
    <row r="289" spans="1:3" x14ac:dyDescent="0.55000000000000004">
      <c r="A289" s="27">
        <v>44394</v>
      </c>
      <c r="B289" s="27">
        <v>750736</v>
      </c>
      <c r="C289" s="27">
        <v>630464</v>
      </c>
    </row>
    <row r="290" spans="1:3" x14ac:dyDescent="0.55000000000000004">
      <c r="A290" s="27">
        <v>44394</v>
      </c>
      <c r="B290" s="27">
        <v>0</v>
      </c>
      <c r="C290" s="27">
        <v>0</v>
      </c>
    </row>
    <row r="291" spans="1:3" x14ac:dyDescent="0.55000000000000004">
      <c r="A291" s="27">
        <v>44394</v>
      </c>
      <c r="B291" s="27">
        <v>0</v>
      </c>
      <c r="C291" s="27">
        <v>0</v>
      </c>
    </row>
    <row r="292" spans="1:3" x14ac:dyDescent="0.55000000000000004">
      <c r="A292" s="27">
        <v>44395</v>
      </c>
      <c r="B292" s="27">
        <v>562383</v>
      </c>
      <c r="C292" s="27">
        <v>649044</v>
      </c>
    </row>
    <row r="293" spans="1:3" x14ac:dyDescent="0.55000000000000004">
      <c r="A293" s="27">
        <v>44395</v>
      </c>
      <c r="B293" s="27">
        <v>0</v>
      </c>
      <c r="C293" s="27">
        <v>0</v>
      </c>
    </row>
    <row r="294" spans="1:3" x14ac:dyDescent="0.55000000000000004">
      <c r="A294" s="27">
        <v>44395</v>
      </c>
      <c r="B294" s="27">
        <v>0</v>
      </c>
      <c r="C294" s="27">
        <v>0</v>
      </c>
    </row>
    <row r="295" spans="1:3" x14ac:dyDescent="0.55000000000000004">
      <c r="A295" s="27">
        <v>44396</v>
      </c>
      <c r="B295" s="27">
        <v>461334</v>
      </c>
      <c r="C295" s="27">
        <v>625212</v>
      </c>
    </row>
    <row r="296" spans="1:3" x14ac:dyDescent="0.55000000000000004">
      <c r="A296" s="27">
        <v>44396</v>
      </c>
      <c r="B296" s="27">
        <v>0</v>
      </c>
      <c r="C296" s="27">
        <v>0</v>
      </c>
    </row>
    <row r="297" spans="1:3" x14ac:dyDescent="0.55000000000000004">
      <c r="A297" s="27">
        <v>44396</v>
      </c>
      <c r="B297" s="27">
        <v>0</v>
      </c>
      <c r="C297" s="27">
        <v>0</v>
      </c>
    </row>
    <row r="298" spans="1:3" x14ac:dyDescent="0.55000000000000004">
      <c r="A298" s="27">
        <v>44397</v>
      </c>
      <c r="B298" s="27">
        <v>711647</v>
      </c>
      <c r="C298" s="27">
        <v>637500</v>
      </c>
    </row>
    <row r="299" spans="1:3" x14ac:dyDescent="0.55000000000000004">
      <c r="A299" s="27">
        <v>44397</v>
      </c>
      <c r="B299" s="27">
        <v>0</v>
      </c>
      <c r="C299" s="27">
        <v>0</v>
      </c>
    </row>
    <row r="300" spans="1:3" x14ac:dyDescent="0.55000000000000004">
      <c r="A300" s="27">
        <v>44397</v>
      </c>
      <c r="B300" s="27">
        <v>0</v>
      </c>
      <c r="C300" s="27">
        <v>0</v>
      </c>
    </row>
    <row r="301" spans="1:3" x14ac:dyDescent="0.55000000000000004">
      <c r="A301" s="27">
        <v>44398</v>
      </c>
      <c r="B301" s="27">
        <v>643615</v>
      </c>
      <c r="C301" s="27">
        <v>682817</v>
      </c>
    </row>
    <row r="302" spans="1:3" x14ac:dyDescent="0.55000000000000004">
      <c r="A302" s="27">
        <v>44398</v>
      </c>
      <c r="B302" s="27">
        <v>0</v>
      </c>
      <c r="C302" s="27">
        <v>0</v>
      </c>
    </row>
    <row r="303" spans="1:3" x14ac:dyDescent="0.55000000000000004">
      <c r="A303" s="27">
        <v>44398</v>
      </c>
      <c r="B303" s="27">
        <v>0</v>
      </c>
      <c r="C303" s="27">
        <v>0</v>
      </c>
    </row>
    <row r="304" spans="1:3" x14ac:dyDescent="0.55000000000000004">
      <c r="A304" s="27">
        <v>44399</v>
      </c>
      <c r="B304" s="27">
        <v>273961</v>
      </c>
      <c r="C304" s="27">
        <v>271309</v>
      </c>
    </row>
    <row r="305" spans="1:3" x14ac:dyDescent="0.55000000000000004">
      <c r="A305" s="27">
        <v>44399</v>
      </c>
      <c r="B305" s="27">
        <v>0</v>
      </c>
      <c r="C305" s="27">
        <v>0</v>
      </c>
    </row>
    <row r="306" spans="1:3" x14ac:dyDescent="0.55000000000000004">
      <c r="A306" s="27">
        <v>44399</v>
      </c>
      <c r="B306" s="27">
        <v>0</v>
      </c>
      <c r="C306" s="27">
        <v>0</v>
      </c>
    </row>
    <row r="307" spans="1:3" x14ac:dyDescent="0.55000000000000004">
      <c r="A307" s="27">
        <v>44400</v>
      </c>
      <c r="B307" s="27">
        <v>212432</v>
      </c>
      <c r="C307" s="27">
        <v>192620</v>
      </c>
    </row>
    <row r="308" spans="1:3" x14ac:dyDescent="0.55000000000000004">
      <c r="A308" s="27">
        <v>44400</v>
      </c>
      <c r="B308" s="27">
        <v>0</v>
      </c>
      <c r="C308" s="27">
        <v>0</v>
      </c>
    </row>
    <row r="309" spans="1:3" x14ac:dyDescent="0.55000000000000004">
      <c r="A309" s="27">
        <v>44400</v>
      </c>
      <c r="B309" s="27">
        <v>0</v>
      </c>
      <c r="C309" s="27">
        <v>0</v>
      </c>
    </row>
    <row r="310" spans="1:3" x14ac:dyDescent="0.55000000000000004">
      <c r="A310" s="27">
        <v>44401</v>
      </c>
      <c r="B310" s="27">
        <v>415692</v>
      </c>
      <c r="C310" s="27">
        <v>724724</v>
      </c>
    </row>
    <row r="311" spans="1:3" x14ac:dyDescent="0.55000000000000004">
      <c r="A311" s="27">
        <v>44401</v>
      </c>
      <c r="B311" s="27">
        <v>0</v>
      </c>
      <c r="C311" s="27">
        <v>0</v>
      </c>
    </row>
    <row r="312" spans="1:3" x14ac:dyDescent="0.55000000000000004">
      <c r="A312" s="27">
        <v>44401</v>
      </c>
      <c r="B312" s="27">
        <v>0</v>
      </c>
      <c r="C312" s="27">
        <v>0</v>
      </c>
    </row>
    <row r="313" spans="1:3" x14ac:dyDescent="0.55000000000000004">
      <c r="A313" s="27">
        <v>44402</v>
      </c>
      <c r="B313" s="27">
        <v>378829</v>
      </c>
      <c r="C313" s="27">
        <v>674347</v>
      </c>
    </row>
    <row r="314" spans="1:3" x14ac:dyDescent="0.55000000000000004">
      <c r="A314" s="27">
        <v>44402</v>
      </c>
      <c r="B314" s="27">
        <v>0</v>
      </c>
      <c r="C314" s="27">
        <v>0</v>
      </c>
    </row>
    <row r="315" spans="1:3" x14ac:dyDescent="0.55000000000000004">
      <c r="A315" s="27">
        <v>44402</v>
      </c>
      <c r="B315" s="27">
        <v>0</v>
      </c>
      <c r="C315" s="27">
        <v>0</v>
      </c>
    </row>
    <row r="316" spans="1:3" x14ac:dyDescent="0.55000000000000004">
      <c r="A316" s="27">
        <v>44403</v>
      </c>
      <c r="B316" s="27">
        <v>511622</v>
      </c>
      <c r="C316" s="27">
        <v>761287</v>
      </c>
    </row>
    <row r="317" spans="1:3" x14ac:dyDescent="0.55000000000000004">
      <c r="A317" s="27">
        <v>44403</v>
      </c>
      <c r="B317" s="27">
        <v>0</v>
      </c>
      <c r="C317" s="27">
        <v>0</v>
      </c>
    </row>
    <row r="318" spans="1:3" x14ac:dyDescent="0.55000000000000004">
      <c r="A318" s="27">
        <v>44403</v>
      </c>
      <c r="B318" s="27">
        <v>0</v>
      </c>
      <c r="C318" s="27">
        <v>0</v>
      </c>
    </row>
    <row r="319" spans="1:3" x14ac:dyDescent="0.55000000000000004">
      <c r="A319" s="27">
        <v>44404</v>
      </c>
      <c r="B319" s="27">
        <v>554433</v>
      </c>
      <c r="C319" s="27">
        <v>759095</v>
      </c>
    </row>
    <row r="320" spans="1:3" x14ac:dyDescent="0.55000000000000004">
      <c r="A320" s="27">
        <v>44404</v>
      </c>
      <c r="B320" s="27">
        <v>0</v>
      </c>
      <c r="C320" s="27">
        <v>0</v>
      </c>
    </row>
    <row r="321" spans="1:3" x14ac:dyDescent="0.55000000000000004">
      <c r="A321" s="27">
        <v>44404</v>
      </c>
      <c r="B321" s="27">
        <v>0</v>
      </c>
      <c r="C321" s="27">
        <v>0</v>
      </c>
    </row>
    <row r="322" spans="1:3" x14ac:dyDescent="0.55000000000000004">
      <c r="A322" s="27">
        <v>44405</v>
      </c>
      <c r="B322" s="27">
        <v>545358</v>
      </c>
      <c r="C322" s="27">
        <v>766082</v>
      </c>
    </row>
    <row r="323" spans="1:3" x14ac:dyDescent="0.55000000000000004">
      <c r="A323" s="27">
        <v>44405</v>
      </c>
      <c r="B323" s="27">
        <v>0</v>
      </c>
      <c r="C323" s="27">
        <v>0</v>
      </c>
    </row>
    <row r="324" spans="1:3" x14ac:dyDescent="0.55000000000000004">
      <c r="A324" s="27">
        <v>44405</v>
      </c>
      <c r="B324" s="27">
        <v>0</v>
      </c>
      <c r="C324" s="27">
        <v>0</v>
      </c>
    </row>
    <row r="325" spans="1:3" x14ac:dyDescent="0.55000000000000004">
      <c r="A325" s="27">
        <v>44406</v>
      </c>
      <c r="B325" s="27">
        <v>541949</v>
      </c>
      <c r="C325" s="27">
        <v>751459</v>
      </c>
    </row>
    <row r="326" spans="1:3" x14ac:dyDescent="0.55000000000000004">
      <c r="A326" s="27">
        <v>44406</v>
      </c>
      <c r="B326" s="27">
        <v>0</v>
      </c>
      <c r="C326" s="27">
        <v>0</v>
      </c>
    </row>
    <row r="327" spans="1:3" x14ac:dyDescent="0.55000000000000004">
      <c r="A327" s="27">
        <v>44406</v>
      </c>
      <c r="B327" s="27">
        <v>0</v>
      </c>
      <c r="C327" s="27">
        <v>0</v>
      </c>
    </row>
    <row r="328" spans="1:3" x14ac:dyDescent="0.55000000000000004">
      <c r="A328" s="27">
        <v>44407</v>
      </c>
      <c r="B328" s="27">
        <v>572381</v>
      </c>
      <c r="C328" s="27">
        <v>757247</v>
      </c>
    </row>
    <row r="329" spans="1:3" x14ac:dyDescent="0.55000000000000004">
      <c r="A329" s="27">
        <v>44407</v>
      </c>
      <c r="B329" s="27">
        <v>0</v>
      </c>
      <c r="C329" s="27">
        <v>0</v>
      </c>
    </row>
    <row r="330" spans="1:3" x14ac:dyDescent="0.55000000000000004">
      <c r="A330" s="27">
        <v>44407</v>
      </c>
      <c r="B330" s="27">
        <v>0</v>
      </c>
      <c r="C330" s="27">
        <v>0</v>
      </c>
    </row>
    <row r="331" spans="1:3" x14ac:dyDescent="0.55000000000000004">
      <c r="A331" s="27">
        <v>44408</v>
      </c>
      <c r="B331" s="27">
        <v>594281</v>
      </c>
      <c r="C331" s="27">
        <v>780590</v>
      </c>
    </row>
    <row r="332" spans="1:3" x14ac:dyDescent="0.55000000000000004">
      <c r="A332" s="27">
        <v>44408</v>
      </c>
      <c r="B332" s="27">
        <v>0</v>
      </c>
      <c r="C332" s="27">
        <v>0</v>
      </c>
    </row>
    <row r="333" spans="1:3" x14ac:dyDescent="0.55000000000000004">
      <c r="A333" s="27">
        <v>44408</v>
      </c>
      <c r="B333" s="27">
        <v>0</v>
      </c>
      <c r="C333" s="27">
        <v>0</v>
      </c>
    </row>
    <row r="334" spans="1:3" x14ac:dyDescent="0.55000000000000004">
      <c r="A334" s="27">
        <v>44409</v>
      </c>
      <c r="B334" s="27">
        <v>424722</v>
      </c>
      <c r="C334" s="27">
        <v>1052879</v>
      </c>
    </row>
    <row r="335" spans="1:3" x14ac:dyDescent="0.55000000000000004">
      <c r="A335" s="27">
        <v>44409</v>
      </c>
      <c r="B335" s="27">
        <v>0</v>
      </c>
      <c r="C335" s="27">
        <v>0</v>
      </c>
    </row>
    <row r="336" spans="1:3" x14ac:dyDescent="0.55000000000000004">
      <c r="A336" s="27">
        <v>44409</v>
      </c>
      <c r="B336" s="27">
        <v>0</v>
      </c>
      <c r="C336" s="27">
        <v>0</v>
      </c>
    </row>
    <row r="337" spans="1:3" x14ac:dyDescent="0.55000000000000004">
      <c r="A337" s="27">
        <v>44410</v>
      </c>
      <c r="B337" s="27">
        <v>516442</v>
      </c>
      <c r="C337" s="27">
        <v>548725</v>
      </c>
    </row>
    <row r="338" spans="1:3" x14ac:dyDescent="0.55000000000000004">
      <c r="A338" s="27">
        <v>44410</v>
      </c>
      <c r="B338" s="27">
        <v>0</v>
      </c>
      <c r="C338" s="27">
        <v>0</v>
      </c>
    </row>
    <row r="339" spans="1:3" x14ac:dyDescent="0.55000000000000004">
      <c r="A339" s="27">
        <v>44410</v>
      </c>
      <c r="B339" s="27">
        <v>0</v>
      </c>
      <c r="C339" s="27">
        <v>0</v>
      </c>
    </row>
    <row r="340" spans="1:3" x14ac:dyDescent="0.55000000000000004">
      <c r="A340" s="27">
        <v>44411</v>
      </c>
      <c r="B340" s="27">
        <v>533847</v>
      </c>
      <c r="C340" s="27">
        <v>581029</v>
      </c>
    </row>
    <row r="341" spans="1:3" x14ac:dyDescent="0.55000000000000004">
      <c r="A341" s="27">
        <v>44411</v>
      </c>
      <c r="B341" s="27">
        <v>0</v>
      </c>
      <c r="C341" s="27">
        <v>0</v>
      </c>
    </row>
    <row r="342" spans="1:3" x14ac:dyDescent="0.55000000000000004">
      <c r="A342" s="27">
        <v>44411</v>
      </c>
      <c r="B342" s="27">
        <v>0</v>
      </c>
      <c r="C342" s="27">
        <v>0</v>
      </c>
    </row>
    <row r="343" spans="1:3" x14ac:dyDescent="0.55000000000000004">
      <c r="A343" s="27">
        <v>44412</v>
      </c>
      <c r="B343" s="27">
        <v>527808</v>
      </c>
      <c r="C343" s="27">
        <v>577333</v>
      </c>
    </row>
    <row r="344" spans="1:3" x14ac:dyDescent="0.55000000000000004">
      <c r="A344" s="27">
        <v>44412</v>
      </c>
      <c r="B344" s="27">
        <v>0</v>
      </c>
      <c r="C344" s="27">
        <v>0</v>
      </c>
    </row>
    <row r="345" spans="1:3" x14ac:dyDescent="0.55000000000000004">
      <c r="A345" s="27">
        <v>44412</v>
      </c>
      <c r="B345" s="27">
        <v>0</v>
      </c>
      <c r="C345" s="27">
        <v>0</v>
      </c>
    </row>
    <row r="346" spans="1:3" x14ac:dyDescent="0.55000000000000004">
      <c r="A346" s="27">
        <v>44413</v>
      </c>
      <c r="B346" s="27">
        <v>518447</v>
      </c>
      <c r="C346" s="27">
        <v>566607</v>
      </c>
    </row>
    <row r="347" spans="1:3" x14ac:dyDescent="0.55000000000000004">
      <c r="A347" s="27">
        <v>44413</v>
      </c>
      <c r="B347" s="27">
        <v>0</v>
      </c>
      <c r="C347" s="27">
        <v>0</v>
      </c>
    </row>
    <row r="348" spans="1:3" x14ac:dyDescent="0.55000000000000004">
      <c r="A348" s="27">
        <v>44413</v>
      </c>
      <c r="B348" s="27">
        <v>0</v>
      </c>
      <c r="C348" s="27">
        <v>0</v>
      </c>
    </row>
    <row r="349" spans="1:3" x14ac:dyDescent="0.55000000000000004">
      <c r="A349" s="27">
        <v>44414</v>
      </c>
      <c r="B349" s="27">
        <v>534542</v>
      </c>
      <c r="C349" s="27">
        <v>594824</v>
      </c>
    </row>
    <row r="350" spans="1:3" x14ac:dyDescent="0.55000000000000004">
      <c r="A350" s="27">
        <v>44414</v>
      </c>
      <c r="B350" s="27">
        <v>0</v>
      </c>
      <c r="C350" s="27">
        <v>0</v>
      </c>
    </row>
    <row r="351" spans="1:3" x14ac:dyDescent="0.55000000000000004">
      <c r="A351" s="27">
        <v>44414</v>
      </c>
      <c r="B351" s="27">
        <v>0</v>
      </c>
      <c r="C351" s="27">
        <v>0</v>
      </c>
    </row>
    <row r="352" spans="1:3" x14ac:dyDescent="0.55000000000000004">
      <c r="A352" s="27">
        <v>44415</v>
      </c>
      <c r="B352" s="27">
        <v>667973</v>
      </c>
      <c r="C352" s="27">
        <v>614143</v>
      </c>
    </row>
    <row r="353" spans="1:3" x14ac:dyDescent="0.55000000000000004">
      <c r="A353" s="27">
        <v>44415</v>
      </c>
      <c r="B353" s="27">
        <v>0</v>
      </c>
      <c r="C353" s="27">
        <v>0</v>
      </c>
    </row>
    <row r="354" spans="1:3" x14ac:dyDescent="0.55000000000000004">
      <c r="A354" s="27">
        <v>44415</v>
      </c>
      <c r="B354" s="27">
        <v>0</v>
      </c>
      <c r="C354" s="27">
        <v>0</v>
      </c>
    </row>
    <row r="355" spans="1:3" x14ac:dyDescent="0.55000000000000004">
      <c r="A355" s="27">
        <v>44416</v>
      </c>
      <c r="B355" s="27">
        <v>-3909389</v>
      </c>
      <c r="C355" s="27">
        <v>-319104</v>
      </c>
    </row>
    <row r="356" spans="1:3" x14ac:dyDescent="0.55000000000000004">
      <c r="A356" s="27">
        <v>44416</v>
      </c>
      <c r="B356" s="27">
        <v>0</v>
      </c>
      <c r="C356" s="27">
        <v>0</v>
      </c>
    </row>
    <row r="357" spans="1:3" x14ac:dyDescent="0.55000000000000004">
      <c r="A357" s="27">
        <v>44416</v>
      </c>
      <c r="B357" s="27">
        <v>0</v>
      </c>
      <c r="C357" s="27">
        <v>0</v>
      </c>
    </row>
    <row r="358" spans="1:3" x14ac:dyDescent="0.55000000000000004">
      <c r="A358" s="27">
        <v>44417</v>
      </c>
      <c r="B358" s="27">
        <v>157979</v>
      </c>
      <c r="C358" s="27">
        <v>98272</v>
      </c>
    </row>
    <row r="359" spans="1:3" x14ac:dyDescent="0.55000000000000004">
      <c r="A359" s="27">
        <v>44417</v>
      </c>
      <c r="B359" s="27">
        <v>0</v>
      </c>
      <c r="C359" s="27">
        <v>0</v>
      </c>
    </row>
    <row r="360" spans="1:3" x14ac:dyDescent="0.55000000000000004">
      <c r="A360" s="27">
        <v>44417</v>
      </c>
      <c r="B360" s="27">
        <v>0</v>
      </c>
      <c r="C360" s="27">
        <v>0</v>
      </c>
    </row>
    <row r="361" spans="1:3" x14ac:dyDescent="0.55000000000000004">
      <c r="A361" s="27">
        <v>44418</v>
      </c>
      <c r="B361" s="27">
        <v>455280</v>
      </c>
      <c r="C361" s="27">
        <v>553972</v>
      </c>
    </row>
    <row r="362" spans="1:3" x14ac:dyDescent="0.55000000000000004">
      <c r="A362" s="27">
        <v>44418</v>
      </c>
      <c r="B362" s="27">
        <v>0</v>
      </c>
      <c r="C362" s="27">
        <v>0</v>
      </c>
    </row>
    <row r="363" spans="1:3" x14ac:dyDescent="0.55000000000000004">
      <c r="A363" s="27">
        <v>44418</v>
      </c>
      <c r="B363" s="27">
        <v>0</v>
      </c>
      <c r="C363" s="27">
        <v>0</v>
      </c>
    </row>
    <row r="364" spans="1:3" x14ac:dyDescent="0.55000000000000004">
      <c r="A364" s="27">
        <v>44419</v>
      </c>
      <c r="B364" s="27">
        <v>467450</v>
      </c>
      <c r="C364" s="27">
        <v>482773</v>
      </c>
    </row>
    <row r="365" spans="1:3" x14ac:dyDescent="0.55000000000000004">
      <c r="A365" s="27">
        <v>44419</v>
      </c>
      <c r="B365" s="27">
        <v>0</v>
      </c>
      <c r="C365" s="27">
        <v>0</v>
      </c>
    </row>
    <row r="366" spans="1:3" x14ac:dyDescent="0.55000000000000004">
      <c r="A366" s="27">
        <v>44419</v>
      </c>
      <c r="B366" s="27">
        <v>0</v>
      </c>
      <c r="C366" s="27">
        <v>0</v>
      </c>
    </row>
    <row r="367" spans="1:3" x14ac:dyDescent="0.55000000000000004">
      <c r="A367" s="27">
        <v>44420</v>
      </c>
      <c r="B367" s="27">
        <v>459478</v>
      </c>
      <c r="C367" s="27">
        <v>220144</v>
      </c>
    </row>
    <row r="368" spans="1:3" x14ac:dyDescent="0.55000000000000004">
      <c r="A368" s="27">
        <v>44420</v>
      </c>
      <c r="B368" s="27">
        <v>0</v>
      </c>
      <c r="C368" s="27">
        <v>0</v>
      </c>
    </row>
    <row r="369" spans="1:3" x14ac:dyDescent="0.55000000000000004">
      <c r="A369" s="27">
        <v>44420</v>
      </c>
      <c r="B369" s="27">
        <v>0</v>
      </c>
      <c r="C369" s="27">
        <v>0</v>
      </c>
    </row>
    <row r="370" spans="1:3" x14ac:dyDescent="0.55000000000000004">
      <c r="A370" s="27">
        <v>44421</v>
      </c>
      <c r="B370" s="27">
        <v>320752</v>
      </c>
      <c r="C370" s="27">
        <v>130855</v>
      </c>
    </row>
    <row r="371" spans="1:3" x14ac:dyDescent="0.55000000000000004">
      <c r="A371" s="27">
        <v>44421</v>
      </c>
      <c r="B371" s="27">
        <v>0</v>
      </c>
      <c r="C371" s="27">
        <v>0</v>
      </c>
    </row>
    <row r="372" spans="1:3" x14ac:dyDescent="0.55000000000000004">
      <c r="A372" s="27">
        <v>44421</v>
      </c>
      <c r="B372" s="27">
        <v>0</v>
      </c>
      <c r="C372" s="27">
        <v>0</v>
      </c>
    </row>
    <row r="373" spans="1:3" x14ac:dyDescent="0.55000000000000004">
      <c r="A373" s="27">
        <v>44422</v>
      </c>
      <c r="B373" s="27">
        <v>339162</v>
      </c>
      <c r="C373" s="27">
        <v>245613</v>
      </c>
    </row>
    <row r="374" spans="1:3" x14ac:dyDescent="0.55000000000000004">
      <c r="A374" s="27">
        <v>44422</v>
      </c>
      <c r="B374" s="27">
        <v>0</v>
      </c>
      <c r="C374" s="27">
        <v>0</v>
      </c>
    </row>
    <row r="375" spans="1:3" x14ac:dyDescent="0.55000000000000004">
      <c r="A375" s="27">
        <v>44422</v>
      </c>
      <c r="B375" s="27">
        <v>0</v>
      </c>
      <c r="C375" s="27">
        <v>0</v>
      </c>
    </row>
    <row r="376" spans="1:3" x14ac:dyDescent="0.55000000000000004">
      <c r="A376" s="27">
        <v>44423</v>
      </c>
      <c r="B376" s="27">
        <v>-7110575</v>
      </c>
      <c r="C376" s="27">
        <v>-2494865</v>
      </c>
    </row>
    <row r="377" spans="1:3" x14ac:dyDescent="0.55000000000000004">
      <c r="A377" s="27">
        <v>44423</v>
      </c>
      <c r="B377" s="27">
        <v>0</v>
      </c>
      <c r="C377" s="27">
        <v>0</v>
      </c>
    </row>
    <row r="378" spans="1:3" x14ac:dyDescent="0.55000000000000004">
      <c r="A378" s="27">
        <v>44423</v>
      </c>
      <c r="B378" s="27">
        <v>0</v>
      </c>
      <c r="C378" s="27">
        <v>0</v>
      </c>
    </row>
    <row r="379" spans="1:3" x14ac:dyDescent="0.55000000000000004">
      <c r="A379" s="27">
        <v>44424</v>
      </c>
      <c r="B379" s="27">
        <v>401481</v>
      </c>
      <c r="C379" s="27">
        <v>344566</v>
      </c>
    </row>
    <row r="380" spans="1:3" x14ac:dyDescent="0.55000000000000004">
      <c r="A380" s="27">
        <v>44424</v>
      </c>
      <c r="B380" s="27">
        <v>0</v>
      </c>
      <c r="C380" s="27">
        <v>0</v>
      </c>
    </row>
    <row r="381" spans="1:3" x14ac:dyDescent="0.55000000000000004">
      <c r="A381" s="27">
        <v>44424</v>
      </c>
      <c r="B381" s="27">
        <v>0</v>
      </c>
      <c r="C381" s="27">
        <v>0</v>
      </c>
    </row>
    <row r="382" spans="1:3" x14ac:dyDescent="0.55000000000000004">
      <c r="A382" s="27">
        <v>44425</v>
      </c>
      <c r="B382" s="27">
        <v>503469</v>
      </c>
      <c r="C382" s="27">
        <v>425135</v>
      </c>
    </row>
    <row r="383" spans="1:3" x14ac:dyDescent="0.55000000000000004">
      <c r="A383" s="27">
        <v>44425</v>
      </c>
      <c r="B383" s="27">
        <v>0</v>
      </c>
      <c r="C383" s="27">
        <v>0</v>
      </c>
    </row>
    <row r="384" spans="1:3" x14ac:dyDescent="0.55000000000000004">
      <c r="A384" s="27">
        <v>44425</v>
      </c>
      <c r="B384" s="27">
        <v>0</v>
      </c>
      <c r="C384" s="27">
        <v>0</v>
      </c>
    </row>
    <row r="385" spans="1:3" x14ac:dyDescent="0.55000000000000004">
      <c r="A385" s="27">
        <v>44426</v>
      </c>
      <c r="B385" s="27">
        <v>529497</v>
      </c>
      <c r="C385" s="27">
        <v>414425</v>
      </c>
    </row>
    <row r="386" spans="1:3" x14ac:dyDescent="0.55000000000000004">
      <c r="A386" s="27">
        <v>44426</v>
      </c>
      <c r="B386" s="27">
        <v>0</v>
      </c>
      <c r="C386" s="27">
        <v>0</v>
      </c>
    </row>
    <row r="387" spans="1:3" x14ac:dyDescent="0.55000000000000004">
      <c r="A387" s="27">
        <v>44426</v>
      </c>
      <c r="B387" s="27">
        <v>0</v>
      </c>
      <c r="C387" s="27">
        <v>0</v>
      </c>
    </row>
    <row r="388" spans="1:3" x14ac:dyDescent="0.55000000000000004">
      <c r="A388" s="27">
        <v>44427</v>
      </c>
      <c r="B388" s="27">
        <v>524994</v>
      </c>
      <c r="C388" s="27">
        <v>402148</v>
      </c>
    </row>
    <row r="389" spans="1:3" x14ac:dyDescent="0.55000000000000004">
      <c r="A389" s="27">
        <v>44427</v>
      </c>
      <c r="B389" s="27">
        <v>0</v>
      </c>
      <c r="C389" s="27">
        <v>0</v>
      </c>
    </row>
    <row r="390" spans="1:3" x14ac:dyDescent="0.55000000000000004">
      <c r="A390" s="27">
        <v>44427</v>
      </c>
      <c r="B390" s="27">
        <v>0</v>
      </c>
      <c r="C390" s="27">
        <v>0</v>
      </c>
    </row>
    <row r="391" spans="1:3" x14ac:dyDescent="0.55000000000000004">
      <c r="A391" s="27">
        <v>44428</v>
      </c>
      <c r="B391" s="27">
        <v>548802</v>
      </c>
      <c r="C391" s="27">
        <v>443162</v>
      </c>
    </row>
    <row r="392" spans="1:3" x14ac:dyDescent="0.55000000000000004">
      <c r="A392" s="27">
        <v>44428</v>
      </c>
      <c r="B392" s="27">
        <v>0</v>
      </c>
      <c r="C392" s="27">
        <v>0</v>
      </c>
    </row>
    <row r="393" spans="1:3" x14ac:dyDescent="0.55000000000000004">
      <c r="A393" s="27">
        <v>44428</v>
      </c>
      <c r="B393" s="27">
        <v>0</v>
      </c>
      <c r="C393" s="27">
        <v>0</v>
      </c>
    </row>
    <row r="394" spans="1:3" x14ac:dyDescent="0.55000000000000004">
      <c r="A394" s="27">
        <v>44429</v>
      </c>
      <c r="B394" s="27">
        <v>656932</v>
      </c>
      <c r="C394" s="27">
        <v>502163</v>
      </c>
    </row>
    <row r="395" spans="1:3" x14ac:dyDescent="0.55000000000000004">
      <c r="A395" s="27">
        <v>44429</v>
      </c>
      <c r="B395" s="27">
        <v>0</v>
      </c>
      <c r="C395" s="27">
        <v>0</v>
      </c>
    </row>
    <row r="396" spans="1:3" x14ac:dyDescent="0.55000000000000004">
      <c r="A396" s="27">
        <v>44429</v>
      </c>
      <c r="B396" s="27">
        <v>0</v>
      </c>
      <c r="C396" s="27">
        <v>0</v>
      </c>
    </row>
    <row r="397" spans="1:3" x14ac:dyDescent="0.55000000000000004">
      <c r="A397" s="27">
        <v>44430</v>
      </c>
      <c r="B397" s="27">
        <v>-10596321</v>
      </c>
      <c r="C397" s="27">
        <v>-5397150</v>
      </c>
    </row>
    <row r="398" spans="1:3" x14ac:dyDescent="0.55000000000000004">
      <c r="A398" s="27">
        <v>44430</v>
      </c>
      <c r="B398" s="27">
        <v>0</v>
      </c>
      <c r="C398" s="27">
        <v>0</v>
      </c>
    </row>
    <row r="399" spans="1:3" x14ac:dyDescent="0.55000000000000004">
      <c r="A399" s="27">
        <v>44430</v>
      </c>
      <c r="B399" s="27">
        <v>0</v>
      </c>
      <c r="C399" s="27">
        <v>0</v>
      </c>
    </row>
    <row r="400" spans="1:3" x14ac:dyDescent="0.55000000000000004">
      <c r="A400" s="27">
        <v>44431</v>
      </c>
      <c r="B400" s="27">
        <v>470374</v>
      </c>
      <c r="C400" s="27">
        <v>400394</v>
      </c>
    </row>
    <row r="401" spans="1:3" x14ac:dyDescent="0.55000000000000004">
      <c r="A401" s="27">
        <v>44431</v>
      </c>
      <c r="B401" s="27">
        <v>0</v>
      </c>
      <c r="C401" s="27">
        <v>0</v>
      </c>
    </row>
    <row r="402" spans="1:3" x14ac:dyDescent="0.55000000000000004">
      <c r="A402" s="27">
        <v>44431</v>
      </c>
      <c r="B402" s="27">
        <v>0</v>
      </c>
      <c r="C402" s="27">
        <v>0</v>
      </c>
    </row>
    <row r="403" spans="1:3" x14ac:dyDescent="0.55000000000000004">
      <c r="A403" s="27">
        <v>44432</v>
      </c>
      <c r="B403" s="27">
        <v>511574</v>
      </c>
      <c r="C403" s="27">
        <v>406968</v>
      </c>
    </row>
    <row r="404" spans="1:3" x14ac:dyDescent="0.55000000000000004">
      <c r="A404" s="27">
        <v>44432</v>
      </c>
      <c r="B404" s="27">
        <v>0</v>
      </c>
      <c r="C404" s="27">
        <v>0</v>
      </c>
    </row>
    <row r="405" spans="1:3" x14ac:dyDescent="0.55000000000000004">
      <c r="A405" s="27">
        <v>44432</v>
      </c>
      <c r="B405" s="27">
        <v>0</v>
      </c>
      <c r="C405" s="27">
        <v>0</v>
      </c>
    </row>
    <row r="406" spans="1:3" x14ac:dyDescent="0.55000000000000004">
      <c r="A406" s="27">
        <v>44433</v>
      </c>
      <c r="B406" s="27">
        <v>494135</v>
      </c>
      <c r="C406" s="27">
        <v>399356</v>
      </c>
    </row>
    <row r="407" spans="1:3" x14ac:dyDescent="0.55000000000000004">
      <c r="A407" s="27">
        <v>44433</v>
      </c>
      <c r="B407" s="27">
        <v>0</v>
      </c>
      <c r="C407" s="27">
        <v>0</v>
      </c>
    </row>
    <row r="408" spans="1:3" x14ac:dyDescent="0.55000000000000004">
      <c r="A408" s="27">
        <v>44433</v>
      </c>
      <c r="B408" s="27">
        <v>0</v>
      </c>
      <c r="C408" s="27">
        <v>0</v>
      </c>
    </row>
    <row r="409" spans="1:3" x14ac:dyDescent="0.55000000000000004">
      <c r="A409" s="27">
        <v>44434</v>
      </c>
      <c r="B409" s="27">
        <v>467020</v>
      </c>
      <c r="C409" s="27">
        <v>380842</v>
      </c>
    </row>
    <row r="410" spans="1:3" x14ac:dyDescent="0.55000000000000004">
      <c r="A410" s="27">
        <v>44434</v>
      </c>
      <c r="B410" s="27">
        <v>0</v>
      </c>
      <c r="C410" s="27">
        <v>0</v>
      </c>
    </row>
    <row r="411" spans="1:3" x14ac:dyDescent="0.55000000000000004">
      <c r="A411" s="27">
        <v>44434</v>
      </c>
      <c r="B411" s="27">
        <v>0</v>
      </c>
      <c r="C411" s="27">
        <v>0</v>
      </c>
    </row>
    <row r="412" spans="1:3" x14ac:dyDescent="0.55000000000000004">
      <c r="A412" s="27">
        <v>44435</v>
      </c>
      <c r="B412" s="27">
        <v>488488</v>
      </c>
      <c r="C412" s="27">
        <v>397750</v>
      </c>
    </row>
    <row r="413" spans="1:3" x14ac:dyDescent="0.55000000000000004">
      <c r="A413" s="27">
        <v>44435</v>
      </c>
      <c r="B413" s="27">
        <v>0</v>
      </c>
      <c r="C413" s="27">
        <v>0</v>
      </c>
    </row>
    <row r="414" spans="1:3" x14ac:dyDescent="0.55000000000000004">
      <c r="A414" s="27">
        <v>44435</v>
      </c>
      <c r="B414" s="27">
        <v>0</v>
      </c>
      <c r="C414" s="27">
        <v>0</v>
      </c>
    </row>
    <row r="415" spans="1:3" x14ac:dyDescent="0.55000000000000004">
      <c r="A415" s="27">
        <v>44436</v>
      </c>
      <c r="B415" s="27">
        <v>570034</v>
      </c>
      <c r="C415" s="27">
        <v>492895</v>
      </c>
    </row>
    <row r="416" spans="1:3" x14ac:dyDescent="0.55000000000000004">
      <c r="A416" s="27">
        <v>44436</v>
      </c>
      <c r="B416" s="27">
        <v>0</v>
      </c>
      <c r="C416" s="27">
        <v>0</v>
      </c>
    </row>
    <row r="417" spans="1:3" x14ac:dyDescent="0.55000000000000004">
      <c r="A417" s="27">
        <v>44436</v>
      </c>
      <c r="B417" s="27">
        <v>0</v>
      </c>
      <c r="C417" s="27">
        <v>0</v>
      </c>
    </row>
    <row r="418" spans="1:3" x14ac:dyDescent="0.55000000000000004">
      <c r="A418" s="27">
        <v>44437</v>
      </c>
      <c r="B418" s="27">
        <v>3690738</v>
      </c>
      <c r="C418" s="27">
        <v>3365942</v>
      </c>
    </row>
    <row r="419" spans="1:3" x14ac:dyDescent="0.55000000000000004">
      <c r="A419" s="27">
        <v>44437</v>
      </c>
      <c r="B419" s="27">
        <v>0</v>
      </c>
      <c r="C419" s="27">
        <v>0</v>
      </c>
    </row>
    <row r="420" spans="1:3" x14ac:dyDescent="0.55000000000000004">
      <c r="A420" s="27">
        <v>44437</v>
      </c>
      <c r="B420" s="27">
        <v>0</v>
      </c>
      <c r="C420" s="27">
        <v>0</v>
      </c>
    </row>
    <row r="421" spans="1:3" x14ac:dyDescent="0.55000000000000004">
      <c r="A421" s="27">
        <v>44438</v>
      </c>
      <c r="B421" s="27">
        <v>244865</v>
      </c>
      <c r="C421" s="27">
        <v>106770</v>
      </c>
    </row>
    <row r="422" spans="1:3" x14ac:dyDescent="0.55000000000000004">
      <c r="A422" s="27">
        <v>44438</v>
      </c>
      <c r="B422" s="27">
        <v>0</v>
      </c>
      <c r="C422" s="27">
        <v>0</v>
      </c>
    </row>
    <row r="423" spans="1:3" x14ac:dyDescent="0.55000000000000004">
      <c r="A423" s="27">
        <v>44438</v>
      </c>
      <c r="B423" s="27">
        <v>0</v>
      </c>
      <c r="C423" s="27">
        <v>0</v>
      </c>
    </row>
    <row r="424" spans="1:3" x14ac:dyDescent="0.55000000000000004">
      <c r="A424" s="27">
        <v>44439</v>
      </c>
      <c r="B424" s="27">
        <v>340595</v>
      </c>
      <c r="C424" s="27">
        <v>223477</v>
      </c>
    </row>
    <row r="425" spans="1:3" x14ac:dyDescent="0.55000000000000004">
      <c r="A425" s="27">
        <v>44439</v>
      </c>
      <c r="B425" s="27">
        <v>0</v>
      </c>
      <c r="C425" s="27">
        <v>0</v>
      </c>
    </row>
    <row r="426" spans="1:3" x14ac:dyDescent="0.55000000000000004">
      <c r="A426" s="27">
        <v>44439</v>
      </c>
      <c r="B426" s="27">
        <v>0</v>
      </c>
      <c r="C426" s="27">
        <v>0</v>
      </c>
    </row>
  </sheetData>
  <sortState xmlns:xlrd2="http://schemas.microsoft.com/office/spreadsheetml/2017/richdata2" ref="A1:C426">
    <sortCondition ref="A1:A1048576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51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3" width="13.83203125" style="66" customWidth="1"/>
    <col min="4" max="4" width="12.33203125" style="66" bestFit="1" customWidth="1"/>
    <col min="5" max="5" width="15.25" style="66" bestFit="1" customWidth="1"/>
    <col min="6" max="6" width="16.25" style="66" bestFit="1" customWidth="1"/>
    <col min="7" max="7" width="12.33203125" style="66" bestFit="1" customWidth="1"/>
    <col min="8" max="8" width="15.25" style="66" bestFit="1" customWidth="1"/>
    <col min="9" max="9" width="16.25" style="66" bestFit="1" customWidth="1"/>
    <col min="10" max="10" width="12.33203125" style="66" bestFit="1" customWidth="1"/>
    <col min="11" max="11" width="15.25" style="66" bestFit="1" customWidth="1"/>
    <col min="12" max="12" width="16.25" style="66" bestFit="1" customWidth="1"/>
    <col min="13" max="13" width="12.33203125" style="66" bestFit="1" customWidth="1"/>
    <col min="14" max="14" width="15.25" style="66" bestFit="1" customWidth="1"/>
    <col min="15" max="15" width="16.25" style="66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TEXT(MAX(A3:A148)+1,"m月d日") &amp; "公表時点）"</f>
        <v>（9月1日公表時点）</v>
      </c>
    </row>
    <row r="3" spans="1:15" x14ac:dyDescent="0.55000000000000004">
      <c r="A3" s="140" t="s">
        <v>323</v>
      </c>
      <c r="B3" s="140" t="s">
        <v>297</v>
      </c>
      <c r="C3" s="140" t="s">
        <v>298</v>
      </c>
      <c r="D3" s="141" t="s">
        <v>324</v>
      </c>
      <c r="E3" s="141"/>
      <c r="F3" s="141"/>
      <c r="G3" s="141"/>
      <c r="H3" s="141"/>
      <c r="I3" s="141"/>
      <c r="J3" s="141" t="s">
        <v>325</v>
      </c>
      <c r="K3" s="141"/>
      <c r="L3" s="141"/>
      <c r="M3" s="141"/>
      <c r="N3" s="141"/>
      <c r="O3" s="141"/>
    </row>
    <row r="4" spans="1:15" x14ac:dyDescent="0.55000000000000004">
      <c r="A4" s="140"/>
      <c r="B4" s="140"/>
      <c r="C4" s="140"/>
      <c r="D4" s="139" t="s">
        <v>299</v>
      </c>
      <c r="E4" s="139"/>
      <c r="F4" s="139"/>
      <c r="G4" s="139" t="s">
        <v>300</v>
      </c>
      <c r="H4" s="139"/>
      <c r="I4" s="139"/>
      <c r="J4" s="139" t="s">
        <v>299</v>
      </c>
      <c r="K4" s="139"/>
      <c r="L4" s="139"/>
      <c r="M4" s="139" t="s">
        <v>300</v>
      </c>
      <c r="N4" s="139"/>
      <c r="O4" s="139"/>
    </row>
    <row r="5" spans="1:15" x14ac:dyDescent="0.55000000000000004">
      <c r="A5" s="140"/>
      <c r="B5" s="140"/>
      <c r="C5" s="140"/>
      <c r="D5" s="106" t="s">
        <v>301</v>
      </c>
      <c r="E5" s="106" t="s">
        <v>302</v>
      </c>
      <c r="F5" s="106" t="s">
        <v>351</v>
      </c>
      <c r="G5" s="106" t="s">
        <v>301</v>
      </c>
      <c r="H5" s="106" t="s">
        <v>302</v>
      </c>
      <c r="I5" s="106" t="s">
        <v>351</v>
      </c>
      <c r="J5" s="106" t="s">
        <v>301</v>
      </c>
      <c r="K5" s="106" t="s">
        <v>302</v>
      </c>
      <c r="L5" s="106" t="s">
        <v>351</v>
      </c>
      <c r="M5" s="106" t="s">
        <v>301</v>
      </c>
      <c r="N5" s="106" t="s">
        <v>302</v>
      </c>
      <c r="O5" s="106" t="s">
        <v>351</v>
      </c>
    </row>
    <row r="6" spans="1:15" x14ac:dyDescent="0.55000000000000004">
      <c r="A6" s="138" t="s">
        <v>287</v>
      </c>
      <c r="B6" s="139"/>
      <c r="C6" s="62">
        <f t="shared" ref="C6:C11" ca="1" si="0">SUM(D6:I6)</f>
        <v>112430828</v>
      </c>
      <c r="D6" s="62">
        <f ca="1">SUM(OFFSET(D$6,1,0,MAX($A$6:$A148)-DATE(2021,4,12)+1,1))</f>
        <v>54316164</v>
      </c>
      <c r="E6" s="62">
        <f ca="1">SUM(OFFSET(E$6,1,0,MAX($A$6:$A148)-DATE(2021,4,12)+1,1))</f>
        <v>8314801</v>
      </c>
      <c r="F6" s="62">
        <f ca="1">SUM(OFFSET(F$6,1,0,MAX($A$6:$A148)-DATE(2021,4,12)+1,1))</f>
        <v>8348</v>
      </c>
      <c r="G6" s="62">
        <f ca="1">SUM(OFFSET(G$6,1,0,MAX($A$6:$A148)-DATE(2021,4,12)+1,1))</f>
        <v>44494214</v>
      </c>
      <c r="H6" s="62">
        <f ca="1">SUM(OFFSET(H$6,1,0,MAX($A$6:$A148)-DATE(2021,4,12)+1,1))</f>
        <v>5297296</v>
      </c>
      <c r="I6" s="62">
        <f ca="1">SUM(OFFSET(I$6,1,0,MAX($A$6:$A148)-DATE(2021,4,12)+1,1))</f>
        <v>5</v>
      </c>
      <c r="J6" s="62">
        <f ca="1">SUM(OFFSET(J$6,1,0,MAX($A$6:$A148)-DATE(2021,4,12)+1,1))</f>
        <v>30950575</v>
      </c>
      <c r="K6" s="62">
        <f ca="1">SUM(OFFSET(K$6,1,0,MAX($A$6:$A148)-DATE(2021,4,12)+1,1))</f>
        <v>863721</v>
      </c>
      <c r="L6" s="62">
        <f ca="1">SUM(OFFSET(L$6,1,0,MAX($A$6:$A148)-DATE(2021,4,12)+1,1))</f>
        <v>295</v>
      </c>
      <c r="M6" s="62">
        <f ca="1">SUM(OFFSET(M$6,1,0,MAX($A$6:$A148)-DATE(2021,4,12)+1,1))</f>
        <v>30227703</v>
      </c>
      <c r="N6" s="62">
        <f ca="1">SUM(OFFSET(N$6,1,0,MAX($A$6:$A148)-DATE(2021,4,12)+1,1))</f>
        <v>832506</v>
      </c>
      <c r="O6" s="62">
        <f ca="1">SUM(OFFSET(O$6,1,0,MAX($A$6:$A148)-DATE(2021,4,12)+1,1))</f>
        <v>1</v>
      </c>
    </row>
    <row r="7" spans="1:15" x14ac:dyDescent="0.55000000000000004">
      <c r="A7" s="108">
        <v>44439</v>
      </c>
      <c r="B7" s="105" t="str">
        <f t="shared" ref="B7:B69" si="1">"(" &amp; TEXT(A7,"aaa") &amp; ")"</f>
        <v>(火)</v>
      </c>
      <c r="C7" s="62">
        <f t="shared" si="0"/>
        <v>617075</v>
      </c>
      <c r="D7" s="62">
        <v>290248</v>
      </c>
      <c r="E7" s="62">
        <v>50347</v>
      </c>
      <c r="F7" s="62">
        <v>1100</v>
      </c>
      <c r="G7" s="62">
        <v>222377</v>
      </c>
      <c r="H7" s="62">
        <v>53003</v>
      </c>
      <c r="I7" s="62">
        <v>0</v>
      </c>
      <c r="J7" s="62">
        <v>12024</v>
      </c>
      <c r="K7" s="62">
        <v>329</v>
      </c>
      <c r="L7" s="62">
        <v>56</v>
      </c>
      <c r="M7" s="62">
        <v>19152</v>
      </c>
      <c r="N7" s="62">
        <v>688</v>
      </c>
      <c r="O7" s="62">
        <v>0</v>
      </c>
    </row>
    <row r="8" spans="1:15" x14ac:dyDescent="0.55000000000000004">
      <c r="A8" s="108">
        <v>44438</v>
      </c>
      <c r="B8" s="105" t="str">
        <f t="shared" si="1"/>
        <v>(月)</v>
      </c>
      <c r="C8" s="62">
        <f t="shared" si="0"/>
        <v>421479</v>
      </c>
      <c r="D8" s="62">
        <v>178350</v>
      </c>
      <c r="E8" s="62">
        <v>66515</v>
      </c>
      <c r="F8" s="62">
        <v>889</v>
      </c>
      <c r="G8" s="62">
        <v>105881</v>
      </c>
      <c r="H8" s="62">
        <v>69844</v>
      </c>
      <c r="I8" s="62">
        <v>0</v>
      </c>
      <c r="J8" s="62">
        <v>6074</v>
      </c>
      <c r="K8" s="62">
        <v>380</v>
      </c>
      <c r="L8" s="62">
        <v>38</v>
      </c>
      <c r="M8" s="62">
        <v>6300</v>
      </c>
      <c r="N8" s="62">
        <v>669</v>
      </c>
      <c r="O8" s="62">
        <v>0</v>
      </c>
    </row>
    <row r="9" spans="1:15" x14ac:dyDescent="0.55000000000000004">
      <c r="A9" s="108">
        <v>44437</v>
      </c>
      <c r="B9" s="105" t="str">
        <f t="shared" si="1"/>
        <v>(日)</v>
      </c>
      <c r="C9" s="62">
        <f t="shared" si="0"/>
        <v>957898</v>
      </c>
      <c r="D9" s="62">
        <v>393414</v>
      </c>
      <c r="E9" s="62">
        <v>76663</v>
      </c>
      <c r="F9" s="62">
        <v>1119</v>
      </c>
      <c r="G9" s="62">
        <v>409810</v>
      </c>
      <c r="H9" s="62">
        <v>76891</v>
      </c>
      <c r="I9" s="62">
        <v>1</v>
      </c>
      <c r="J9" s="62">
        <v>7839</v>
      </c>
      <c r="K9" s="62">
        <v>571</v>
      </c>
      <c r="L9" s="62">
        <v>47</v>
      </c>
      <c r="M9" s="62">
        <v>16238</v>
      </c>
      <c r="N9" s="62">
        <v>1222</v>
      </c>
      <c r="O9" s="62">
        <v>0</v>
      </c>
    </row>
    <row r="10" spans="1:15" x14ac:dyDescent="0.55000000000000004">
      <c r="A10" s="108">
        <v>44436</v>
      </c>
      <c r="B10" s="105" t="str">
        <f t="shared" si="1"/>
        <v>(土)</v>
      </c>
      <c r="C10" s="62">
        <f t="shared" si="0"/>
        <v>1143892</v>
      </c>
      <c r="D10" s="62">
        <v>483995</v>
      </c>
      <c r="E10" s="62">
        <v>86039</v>
      </c>
      <c r="F10" s="62">
        <v>538</v>
      </c>
      <c r="G10" s="62">
        <v>492357</v>
      </c>
      <c r="H10" s="62">
        <v>80963</v>
      </c>
      <c r="I10" s="62">
        <v>0</v>
      </c>
      <c r="J10" s="62">
        <v>10020</v>
      </c>
      <c r="K10" s="62">
        <v>565</v>
      </c>
      <c r="L10" s="62">
        <v>12</v>
      </c>
      <c r="M10" s="62">
        <v>24583</v>
      </c>
      <c r="N10" s="62">
        <v>1235</v>
      </c>
      <c r="O10" s="62">
        <v>0</v>
      </c>
    </row>
    <row r="11" spans="1:15" x14ac:dyDescent="0.55000000000000004">
      <c r="A11" s="108">
        <v>44435</v>
      </c>
      <c r="B11" s="105" t="str">
        <f t="shared" si="1"/>
        <v>(金)</v>
      </c>
      <c r="C11" s="62">
        <f t="shared" si="0"/>
        <v>970170</v>
      </c>
      <c r="D11" s="62">
        <v>417899</v>
      </c>
      <c r="E11" s="62">
        <v>70589</v>
      </c>
      <c r="F11" s="62">
        <v>546</v>
      </c>
      <c r="G11" s="62">
        <v>397204</v>
      </c>
      <c r="H11" s="62">
        <v>83932</v>
      </c>
      <c r="I11" s="62">
        <v>0</v>
      </c>
      <c r="J11" s="62">
        <v>13542</v>
      </c>
      <c r="K11" s="62">
        <v>350</v>
      </c>
      <c r="L11" s="62">
        <v>11</v>
      </c>
      <c r="M11" s="62">
        <v>30079</v>
      </c>
      <c r="N11" s="62">
        <v>1190</v>
      </c>
      <c r="O11" s="62">
        <v>0</v>
      </c>
    </row>
    <row r="12" spans="1:15" x14ac:dyDescent="0.55000000000000004">
      <c r="A12" s="108">
        <v>44434</v>
      </c>
      <c r="B12" s="105" t="str">
        <f t="shared" si="1"/>
        <v>(木)</v>
      </c>
      <c r="C12" s="62">
        <f t="shared" ref="C12:C13" si="2">SUM(D12:I12)</f>
        <v>931066</v>
      </c>
      <c r="D12" s="62">
        <v>397018</v>
      </c>
      <c r="E12" s="62">
        <v>70002</v>
      </c>
      <c r="F12" s="62">
        <v>1551</v>
      </c>
      <c r="G12" s="62">
        <v>379291</v>
      </c>
      <c r="H12" s="62">
        <v>83203</v>
      </c>
      <c r="I12" s="62">
        <v>1</v>
      </c>
      <c r="J12" s="62">
        <v>15074</v>
      </c>
      <c r="K12" s="62">
        <v>550</v>
      </c>
      <c r="L12" s="62">
        <v>35</v>
      </c>
      <c r="M12" s="62">
        <v>33043</v>
      </c>
      <c r="N12" s="62">
        <v>1574</v>
      </c>
      <c r="O12" s="62">
        <v>0</v>
      </c>
    </row>
    <row r="13" spans="1:15" x14ac:dyDescent="0.55000000000000004">
      <c r="A13" s="108">
        <v>44433</v>
      </c>
      <c r="B13" s="105" t="str">
        <f t="shared" si="1"/>
        <v>(水)</v>
      </c>
      <c r="C13" s="62">
        <f t="shared" si="2"/>
        <v>984089</v>
      </c>
      <c r="D13" s="62">
        <v>412151</v>
      </c>
      <c r="E13" s="62">
        <v>81984</v>
      </c>
      <c r="F13" s="62">
        <v>1515</v>
      </c>
      <c r="G13" s="62">
        <v>397841</v>
      </c>
      <c r="H13" s="62">
        <v>90597</v>
      </c>
      <c r="I13" s="62">
        <v>1</v>
      </c>
      <c r="J13" s="62">
        <v>17967</v>
      </c>
      <c r="K13" s="62">
        <v>578</v>
      </c>
      <c r="L13" s="62">
        <v>44</v>
      </c>
      <c r="M13" s="62">
        <v>38121</v>
      </c>
      <c r="N13" s="62">
        <v>1792</v>
      </c>
      <c r="O13" s="62">
        <v>0</v>
      </c>
    </row>
    <row r="14" spans="1:15" x14ac:dyDescent="0.55000000000000004">
      <c r="A14" s="108">
        <v>44432</v>
      </c>
      <c r="B14" s="105" t="str">
        <f t="shared" si="1"/>
        <v>(火)</v>
      </c>
      <c r="C14" s="62">
        <f>SUM(D14:I14)</f>
        <v>1012879</v>
      </c>
      <c r="D14" s="62">
        <v>422457</v>
      </c>
      <c r="E14" s="62">
        <v>89117</v>
      </c>
      <c r="F14" s="62">
        <v>526</v>
      </c>
      <c r="G14" s="62">
        <v>406442</v>
      </c>
      <c r="H14" s="62">
        <v>94336</v>
      </c>
      <c r="I14" s="62">
        <v>1</v>
      </c>
      <c r="J14" s="62">
        <v>21688</v>
      </c>
      <c r="K14" s="62">
        <v>651</v>
      </c>
      <c r="L14" s="62">
        <v>21</v>
      </c>
      <c r="M14" s="62">
        <v>47401</v>
      </c>
      <c r="N14" s="62">
        <v>1999</v>
      </c>
      <c r="O14" s="62">
        <v>0</v>
      </c>
    </row>
    <row r="15" spans="1:15" x14ac:dyDescent="0.55000000000000004">
      <c r="A15" s="108">
        <v>44431</v>
      </c>
      <c r="B15" s="105" t="str">
        <f t="shared" si="1"/>
        <v>(月)</v>
      </c>
      <c r="C15" s="62">
        <f>SUM(D15:I15)</f>
        <v>975410</v>
      </c>
      <c r="D15" s="62">
        <v>397371</v>
      </c>
      <c r="E15" s="62">
        <v>73003</v>
      </c>
      <c r="F15" s="62">
        <v>529</v>
      </c>
      <c r="G15" s="62">
        <v>399865</v>
      </c>
      <c r="H15" s="62">
        <v>104641</v>
      </c>
      <c r="I15" s="62">
        <v>1</v>
      </c>
      <c r="J15" s="62">
        <v>20758</v>
      </c>
      <c r="K15" s="62">
        <v>596</v>
      </c>
      <c r="L15" s="62">
        <v>29</v>
      </c>
      <c r="M15" s="62">
        <v>52307</v>
      </c>
      <c r="N15" s="62">
        <v>2622</v>
      </c>
      <c r="O15" s="67">
        <v>1</v>
      </c>
    </row>
    <row r="16" spans="1:15" x14ac:dyDescent="0.55000000000000004">
      <c r="A16" s="108">
        <v>44430</v>
      </c>
      <c r="B16" s="105" t="str">
        <f t="shared" si="1"/>
        <v>(日)</v>
      </c>
      <c r="C16" s="62">
        <f>SUM(D16:I16)</f>
        <v>1114563</v>
      </c>
      <c r="D16" s="62">
        <v>485824</v>
      </c>
      <c r="E16" s="62">
        <v>93597</v>
      </c>
      <c r="F16" s="62">
        <v>0</v>
      </c>
      <c r="G16" s="62">
        <v>429082</v>
      </c>
      <c r="H16" s="62">
        <v>106060</v>
      </c>
      <c r="I16" s="62">
        <v>0</v>
      </c>
      <c r="J16" s="62">
        <v>10941</v>
      </c>
      <c r="K16" s="62">
        <v>789</v>
      </c>
      <c r="L16" s="62">
        <v>0</v>
      </c>
      <c r="M16" s="62">
        <v>32678</v>
      </c>
      <c r="N16" s="62">
        <v>4215</v>
      </c>
      <c r="O16" s="67">
        <v>0</v>
      </c>
    </row>
    <row r="17" spans="1:15" x14ac:dyDescent="0.55000000000000004">
      <c r="A17" s="108">
        <v>44429</v>
      </c>
      <c r="B17" s="105" t="str">
        <f t="shared" si="1"/>
        <v>(土)</v>
      </c>
      <c r="C17" s="62">
        <f t="shared" ref="C17:C79" si="3">SUM(D17:I17)</f>
        <v>1273860</v>
      </c>
      <c r="D17" s="67">
        <v>566516</v>
      </c>
      <c r="E17" s="62">
        <v>90416</v>
      </c>
      <c r="F17" s="62">
        <v>35</v>
      </c>
      <c r="G17" s="62">
        <v>502128</v>
      </c>
      <c r="H17" s="62">
        <v>114765</v>
      </c>
      <c r="I17" s="62">
        <v>0</v>
      </c>
      <c r="J17" s="62">
        <v>15007</v>
      </c>
      <c r="K17" s="62">
        <v>673</v>
      </c>
      <c r="L17" s="62">
        <v>2</v>
      </c>
      <c r="M17" s="62">
        <v>58768</v>
      </c>
      <c r="N17" s="62">
        <v>4459</v>
      </c>
      <c r="O17" s="67">
        <v>0</v>
      </c>
    </row>
    <row r="18" spans="1:15" x14ac:dyDescent="0.55000000000000004">
      <c r="A18" s="108">
        <v>44428</v>
      </c>
      <c r="B18" s="105" t="str">
        <f t="shared" si="1"/>
        <v>(金)</v>
      </c>
      <c r="C18" s="62">
        <f t="shared" si="3"/>
        <v>1107705</v>
      </c>
      <c r="D18" s="62">
        <v>477869</v>
      </c>
      <c r="E18" s="62">
        <v>70933</v>
      </c>
      <c r="F18" s="62">
        <v>0</v>
      </c>
      <c r="G18" s="62">
        <v>443162</v>
      </c>
      <c r="H18" s="62">
        <v>115741</v>
      </c>
      <c r="I18" s="62">
        <v>0</v>
      </c>
      <c r="J18" s="62">
        <v>22447</v>
      </c>
      <c r="K18" s="62">
        <v>405</v>
      </c>
      <c r="L18" s="62">
        <v>0</v>
      </c>
      <c r="M18" s="62">
        <v>74105</v>
      </c>
      <c r="N18" s="62">
        <v>2492</v>
      </c>
      <c r="O18" s="67">
        <v>0</v>
      </c>
    </row>
    <row r="19" spans="1:15" x14ac:dyDescent="0.55000000000000004">
      <c r="A19" s="108">
        <v>44427</v>
      </c>
      <c r="B19" s="105" t="str">
        <f t="shared" si="1"/>
        <v>(木)</v>
      </c>
      <c r="C19" s="62">
        <f t="shared" si="3"/>
        <v>1041105</v>
      </c>
      <c r="D19" s="62">
        <v>444256</v>
      </c>
      <c r="E19" s="62">
        <v>80738</v>
      </c>
      <c r="F19" s="62">
        <v>0</v>
      </c>
      <c r="G19" s="62">
        <v>402148</v>
      </c>
      <c r="H19" s="62">
        <v>113963</v>
      </c>
      <c r="I19" s="62">
        <v>0</v>
      </c>
      <c r="J19" s="62">
        <v>22742</v>
      </c>
      <c r="K19" s="62">
        <v>566</v>
      </c>
      <c r="L19" s="62">
        <v>0</v>
      </c>
      <c r="M19" s="62">
        <v>74203</v>
      </c>
      <c r="N19" s="62">
        <v>3256</v>
      </c>
      <c r="O19" s="67">
        <v>0</v>
      </c>
    </row>
    <row r="20" spans="1:15" x14ac:dyDescent="0.55000000000000004">
      <c r="A20" s="108">
        <v>44426</v>
      </c>
      <c r="B20" s="105" t="str">
        <f t="shared" si="1"/>
        <v>(水)</v>
      </c>
      <c r="C20" s="62">
        <f t="shared" si="3"/>
        <v>1076108</v>
      </c>
      <c r="D20" s="62">
        <v>457406</v>
      </c>
      <c r="E20" s="62">
        <v>72091</v>
      </c>
      <c r="F20" s="62">
        <v>0</v>
      </c>
      <c r="G20" s="62">
        <v>414425</v>
      </c>
      <c r="H20" s="62">
        <v>132186</v>
      </c>
      <c r="I20" s="62">
        <v>0</v>
      </c>
      <c r="J20" s="62">
        <v>25685</v>
      </c>
      <c r="K20" s="62">
        <v>649</v>
      </c>
      <c r="L20" s="62">
        <v>0</v>
      </c>
      <c r="M20" s="62">
        <v>81623</v>
      </c>
      <c r="N20" s="62">
        <v>3097</v>
      </c>
      <c r="O20" s="67">
        <v>0</v>
      </c>
    </row>
    <row r="21" spans="1:15" x14ac:dyDescent="0.55000000000000004">
      <c r="A21" s="108">
        <v>44425</v>
      </c>
      <c r="B21" s="105" t="str">
        <f t="shared" si="1"/>
        <v>(火)</v>
      </c>
      <c r="C21" s="62">
        <f t="shared" si="3"/>
        <v>1062926</v>
      </c>
      <c r="D21" s="62">
        <v>432364</v>
      </c>
      <c r="E21" s="62">
        <v>71105</v>
      </c>
      <c r="F21" s="62">
        <v>0</v>
      </c>
      <c r="G21" s="62">
        <v>425135</v>
      </c>
      <c r="H21" s="62">
        <v>134322</v>
      </c>
      <c r="I21" s="62">
        <v>0</v>
      </c>
      <c r="J21" s="62">
        <v>28673</v>
      </c>
      <c r="K21" s="62">
        <v>622</v>
      </c>
      <c r="L21" s="62">
        <v>0</v>
      </c>
      <c r="M21" s="62">
        <v>97959</v>
      </c>
      <c r="N21" s="62">
        <v>2562</v>
      </c>
      <c r="O21" s="67">
        <v>0</v>
      </c>
    </row>
    <row r="22" spans="1:15" x14ac:dyDescent="0.55000000000000004">
      <c r="A22" s="108">
        <v>44424</v>
      </c>
      <c r="B22" s="105" t="str">
        <f t="shared" si="1"/>
        <v>(月)</v>
      </c>
      <c r="C22" s="62">
        <f t="shared" si="3"/>
        <v>861272</v>
      </c>
      <c r="D22" s="62">
        <v>335620</v>
      </c>
      <c r="E22" s="62">
        <v>65861</v>
      </c>
      <c r="F22" s="62">
        <v>0</v>
      </c>
      <c r="G22" s="62">
        <v>344566</v>
      </c>
      <c r="H22" s="62">
        <v>115225</v>
      </c>
      <c r="I22" s="62">
        <v>0</v>
      </c>
      <c r="J22" s="62">
        <v>22936</v>
      </c>
      <c r="K22" s="62">
        <v>546</v>
      </c>
      <c r="L22" s="62">
        <v>0</v>
      </c>
      <c r="M22" s="62">
        <v>80298</v>
      </c>
      <c r="N22" s="62">
        <v>2550</v>
      </c>
      <c r="O22" s="67">
        <v>0</v>
      </c>
    </row>
    <row r="23" spans="1:15" x14ac:dyDescent="0.55000000000000004">
      <c r="A23" s="108">
        <v>44423</v>
      </c>
      <c r="B23" s="105" t="str">
        <f t="shared" si="1"/>
        <v>(日)</v>
      </c>
      <c r="C23" s="62">
        <f t="shared" si="3"/>
        <v>681668</v>
      </c>
      <c r="D23" s="62">
        <v>271952</v>
      </c>
      <c r="E23" s="62">
        <v>83390</v>
      </c>
      <c r="F23" s="62">
        <v>0</v>
      </c>
      <c r="G23" s="62">
        <v>241213</v>
      </c>
      <c r="H23" s="62">
        <v>85113</v>
      </c>
      <c r="I23" s="62">
        <v>0</v>
      </c>
      <c r="J23" s="62">
        <v>7044</v>
      </c>
      <c r="K23" s="62">
        <v>919</v>
      </c>
      <c r="L23" s="62">
        <v>0</v>
      </c>
      <c r="M23" s="62">
        <v>34354</v>
      </c>
      <c r="N23" s="62">
        <v>2288</v>
      </c>
      <c r="O23" s="67">
        <v>0</v>
      </c>
    </row>
    <row r="24" spans="1:15" x14ac:dyDescent="0.55000000000000004">
      <c r="A24" s="108">
        <v>44422</v>
      </c>
      <c r="B24" s="109" t="str">
        <f t="shared" si="1"/>
        <v>(土)</v>
      </c>
      <c r="C24" s="62">
        <f t="shared" si="3"/>
        <v>682610</v>
      </c>
      <c r="D24" s="62">
        <v>261081</v>
      </c>
      <c r="E24" s="62">
        <v>78081</v>
      </c>
      <c r="F24" s="62">
        <v>0</v>
      </c>
      <c r="G24" s="62">
        <v>245613</v>
      </c>
      <c r="H24" s="62">
        <v>97835</v>
      </c>
      <c r="I24" s="62">
        <v>0</v>
      </c>
      <c r="J24" s="62">
        <v>8251</v>
      </c>
      <c r="K24" s="62">
        <v>795</v>
      </c>
      <c r="L24" s="62">
        <v>0</v>
      </c>
      <c r="M24" s="62">
        <v>42378</v>
      </c>
      <c r="N24" s="62">
        <v>2404</v>
      </c>
      <c r="O24" s="67">
        <v>0</v>
      </c>
    </row>
    <row r="25" spans="1:15" x14ac:dyDescent="0.55000000000000004">
      <c r="A25" s="108">
        <v>44421</v>
      </c>
      <c r="B25" s="105" t="str">
        <f t="shared" si="1"/>
        <v>(金)</v>
      </c>
      <c r="C25" s="62">
        <f t="shared" si="3"/>
        <v>566434</v>
      </c>
      <c r="D25" s="62">
        <v>255530</v>
      </c>
      <c r="E25" s="62">
        <v>65222</v>
      </c>
      <c r="F25" s="62">
        <v>0</v>
      </c>
      <c r="G25" s="62">
        <v>130855</v>
      </c>
      <c r="H25" s="62">
        <v>114827</v>
      </c>
      <c r="I25" s="62">
        <v>0</v>
      </c>
      <c r="J25" s="62">
        <v>13568</v>
      </c>
      <c r="K25" s="62">
        <v>603</v>
      </c>
      <c r="L25" s="62">
        <v>0</v>
      </c>
      <c r="M25" s="62">
        <v>22552</v>
      </c>
      <c r="N25" s="62">
        <v>3350</v>
      </c>
      <c r="O25" s="67">
        <v>0</v>
      </c>
    </row>
    <row r="26" spans="1:15" x14ac:dyDescent="0.55000000000000004">
      <c r="A26" s="108">
        <v>44420</v>
      </c>
      <c r="B26" s="109" t="str">
        <f t="shared" si="1"/>
        <v>(木)</v>
      </c>
      <c r="C26" s="62">
        <f t="shared" si="3"/>
        <v>795106</v>
      </c>
      <c r="D26" s="62">
        <v>385984</v>
      </c>
      <c r="E26" s="62">
        <v>73494</v>
      </c>
      <c r="F26" s="62">
        <v>0</v>
      </c>
      <c r="G26" s="62">
        <v>220144</v>
      </c>
      <c r="H26" s="62">
        <v>115484</v>
      </c>
      <c r="I26" s="62">
        <v>0</v>
      </c>
      <c r="J26" s="62">
        <v>23111</v>
      </c>
      <c r="K26" s="62">
        <v>770</v>
      </c>
      <c r="L26" s="62">
        <v>0</v>
      </c>
      <c r="M26" s="62">
        <v>47708</v>
      </c>
      <c r="N26" s="62">
        <v>3370</v>
      </c>
      <c r="O26" s="67">
        <v>0</v>
      </c>
    </row>
    <row r="27" spans="1:15" x14ac:dyDescent="0.55000000000000004">
      <c r="A27" s="108">
        <v>44419</v>
      </c>
      <c r="B27" s="105" t="str">
        <f t="shared" si="1"/>
        <v>(水)</v>
      </c>
      <c r="C27" s="62">
        <f t="shared" si="3"/>
        <v>1083624</v>
      </c>
      <c r="D27" s="62">
        <v>393454</v>
      </c>
      <c r="E27" s="62">
        <v>73996</v>
      </c>
      <c r="F27" s="62">
        <v>0</v>
      </c>
      <c r="G27" s="62">
        <v>482773</v>
      </c>
      <c r="H27" s="62">
        <v>133401</v>
      </c>
      <c r="I27" s="62">
        <v>0</v>
      </c>
      <c r="J27" s="62">
        <v>26089</v>
      </c>
      <c r="K27" s="62">
        <v>699</v>
      </c>
      <c r="L27" s="62">
        <v>0</v>
      </c>
      <c r="M27" s="62">
        <v>133800</v>
      </c>
      <c r="N27" s="62">
        <v>2555</v>
      </c>
      <c r="O27" s="67">
        <v>0</v>
      </c>
    </row>
    <row r="28" spans="1:15" x14ac:dyDescent="0.55000000000000004">
      <c r="A28" s="108">
        <v>44418</v>
      </c>
      <c r="B28" s="109" t="str">
        <f t="shared" si="1"/>
        <v>(火)</v>
      </c>
      <c r="C28" s="62">
        <f t="shared" si="3"/>
        <v>1152497</v>
      </c>
      <c r="D28" s="62">
        <v>380013</v>
      </c>
      <c r="E28" s="62">
        <v>75267</v>
      </c>
      <c r="F28" s="62">
        <v>0</v>
      </c>
      <c r="G28" s="62">
        <v>553972</v>
      </c>
      <c r="H28" s="62">
        <v>143245</v>
      </c>
      <c r="I28" s="62">
        <v>0</v>
      </c>
      <c r="J28" s="62">
        <v>29861</v>
      </c>
      <c r="K28" s="62">
        <v>703</v>
      </c>
      <c r="L28" s="62">
        <v>0</v>
      </c>
      <c r="M28" s="62">
        <v>168975</v>
      </c>
      <c r="N28" s="62">
        <v>2978</v>
      </c>
      <c r="O28" s="67">
        <v>0</v>
      </c>
    </row>
    <row r="29" spans="1:15" x14ac:dyDescent="0.55000000000000004">
      <c r="A29" s="108">
        <v>44417</v>
      </c>
      <c r="B29" s="105" t="str">
        <f t="shared" si="1"/>
        <v>(月)</v>
      </c>
      <c r="C29" s="62">
        <f t="shared" si="3"/>
        <v>322067</v>
      </c>
      <c r="D29" s="62">
        <v>100999</v>
      </c>
      <c r="E29" s="62">
        <v>56980</v>
      </c>
      <c r="F29" s="62">
        <v>0</v>
      </c>
      <c r="G29" s="62">
        <v>98272</v>
      </c>
      <c r="H29" s="62">
        <v>65816</v>
      </c>
      <c r="I29" s="62">
        <v>0</v>
      </c>
      <c r="J29" s="62">
        <v>3337</v>
      </c>
      <c r="K29" s="62">
        <v>655</v>
      </c>
      <c r="L29" s="62">
        <v>0</v>
      </c>
      <c r="M29" s="62">
        <v>19697</v>
      </c>
      <c r="N29" s="62">
        <v>2015</v>
      </c>
      <c r="O29" s="67">
        <v>0</v>
      </c>
    </row>
    <row r="30" spans="1:15" x14ac:dyDescent="0.55000000000000004">
      <c r="A30" s="108">
        <v>44416</v>
      </c>
      <c r="B30" s="109" t="str">
        <f t="shared" si="1"/>
        <v>(日)</v>
      </c>
      <c r="C30" s="62">
        <f t="shared" si="3"/>
        <v>1139841</v>
      </c>
      <c r="D30" s="62">
        <v>485982</v>
      </c>
      <c r="E30" s="62">
        <v>99670</v>
      </c>
      <c r="F30" s="62">
        <v>0</v>
      </c>
      <c r="G30" s="62">
        <v>433114</v>
      </c>
      <c r="H30" s="62">
        <v>121075</v>
      </c>
      <c r="I30" s="62">
        <v>0</v>
      </c>
      <c r="J30" s="62">
        <v>16731</v>
      </c>
      <c r="K30" s="62">
        <v>1853</v>
      </c>
      <c r="L30" s="62">
        <v>0</v>
      </c>
      <c r="M30" s="62">
        <v>96666</v>
      </c>
      <c r="N30" s="62">
        <v>2474</v>
      </c>
      <c r="O30" s="67">
        <v>0</v>
      </c>
    </row>
    <row r="31" spans="1:15" x14ac:dyDescent="0.55000000000000004">
      <c r="A31" s="108">
        <v>44415</v>
      </c>
      <c r="B31" s="105" t="str">
        <f t="shared" si="1"/>
        <v>(土)</v>
      </c>
      <c r="C31" s="62">
        <f t="shared" si="3"/>
        <v>1437418</v>
      </c>
      <c r="D31" s="62">
        <v>570324</v>
      </c>
      <c r="E31" s="62">
        <v>97649</v>
      </c>
      <c r="F31" s="62">
        <v>0</v>
      </c>
      <c r="G31" s="62">
        <v>614143</v>
      </c>
      <c r="H31" s="62">
        <v>155302</v>
      </c>
      <c r="I31" s="62">
        <v>0</v>
      </c>
      <c r="J31" s="62">
        <v>26057</v>
      </c>
      <c r="K31" s="62">
        <v>1944</v>
      </c>
      <c r="L31" s="62">
        <v>0</v>
      </c>
      <c r="M31" s="62">
        <v>157124</v>
      </c>
      <c r="N31" s="62">
        <v>2521</v>
      </c>
      <c r="O31" s="67">
        <v>0</v>
      </c>
    </row>
    <row r="32" spans="1:15" x14ac:dyDescent="0.55000000000000004">
      <c r="A32" s="108">
        <v>44414</v>
      </c>
      <c r="B32" s="109" t="str">
        <f t="shared" si="1"/>
        <v>(金)</v>
      </c>
      <c r="C32" s="62">
        <f t="shared" si="3"/>
        <v>1301995</v>
      </c>
      <c r="D32" s="62">
        <v>454029</v>
      </c>
      <c r="E32" s="62">
        <v>80513</v>
      </c>
      <c r="F32" s="62">
        <v>0</v>
      </c>
      <c r="G32" s="62">
        <v>594824</v>
      </c>
      <c r="H32" s="62">
        <v>172629</v>
      </c>
      <c r="I32" s="62">
        <v>0</v>
      </c>
      <c r="J32" s="62">
        <v>34293</v>
      </c>
      <c r="K32" s="62">
        <v>701</v>
      </c>
      <c r="L32" s="62">
        <v>0</v>
      </c>
      <c r="M32" s="62">
        <v>207788</v>
      </c>
      <c r="N32" s="62">
        <v>2896</v>
      </c>
      <c r="O32" s="67">
        <v>0</v>
      </c>
    </row>
    <row r="33" spans="1:15" x14ac:dyDescent="0.55000000000000004">
      <c r="A33" s="108">
        <v>44413</v>
      </c>
      <c r="B33" s="105" t="str">
        <f t="shared" si="1"/>
        <v>(木)</v>
      </c>
      <c r="C33" s="62">
        <f t="shared" si="3"/>
        <v>1246331</v>
      </c>
      <c r="D33" s="62">
        <v>429566</v>
      </c>
      <c r="E33" s="62">
        <v>88881</v>
      </c>
      <c r="F33" s="62">
        <v>0</v>
      </c>
      <c r="G33" s="62">
        <v>566607</v>
      </c>
      <c r="H33" s="62">
        <v>161277</v>
      </c>
      <c r="I33" s="62">
        <v>0</v>
      </c>
      <c r="J33" s="62">
        <v>35041</v>
      </c>
      <c r="K33" s="62">
        <v>925</v>
      </c>
      <c r="L33" s="62">
        <v>0</v>
      </c>
      <c r="M33" s="62">
        <v>214741</v>
      </c>
      <c r="N33" s="62">
        <v>2978</v>
      </c>
      <c r="O33" s="67">
        <v>0</v>
      </c>
    </row>
    <row r="34" spans="1:15" x14ac:dyDescent="0.55000000000000004">
      <c r="A34" s="108">
        <v>44412</v>
      </c>
      <c r="B34" s="109" t="str">
        <f t="shared" si="1"/>
        <v>(水)</v>
      </c>
      <c r="C34" s="62">
        <f t="shared" si="3"/>
        <v>1252878</v>
      </c>
      <c r="D34" s="62">
        <v>443248</v>
      </c>
      <c r="E34" s="62">
        <v>84560</v>
      </c>
      <c r="F34" s="62">
        <v>0</v>
      </c>
      <c r="G34" s="62">
        <v>577333</v>
      </c>
      <c r="H34" s="62">
        <v>147737</v>
      </c>
      <c r="I34" s="62">
        <v>0</v>
      </c>
      <c r="J34" s="62">
        <v>39040</v>
      </c>
      <c r="K34" s="62">
        <v>928</v>
      </c>
      <c r="L34" s="62">
        <v>0</v>
      </c>
      <c r="M34" s="62">
        <v>232106</v>
      </c>
      <c r="N34" s="62">
        <v>3032</v>
      </c>
      <c r="O34" s="67">
        <v>0</v>
      </c>
    </row>
    <row r="35" spans="1:15" x14ac:dyDescent="0.55000000000000004">
      <c r="A35" s="108">
        <v>44411</v>
      </c>
      <c r="B35" s="105" t="str">
        <f t="shared" si="1"/>
        <v>(火)</v>
      </c>
      <c r="C35" s="62">
        <f t="shared" si="3"/>
        <v>1260150</v>
      </c>
      <c r="D35" s="62">
        <v>446230</v>
      </c>
      <c r="E35" s="62">
        <v>87617</v>
      </c>
      <c r="F35" s="62">
        <v>0</v>
      </c>
      <c r="G35" s="62">
        <v>581029</v>
      </c>
      <c r="H35" s="62">
        <v>145274</v>
      </c>
      <c r="I35" s="62">
        <v>0</v>
      </c>
      <c r="J35" s="62">
        <v>47358</v>
      </c>
      <c r="K35" s="62">
        <v>942</v>
      </c>
      <c r="L35" s="62">
        <v>0</v>
      </c>
      <c r="M35" s="62">
        <v>259146</v>
      </c>
      <c r="N35" s="62">
        <v>2908</v>
      </c>
      <c r="O35" s="67">
        <v>0</v>
      </c>
    </row>
    <row r="36" spans="1:15" x14ac:dyDescent="0.55000000000000004">
      <c r="A36" s="108">
        <v>44410</v>
      </c>
      <c r="B36" s="109" t="str">
        <f t="shared" si="1"/>
        <v>(月)</v>
      </c>
      <c r="C36" s="62">
        <f t="shared" si="3"/>
        <v>1206524</v>
      </c>
      <c r="D36" s="62">
        <v>425963</v>
      </c>
      <c r="E36" s="62">
        <v>90479</v>
      </c>
      <c r="F36" s="62">
        <v>0</v>
      </c>
      <c r="G36" s="62">
        <v>548725</v>
      </c>
      <c r="H36" s="62">
        <v>141357</v>
      </c>
      <c r="I36" s="62">
        <v>0</v>
      </c>
      <c r="J36" s="62">
        <v>50560</v>
      </c>
      <c r="K36" s="62">
        <v>977</v>
      </c>
      <c r="L36" s="62">
        <v>0</v>
      </c>
      <c r="M36" s="62">
        <v>251527</v>
      </c>
      <c r="N36" s="62">
        <v>3135</v>
      </c>
      <c r="O36" s="67">
        <v>0</v>
      </c>
    </row>
    <row r="37" spans="1:15" x14ac:dyDescent="0.55000000000000004">
      <c r="A37" s="108">
        <v>44409</v>
      </c>
      <c r="B37" s="105" t="str">
        <f t="shared" si="1"/>
        <v>(日)</v>
      </c>
      <c r="C37" s="62">
        <f t="shared" si="3"/>
        <v>1150083</v>
      </c>
      <c r="D37" s="62">
        <v>427843</v>
      </c>
      <c r="E37" s="62">
        <v>94534</v>
      </c>
      <c r="F37" s="62">
        <v>0</v>
      </c>
      <c r="G37" s="62">
        <v>526464</v>
      </c>
      <c r="H37" s="62">
        <v>101242</v>
      </c>
      <c r="I37" s="62">
        <v>0</v>
      </c>
      <c r="J37" s="62">
        <v>25958</v>
      </c>
      <c r="K37" s="62">
        <v>2525</v>
      </c>
      <c r="L37" s="62">
        <v>0</v>
      </c>
      <c r="M37" s="62">
        <v>204933</v>
      </c>
      <c r="N37" s="62">
        <v>5530</v>
      </c>
      <c r="O37" s="67">
        <v>0</v>
      </c>
    </row>
    <row r="38" spans="1:15" x14ac:dyDescent="0.55000000000000004">
      <c r="A38" s="108">
        <v>44408</v>
      </c>
      <c r="B38" s="109" t="str">
        <f t="shared" si="1"/>
        <v>(土)</v>
      </c>
      <c r="C38" s="62">
        <f t="shared" si="3"/>
        <v>1503081</v>
      </c>
      <c r="D38" s="62">
        <v>491517</v>
      </c>
      <c r="E38" s="62">
        <v>102764</v>
      </c>
      <c r="F38" s="62">
        <v>0</v>
      </c>
      <c r="G38" s="62">
        <v>780590</v>
      </c>
      <c r="H38" s="62">
        <v>128210</v>
      </c>
      <c r="I38" s="62">
        <v>0</v>
      </c>
      <c r="J38" s="62">
        <v>52539</v>
      </c>
      <c r="K38" s="62">
        <v>3194</v>
      </c>
      <c r="L38" s="62">
        <v>0</v>
      </c>
      <c r="M38" s="62">
        <v>390104</v>
      </c>
      <c r="N38" s="62">
        <v>11128</v>
      </c>
      <c r="O38" s="67">
        <v>0</v>
      </c>
    </row>
    <row r="39" spans="1:15" x14ac:dyDescent="0.55000000000000004">
      <c r="A39" s="108">
        <v>44407</v>
      </c>
      <c r="B39" s="105" t="str">
        <f t="shared" si="1"/>
        <v>(金)</v>
      </c>
      <c r="C39" s="62">
        <f t="shared" si="3"/>
        <v>1436727</v>
      </c>
      <c r="D39" s="62">
        <v>449529</v>
      </c>
      <c r="E39" s="62">
        <v>111392</v>
      </c>
      <c r="F39" s="62">
        <v>0</v>
      </c>
      <c r="G39" s="62">
        <v>728119</v>
      </c>
      <c r="H39" s="62">
        <v>147687</v>
      </c>
      <c r="I39" s="62">
        <v>0</v>
      </c>
      <c r="J39" s="62">
        <v>72680</v>
      </c>
      <c r="K39" s="62">
        <v>1395</v>
      </c>
      <c r="L39" s="62">
        <v>0</v>
      </c>
      <c r="M39" s="62">
        <v>408051</v>
      </c>
      <c r="N39" s="62">
        <v>9263</v>
      </c>
      <c r="O39" s="67">
        <v>0</v>
      </c>
    </row>
    <row r="40" spans="1:15" x14ac:dyDescent="0.55000000000000004">
      <c r="A40" s="108">
        <v>44406</v>
      </c>
      <c r="B40" s="109" t="str">
        <f t="shared" si="1"/>
        <v>(木)</v>
      </c>
      <c r="C40" s="62">
        <f t="shared" si="3"/>
        <v>1391727</v>
      </c>
      <c r="D40" s="62">
        <v>419279</v>
      </c>
      <c r="E40" s="62">
        <v>113573</v>
      </c>
      <c r="F40" s="62">
        <v>0</v>
      </c>
      <c r="G40" s="62">
        <v>730184</v>
      </c>
      <c r="H40" s="62">
        <v>128691</v>
      </c>
      <c r="I40" s="62">
        <v>0</v>
      </c>
      <c r="J40" s="62">
        <v>71651</v>
      </c>
      <c r="K40" s="62">
        <v>1422</v>
      </c>
      <c r="L40" s="62">
        <v>0</v>
      </c>
      <c r="M40" s="62">
        <v>454540</v>
      </c>
      <c r="N40" s="62">
        <v>9230</v>
      </c>
      <c r="O40" s="67">
        <v>0</v>
      </c>
    </row>
    <row r="41" spans="1:15" x14ac:dyDescent="0.55000000000000004">
      <c r="A41" s="108">
        <v>44405</v>
      </c>
      <c r="B41" s="105" t="str">
        <f t="shared" si="1"/>
        <v>(水)</v>
      </c>
      <c r="C41" s="62">
        <f t="shared" si="3"/>
        <v>1410887</v>
      </c>
      <c r="D41" s="62">
        <v>422892</v>
      </c>
      <c r="E41" s="62">
        <v>110666</v>
      </c>
      <c r="F41" s="62">
        <v>0</v>
      </c>
      <c r="G41" s="62">
        <v>747635</v>
      </c>
      <c r="H41" s="62">
        <v>129694</v>
      </c>
      <c r="I41" s="62">
        <v>0</v>
      </c>
      <c r="J41" s="62">
        <v>77525</v>
      </c>
      <c r="K41" s="62">
        <v>1301</v>
      </c>
      <c r="L41" s="62">
        <v>0</v>
      </c>
      <c r="M41" s="62">
        <v>482097</v>
      </c>
      <c r="N41" s="62">
        <v>13084</v>
      </c>
      <c r="O41" s="67">
        <v>0</v>
      </c>
    </row>
    <row r="42" spans="1:15" x14ac:dyDescent="0.55000000000000004">
      <c r="A42" s="108">
        <v>44404</v>
      </c>
      <c r="B42" s="109" t="str">
        <f t="shared" si="1"/>
        <v>(火)</v>
      </c>
      <c r="C42" s="62">
        <f t="shared" si="3"/>
        <v>1382577</v>
      </c>
      <c r="D42" s="62">
        <v>428110</v>
      </c>
      <c r="E42" s="62">
        <v>109800</v>
      </c>
      <c r="F42" s="62">
        <v>0</v>
      </c>
      <c r="G42" s="62">
        <v>732897</v>
      </c>
      <c r="H42" s="62">
        <v>111770</v>
      </c>
      <c r="I42" s="62">
        <v>0</v>
      </c>
      <c r="J42" s="62">
        <v>91530</v>
      </c>
      <c r="K42" s="62">
        <v>1430</v>
      </c>
      <c r="L42" s="62">
        <v>0</v>
      </c>
      <c r="M42" s="62">
        <v>485266</v>
      </c>
      <c r="N42" s="62">
        <v>12598</v>
      </c>
      <c r="O42" s="67">
        <v>0</v>
      </c>
    </row>
    <row r="43" spans="1:15" x14ac:dyDescent="0.55000000000000004">
      <c r="A43" s="108">
        <v>44403</v>
      </c>
      <c r="B43" s="105" t="str">
        <f t="shared" si="1"/>
        <v>(月)</v>
      </c>
      <c r="C43" s="62">
        <f t="shared" si="3"/>
        <v>1315228</v>
      </c>
      <c r="D43" s="62">
        <v>361156</v>
      </c>
      <c r="E43" s="62">
        <v>124236</v>
      </c>
      <c r="F43" s="62">
        <v>0</v>
      </c>
      <c r="G43" s="62">
        <v>718372</v>
      </c>
      <c r="H43" s="62">
        <v>111464</v>
      </c>
      <c r="I43" s="62">
        <v>0</v>
      </c>
      <c r="J43" s="62">
        <v>79284</v>
      </c>
      <c r="K43" s="62">
        <v>1771</v>
      </c>
      <c r="L43" s="62">
        <v>0</v>
      </c>
      <c r="M43" s="62">
        <v>490186</v>
      </c>
      <c r="N43" s="62">
        <v>14577</v>
      </c>
      <c r="O43" s="67">
        <v>0</v>
      </c>
    </row>
    <row r="44" spans="1:15" x14ac:dyDescent="0.55000000000000004">
      <c r="A44" s="108">
        <v>44402</v>
      </c>
      <c r="B44" s="109" t="str">
        <f t="shared" si="1"/>
        <v>(日)</v>
      </c>
      <c r="C44" s="62">
        <f t="shared" si="3"/>
        <v>1127263</v>
      </c>
      <c r="D44" s="62">
        <v>267400</v>
      </c>
      <c r="E44" s="62">
        <v>111429</v>
      </c>
      <c r="F44" s="62">
        <v>0</v>
      </c>
      <c r="G44" s="62">
        <v>674347</v>
      </c>
      <c r="H44" s="62">
        <v>74087</v>
      </c>
      <c r="I44" s="62">
        <v>0</v>
      </c>
      <c r="J44" s="62">
        <v>37885</v>
      </c>
      <c r="K44" s="62">
        <v>4279</v>
      </c>
      <c r="L44" s="62">
        <v>0</v>
      </c>
      <c r="M44" s="62">
        <v>454049</v>
      </c>
      <c r="N44" s="62">
        <v>16687</v>
      </c>
      <c r="O44" s="67">
        <v>0</v>
      </c>
    </row>
    <row r="45" spans="1:15" x14ac:dyDescent="0.55000000000000004">
      <c r="A45" s="108">
        <v>44401</v>
      </c>
      <c r="B45" s="105" t="str">
        <f t="shared" si="1"/>
        <v>(土)</v>
      </c>
      <c r="C45" s="62">
        <f t="shared" si="3"/>
        <v>1215320</v>
      </c>
      <c r="D45" s="62">
        <v>297340</v>
      </c>
      <c r="E45" s="62">
        <v>118352</v>
      </c>
      <c r="F45" s="62">
        <v>0</v>
      </c>
      <c r="G45" s="62">
        <v>724724</v>
      </c>
      <c r="H45" s="62">
        <v>74904</v>
      </c>
      <c r="I45" s="62">
        <v>0</v>
      </c>
      <c r="J45" s="62">
        <v>49101</v>
      </c>
      <c r="K45" s="62">
        <v>4592</v>
      </c>
      <c r="L45" s="62">
        <v>0</v>
      </c>
      <c r="M45" s="62">
        <v>500856</v>
      </c>
      <c r="N45" s="62">
        <v>21431</v>
      </c>
      <c r="O45" s="67">
        <v>0</v>
      </c>
    </row>
    <row r="46" spans="1:15" x14ac:dyDescent="0.55000000000000004">
      <c r="A46" s="108">
        <v>44400</v>
      </c>
      <c r="B46" s="109" t="str">
        <f t="shared" si="1"/>
        <v>(金)</v>
      </c>
      <c r="C46" s="62">
        <f t="shared" si="3"/>
        <v>461056</v>
      </c>
      <c r="D46" s="62">
        <v>125438</v>
      </c>
      <c r="E46" s="62">
        <v>86994</v>
      </c>
      <c r="F46" s="62">
        <v>0</v>
      </c>
      <c r="G46" s="62">
        <v>192620</v>
      </c>
      <c r="H46" s="62">
        <v>56004</v>
      </c>
      <c r="I46" s="62">
        <v>0</v>
      </c>
      <c r="J46" s="62">
        <v>15905</v>
      </c>
      <c r="K46" s="62">
        <v>2118</v>
      </c>
      <c r="L46" s="62">
        <v>0</v>
      </c>
      <c r="M46" s="62">
        <v>132427</v>
      </c>
      <c r="N46" s="62">
        <v>17935</v>
      </c>
      <c r="O46" s="67">
        <v>0</v>
      </c>
    </row>
    <row r="47" spans="1:15" x14ac:dyDescent="0.55000000000000004">
      <c r="A47" s="108">
        <v>44399</v>
      </c>
      <c r="B47" s="105" t="str">
        <f t="shared" si="1"/>
        <v>(木)</v>
      </c>
      <c r="C47" s="62">
        <f t="shared" si="3"/>
        <v>595892</v>
      </c>
      <c r="D47" s="62">
        <v>182860</v>
      </c>
      <c r="E47" s="62">
        <v>91101</v>
      </c>
      <c r="F47" s="62">
        <v>0</v>
      </c>
      <c r="G47" s="62">
        <v>271309</v>
      </c>
      <c r="H47" s="62">
        <v>50622</v>
      </c>
      <c r="I47" s="62">
        <v>0</v>
      </c>
      <c r="J47" s="62">
        <v>28868</v>
      </c>
      <c r="K47" s="62">
        <v>3070</v>
      </c>
      <c r="L47" s="62">
        <v>0</v>
      </c>
      <c r="M47" s="62">
        <v>207046</v>
      </c>
      <c r="N47" s="62">
        <v>18633</v>
      </c>
      <c r="O47" s="67">
        <v>0</v>
      </c>
    </row>
    <row r="48" spans="1:15" x14ac:dyDescent="0.55000000000000004">
      <c r="A48" s="108">
        <v>44398</v>
      </c>
      <c r="B48" s="109" t="str">
        <f t="shared" si="1"/>
        <v>(水)</v>
      </c>
      <c r="C48" s="62">
        <f t="shared" si="3"/>
        <v>1352306</v>
      </c>
      <c r="D48" s="62">
        <v>483576</v>
      </c>
      <c r="E48" s="62">
        <v>156049</v>
      </c>
      <c r="F48" s="62">
        <v>0</v>
      </c>
      <c r="G48" s="62">
        <v>639941</v>
      </c>
      <c r="H48" s="62">
        <v>72740</v>
      </c>
      <c r="I48" s="62">
        <v>0</v>
      </c>
      <c r="J48" s="62">
        <v>123284</v>
      </c>
      <c r="K48" s="62">
        <v>2691</v>
      </c>
      <c r="L48" s="62">
        <v>0</v>
      </c>
      <c r="M48" s="62">
        <v>503068</v>
      </c>
      <c r="N48" s="62">
        <v>19862</v>
      </c>
      <c r="O48" s="67">
        <v>0</v>
      </c>
    </row>
    <row r="49" spans="1:15" x14ac:dyDescent="0.55000000000000004">
      <c r="A49" s="108">
        <v>44397</v>
      </c>
      <c r="B49" s="105" t="str">
        <f t="shared" si="1"/>
        <v>(火)</v>
      </c>
      <c r="C49" s="62">
        <f t="shared" si="3"/>
        <v>1344855</v>
      </c>
      <c r="D49" s="62">
        <v>522337</v>
      </c>
      <c r="E49" s="62">
        <v>148779</v>
      </c>
      <c r="F49" s="62">
        <v>0</v>
      </c>
      <c r="G49" s="62">
        <v>604460</v>
      </c>
      <c r="H49" s="62">
        <v>69279</v>
      </c>
      <c r="I49" s="62">
        <v>0</v>
      </c>
      <c r="J49" s="62">
        <v>150060</v>
      </c>
      <c r="K49" s="62">
        <v>2588</v>
      </c>
      <c r="L49" s="62">
        <v>0</v>
      </c>
      <c r="M49" s="62">
        <v>488544</v>
      </c>
      <c r="N49" s="62">
        <v>23381</v>
      </c>
      <c r="O49" s="67">
        <v>0</v>
      </c>
    </row>
    <row r="50" spans="1:15" x14ac:dyDescent="0.55000000000000004">
      <c r="A50" s="108">
        <v>44396</v>
      </c>
      <c r="B50" s="109" t="str">
        <f t="shared" si="1"/>
        <v>(月)</v>
      </c>
      <c r="C50" s="62">
        <f t="shared" si="3"/>
        <v>1034968</v>
      </c>
      <c r="D50" s="62">
        <v>270081</v>
      </c>
      <c r="E50" s="62">
        <v>147056</v>
      </c>
      <c r="F50" s="62">
        <v>0</v>
      </c>
      <c r="G50" s="62">
        <v>557241</v>
      </c>
      <c r="H50" s="62">
        <v>60590</v>
      </c>
      <c r="I50" s="62">
        <v>0</v>
      </c>
      <c r="J50" s="62">
        <v>67857</v>
      </c>
      <c r="K50" s="62">
        <v>3110</v>
      </c>
      <c r="L50" s="62">
        <v>0</v>
      </c>
      <c r="M50" s="62">
        <v>455625</v>
      </c>
      <c r="N50" s="62">
        <v>22763</v>
      </c>
      <c r="O50" s="67">
        <v>0</v>
      </c>
    </row>
    <row r="51" spans="1:15" x14ac:dyDescent="0.55000000000000004">
      <c r="A51" s="108">
        <v>44395</v>
      </c>
      <c r="B51" s="105" t="str">
        <f t="shared" si="1"/>
        <v>(日)</v>
      </c>
      <c r="C51" s="62">
        <f t="shared" si="3"/>
        <v>1252771</v>
      </c>
      <c r="D51" s="62">
        <v>453648</v>
      </c>
      <c r="E51" s="62">
        <v>108735</v>
      </c>
      <c r="F51" s="62">
        <v>0</v>
      </c>
      <c r="G51" s="62">
        <v>649044</v>
      </c>
      <c r="H51" s="62">
        <v>41344</v>
      </c>
      <c r="I51" s="62">
        <v>0</v>
      </c>
      <c r="J51" s="62">
        <v>94402</v>
      </c>
      <c r="K51" s="62">
        <v>3172</v>
      </c>
      <c r="L51" s="62">
        <v>0</v>
      </c>
      <c r="M51" s="62">
        <v>535400</v>
      </c>
      <c r="N51" s="62">
        <v>28311</v>
      </c>
      <c r="O51" s="67">
        <v>0</v>
      </c>
    </row>
    <row r="52" spans="1:15" x14ac:dyDescent="0.55000000000000004">
      <c r="A52" s="108">
        <v>44394</v>
      </c>
      <c r="B52" s="109" t="str">
        <f t="shared" si="1"/>
        <v>(土)</v>
      </c>
      <c r="C52" s="62">
        <f t="shared" si="3"/>
        <v>1418359</v>
      </c>
      <c r="D52" s="62">
        <v>617208</v>
      </c>
      <c r="E52" s="62">
        <v>133528</v>
      </c>
      <c r="F52" s="62">
        <v>0</v>
      </c>
      <c r="G52" s="62">
        <v>630464</v>
      </c>
      <c r="H52" s="62">
        <v>37159</v>
      </c>
      <c r="I52" s="62">
        <v>0</v>
      </c>
      <c r="J52" s="62">
        <v>152659</v>
      </c>
      <c r="K52" s="62">
        <v>2781</v>
      </c>
      <c r="L52" s="62">
        <v>0</v>
      </c>
      <c r="M52" s="62">
        <v>526010</v>
      </c>
      <c r="N52" s="62">
        <v>29265</v>
      </c>
      <c r="O52" s="67">
        <v>0</v>
      </c>
    </row>
    <row r="53" spans="1:15" x14ac:dyDescent="0.55000000000000004">
      <c r="A53" s="108">
        <v>44393</v>
      </c>
      <c r="B53" s="105" t="str">
        <f t="shared" si="1"/>
        <v>(金)</v>
      </c>
      <c r="C53" s="62">
        <f t="shared" si="3"/>
        <v>1381529</v>
      </c>
      <c r="D53" s="62">
        <v>601179</v>
      </c>
      <c r="E53" s="62">
        <v>162825</v>
      </c>
      <c r="F53" s="62">
        <v>0</v>
      </c>
      <c r="G53" s="62">
        <v>586415</v>
      </c>
      <c r="H53" s="62">
        <v>31110</v>
      </c>
      <c r="I53" s="62">
        <v>0</v>
      </c>
      <c r="J53" s="62">
        <v>202200</v>
      </c>
      <c r="K53" s="62">
        <v>2131</v>
      </c>
      <c r="L53" s="62">
        <v>0</v>
      </c>
      <c r="M53" s="62">
        <v>497392</v>
      </c>
      <c r="N53" s="62">
        <v>24339</v>
      </c>
      <c r="O53" s="67">
        <v>0</v>
      </c>
    </row>
    <row r="54" spans="1:15" x14ac:dyDescent="0.55000000000000004">
      <c r="A54" s="108">
        <v>44392</v>
      </c>
      <c r="B54" s="109" t="str">
        <f t="shared" si="1"/>
        <v>(木)</v>
      </c>
      <c r="C54" s="62">
        <f t="shared" si="3"/>
        <v>1371250</v>
      </c>
      <c r="D54" s="62">
        <v>580244</v>
      </c>
      <c r="E54" s="62">
        <v>158445</v>
      </c>
      <c r="F54" s="62">
        <v>0</v>
      </c>
      <c r="G54" s="62">
        <v>599769</v>
      </c>
      <c r="H54" s="62">
        <v>32792</v>
      </c>
      <c r="I54" s="62">
        <v>0</v>
      </c>
      <c r="J54" s="62">
        <v>208334</v>
      </c>
      <c r="K54" s="62">
        <v>5185</v>
      </c>
      <c r="L54" s="62">
        <v>0</v>
      </c>
      <c r="M54" s="62">
        <v>529652</v>
      </c>
      <c r="N54" s="62">
        <v>28600</v>
      </c>
      <c r="O54" s="67">
        <v>0</v>
      </c>
    </row>
    <row r="55" spans="1:15" x14ac:dyDescent="0.55000000000000004">
      <c r="A55" s="108">
        <v>44391</v>
      </c>
      <c r="B55" s="105" t="str">
        <f t="shared" si="1"/>
        <v>(水)</v>
      </c>
      <c r="C55" s="62">
        <f t="shared" si="3"/>
        <v>1413741</v>
      </c>
      <c r="D55" s="62">
        <v>595145</v>
      </c>
      <c r="E55" s="62">
        <v>166453</v>
      </c>
      <c r="F55" s="62">
        <v>0</v>
      </c>
      <c r="G55" s="62">
        <v>618503</v>
      </c>
      <c r="H55" s="62">
        <v>33640</v>
      </c>
      <c r="I55" s="62">
        <v>0</v>
      </c>
      <c r="J55" s="62">
        <v>229868</v>
      </c>
      <c r="K55" s="62">
        <v>1861</v>
      </c>
      <c r="L55" s="62">
        <v>0</v>
      </c>
      <c r="M55" s="62">
        <v>551089</v>
      </c>
      <c r="N55" s="62">
        <v>28223</v>
      </c>
      <c r="O55" s="67">
        <v>0</v>
      </c>
    </row>
    <row r="56" spans="1:15" x14ac:dyDescent="0.55000000000000004">
      <c r="A56" s="108">
        <v>44390</v>
      </c>
      <c r="B56" s="109" t="str">
        <f t="shared" si="1"/>
        <v>(火)</v>
      </c>
      <c r="C56" s="62">
        <f t="shared" si="3"/>
        <v>1412858</v>
      </c>
      <c r="D56" s="62">
        <v>596422</v>
      </c>
      <c r="E56" s="62">
        <v>170378</v>
      </c>
      <c r="F56" s="62">
        <v>0</v>
      </c>
      <c r="G56" s="62">
        <v>613648</v>
      </c>
      <c r="H56" s="62">
        <v>32410</v>
      </c>
      <c r="I56" s="62">
        <v>0</v>
      </c>
      <c r="J56" s="62">
        <v>257217</v>
      </c>
      <c r="K56" s="62">
        <v>2294</v>
      </c>
      <c r="L56" s="62">
        <v>0</v>
      </c>
      <c r="M56" s="62">
        <v>553449</v>
      </c>
      <c r="N56" s="62">
        <v>28474</v>
      </c>
      <c r="O56" s="67">
        <v>0</v>
      </c>
    </row>
    <row r="57" spans="1:15" x14ac:dyDescent="0.55000000000000004">
      <c r="A57" s="108">
        <v>44389</v>
      </c>
      <c r="B57" s="105" t="str">
        <f t="shared" si="1"/>
        <v>(月)</v>
      </c>
      <c r="C57" s="62">
        <f t="shared" si="3"/>
        <v>1334420</v>
      </c>
      <c r="D57" s="62">
        <v>562171</v>
      </c>
      <c r="E57" s="62">
        <v>143752</v>
      </c>
      <c r="F57" s="62">
        <v>0</v>
      </c>
      <c r="G57" s="62">
        <v>596569</v>
      </c>
      <c r="H57" s="62">
        <v>31928</v>
      </c>
      <c r="I57" s="62">
        <v>0</v>
      </c>
      <c r="J57" s="62">
        <v>252482</v>
      </c>
      <c r="K57" s="62">
        <v>1806</v>
      </c>
      <c r="L57" s="62">
        <v>0</v>
      </c>
      <c r="M57" s="62">
        <v>544924</v>
      </c>
      <c r="N57" s="62">
        <v>28524</v>
      </c>
      <c r="O57" s="67">
        <v>0</v>
      </c>
    </row>
    <row r="58" spans="1:15" x14ac:dyDescent="0.55000000000000004">
      <c r="A58" s="108">
        <v>44388</v>
      </c>
      <c r="B58" s="109" t="str">
        <f t="shared" si="1"/>
        <v>(日)</v>
      </c>
      <c r="C58" s="62">
        <f t="shared" si="3"/>
        <v>1343559</v>
      </c>
      <c r="D58" s="62">
        <v>556933</v>
      </c>
      <c r="E58" s="62">
        <v>137682</v>
      </c>
      <c r="F58" s="62">
        <v>0</v>
      </c>
      <c r="G58" s="62">
        <v>615791</v>
      </c>
      <c r="H58" s="62">
        <v>33153</v>
      </c>
      <c r="I58" s="62">
        <v>0</v>
      </c>
      <c r="J58" s="62">
        <v>208960</v>
      </c>
      <c r="K58" s="62">
        <v>3134</v>
      </c>
      <c r="L58" s="62">
        <v>0</v>
      </c>
      <c r="M58" s="62">
        <v>556256</v>
      </c>
      <c r="N58" s="62">
        <v>30392</v>
      </c>
      <c r="O58" s="67">
        <v>0</v>
      </c>
    </row>
    <row r="59" spans="1:15" x14ac:dyDescent="0.55000000000000004">
      <c r="A59" s="108">
        <v>44387</v>
      </c>
      <c r="B59" s="105" t="str">
        <f t="shared" si="1"/>
        <v>(土)</v>
      </c>
      <c r="C59" s="62">
        <f t="shared" si="3"/>
        <v>1569915</v>
      </c>
      <c r="D59" s="62">
        <v>753520</v>
      </c>
      <c r="E59" s="62">
        <v>178917</v>
      </c>
      <c r="F59" s="62">
        <v>0</v>
      </c>
      <c r="G59" s="62">
        <v>604847</v>
      </c>
      <c r="H59" s="62">
        <v>32631</v>
      </c>
      <c r="I59" s="62">
        <v>0</v>
      </c>
      <c r="J59" s="62">
        <v>363535</v>
      </c>
      <c r="K59" s="62">
        <v>3582</v>
      </c>
      <c r="L59" s="62">
        <v>0</v>
      </c>
      <c r="M59" s="62">
        <v>550601</v>
      </c>
      <c r="N59" s="62">
        <v>30246</v>
      </c>
      <c r="O59" s="67">
        <v>0</v>
      </c>
    </row>
    <row r="60" spans="1:15" x14ac:dyDescent="0.55000000000000004">
      <c r="A60" s="108">
        <v>44386</v>
      </c>
      <c r="B60" s="109" t="str">
        <f t="shared" si="1"/>
        <v>(金)</v>
      </c>
      <c r="C60" s="62">
        <f t="shared" si="3"/>
        <v>1507596</v>
      </c>
      <c r="D60" s="62">
        <v>703142</v>
      </c>
      <c r="E60" s="62">
        <v>197101</v>
      </c>
      <c r="F60" s="62">
        <v>0</v>
      </c>
      <c r="G60" s="62">
        <v>578440</v>
      </c>
      <c r="H60" s="62">
        <v>28913</v>
      </c>
      <c r="I60" s="62">
        <v>0</v>
      </c>
      <c r="J60" s="62">
        <v>383494</v>
      </c>
      <c r="K60" s="62">
        <v>3003</v>
      </c>
      <c r="L60" s="62">
        <v>0</v>
      </c>
      <c r="M60" s="62">
        <v>533298</v>
      </c>
      <c r="N60" s="62">
        <v>26558</v>
      </c>
      <c r="O60" s="67">
        <v>0</v>
      </c>
    </row>
    <row r="61" spans="1:15" x14ac:dyDescent="0.55000000000000004">
      <c r="A61" s="108">
        <v>44385</v>
      </c>
      <c r="B61" s="105" t="str">
        <f t="shared" si="1"/>
        <v>(木)</v>
      </c>
      <c r="C61" s="62">
        <f t="shared" si="3"/>
        <v>1509080</v>
      </c>
      <c r="D61" s="62">
        <v>707652</v>
      </c>
      <c r="E61" s="62">
        <v>191230</v>
      </c>
      <c r="F61" s="62">
        <v>0</v>
      </c>
      <c r="G61" s="62">
        <v>581674</v>
      </c>
      <c r="H61" s="62">
        <v>28524</v>
      </c>
      <c r="I61" s="62">
        <v>0</v>
      </c>
      <c r="J61" s="62">
        <v>427856</v>
      </c>
      <c r="K61" s="62">
        <v>3178</v>
      </c>
      <c r="L61" s="62">
        <v>0</v>
      </c>
      <c r="M61" s="62">
        <v>545568</v>
      </c>
      <c r="N61" s="62">
        <v>26253</v>
      </c>
      <c r="O61" s="67">
        <v>0</v>
      </c>
    </row>
    <row r="62" spans="1:15" x14ac:dyDescent="0.55000000000000004">
      <c r="A62" s="108">
        <v>44384</v>
      </c>
      <c r="B62" s="109" t="str">
        <f t="shared" si="1"/>
        <v>(水)</v>
      </c>
      <c r="C62" s="62">
        <f t="shared" si="3"/>
        <v>1519586</v>
      </c>
      <c r="D62" s="62">
        <v>733591</v>
      </c>
      <c r="E62" s="62">
        <v>174063</v>
      </c>
      <c r="F62" s="62">
        <v>0</v>
      </c>
      <c r="G62" s="62">
        <v>585188</v>
      </c>
      <c r="H62" s="62">
        <v>26744</v>
      </c>
      <c r="I62" s="62">
        <v>0</v>
      </c>
      <c r="J62" s="62">
        <v>462999</v>
      </c>
      <c r="K62" s="62">
        <v>3390</v>
      </c>
      <c r="L62" s="62">
        <v>0</v>
      </c>
      <c r="M62" s="62">
        <v>550432</v>
      </c>
      <c r="N62" s="62">
        <v>24859</v>
      </c>
      <c r="O62" s="67">
        <v>0</v>
      </c>
    </row>
    <row r="63" spans="1:15" x14ac:dyDescent="0.55000000000000004">
      <c r="A63" s="108">
        <v>44383</v>
      </c>
      <c r="B63" s="105" t="str">
        <f t="shared" si="1"/>
        <v>(火)</v>
      </c>
      <c r="C63" s="62">
        <f t="shared" si="3"/>
        <v>1503993</v>
      </c>
      <c r="D63" s="62">
        <v>702909</v>
      </c>
      <c r="E63" s="62">
        <v>169937</v>
      </c>
      <c r="F63" s="62">
        <v>0</v>
      </c>
      <c r="G63" s="62">
        <v>602546</v>
      </c>
      <c r="H63" s="62">
        <v>28601</v>
      </c>
      <c r="I63" s="62">
        <v>0</v>
      </c>
      <c r="J63" s="62">
        <v>454997</v>
      </c>
      <c r="K63" s="62">
        <v>3029</v>
      </c>
      <c r="L63" s="62">
        <v>0</v>
      </c>
      <c r="M63" s="62">
        <v>571316</v>
      </c>
      <c r="N63" s="62">
        <v>26953</v>
      </c>
      <c r="O63" s="67">
        <v>0</v>
      </c>
    </row>
    <row r="64" spans="1:15" x14ac:dyDescent="0.55000000000000004">
      <c r="A64" s="108">
        <v>44382</v>
      </c>
      <c r="B64" s="109" t="str">
        <f t="shared" si="1"/>
        <v>(月)</v>
      </c>
      <c r="C64" s="62">
        <f t="shared" si="3"/>
        <v>1415231</v>
      </c>
      <c r="D64" s="62">
        <v>664139</v>
      </c>
      <c r="E64" s="62">
        <v>161511</v>
      </c>
      <c r="F64" s="62">
        <v>0</v>
      </c>
      <c r="G64" s="62">
        <v>561136</v>
      </c>
      <c r="H64" s="62">
        <v>28445</v>
      </c>
      <c r="I64" s="62">
        <v>0</v>
      </c>
      <c r="J64" s="62">
        <v>444755</v>
      </c>
      <c r="K64" s="62">
        <v>3096</v>
      </c>
      <c r="L64" s="62">
        <v>0</v>
      </c>
      <c r="M64" s="62">
        <v>533912</v>
      </c>
      <c r="N64" s="62">
        <v>26663</v>
      </c>
      <c r="O64" s="67">
        <v>0</v>
      </c>
    </row>
    <row r="65" spans="1:15" x14ac:dyDescent="0.55000000000000004">
      <c r="A65" s="108">
        <v>44381</v>
      </c>
      <c r="B65" s="105" t="str">
        <f t="shared" si="1"/>
        <v>(日)</v>
      </c>
      <c r="C65" s="62">
        <f t="shared" si="3"/>
        <v>1337582</v>
      </c>
      <c r="D65" s="62">
        <v>670271</v>
      </c>
      <c r="E65" s="62">
        <v>110105</v>
      </c>
      <c r="F65" s="62">
        <v>0</v>
      </c>
      <c r="G65" s="62">
        <v>534878</v>
      </c>
      <c r="H65" s="62">
        <v>22328</v>
      </c>
      <c r="I65" s="62">
        <v>0</v>
      </c>
      <c r="J65" s="62">
        <v>445067</v>
      </c>
      <c r="K65" s="62">
        <v>4799</v>
      </c>
      <c r="L65" s="62">
        <v>0</v>
      </c>
      <c r="M65" s="62">
        <v>506509</v>
      </c>
      <c r="N65" s="62">
        <v>21370</v>
      </c>
      <c r="O65" s="67">
        <v>0</v>
      </c>
    </row>
    <row r="66" spans="1:15" x14ac:dyDescent="0.55000000000000004">
      <c r="A66" s="108">
        <v>44380</v>
      </c>
      <c r="B66" s="109" t="str">
        <f t="shared" si="1"/>
        <v>(土)</v>
      </c>
      <c r="C66" s="62">
        <f t="shared" si="3"/>
        <v>1422149</v>
      </c>
      <c r="D66" s="62">
        <v>666560</v>
      </c>
      <c r="E66" s="62">
        <v>134545</v>
      </c>
      <c r="F66" s="62">
        <v>0</v>
      </c>
      <c r="G66" s="62">
        <v>601139</v>
      </c>
      <c r="H66" s="62">
        <v>19905</v>
      </c>
      <c r="I66" s="62">
        <v>0</v>
      </c>
      <c r="J66" s="62">
        <v>450880</v>
      </c>
      <c r="K66" s="62">
        <v>9815</v>
      </c>
      <c r="L66" s="62">
        <v>0</v>
      </c>
      <c r="M66" s="62">
        <v>570045</v>
      </c>
      <c r="N66" s="62">
        <v>18656</v>
      </c>
      <c r="O66" s="67">
        <v>0</v>
      </c>
    </row>
    <row r="67" spans="1:15" x14ac:dyDescent="0.55000000000000004">
      <c r="A67" s="108">
        <v>44379</v>
      </c>
      <c r="B67" s="105" t="str">
        <f t="shared" si="1"/>
        <v>(金)</v>
      </c>
      <c r="C67" s="62">
        <f t="shared" si="3"/>
        <v>1162258</v>
      </c>
      <c r="D67" s="62">
        <v>346813</v>
      </c>
      <c r="E67" s="62">
        <v>147883</v>
      </c>
      <c r="F67" s="62">
        <v>0</v>
      </c>
      <c r="G67" s="62">
        <v>648075</v>
      </c>
      <c r="H67" s="62">
        <v>19487</v>
      </c>
      <c r="I67" s="62">
        <v>0</v>
      </c>
      <c r="J67" s="62">
        <v>236354</v>
      </c>
      <c r="K67" s="62">
        <v>7650</v>
      </c>
      <c r="L67" s="62">
        <v>0</v>
      </c>
      <c r="M67" s="62">
        <v>617647</v>
      </c>
      <c r="N67" s="62">
        <v>18378</v>
      </c>
      <c r="O67" s="67">
        <v>0</v>
      </c>
    </row>
    <row r="68" spans="1:15" x14ac:dyDescent="0.55000000000000004">
      <c r="A68" s="108">
        <v>44378</v>
      </c>
      <c r="B68" s="109" t="str">
        <f t="shared" si="1"/>
        <v>(木)</v>
      </c>
      <c r="C68" s="62">
        <f t="shared" si="3"/>
        <v>1197385</v>
      </c>
      <c r="D68" s="62">
        <v>405967</v>
      </c>
      <c r="E68" s="62">
        <v>135582</v>
      </c>
      <c r="F68" s="62">
        <v>0</v>
      </c>
      <c r="G68" s="62">
        <v>636235</v>
      </c>
      <c r="H68" s="62">
        <v>19601</v>
      </c>
      <c r="I68" s="62">
        <v>0</v>
      </c>
      <c r="J68" s="62">
        <v>304283</v>
      </c>
      <c r="K68" s="62">
        <v>7729</v>
      </c>
      <c r="L68" s="62">
        <v>0</v>
      </c>
      <c r="M68" s="62">
        <v>610698</v>
      </c>
      <c r="N68" s="62">
        <v>18540</v>
      </c>
      <c r="O68" s="67">
        <v>0</v>
      </c>
    </row>
    <row r="69" spans="1:15" x14ac:dyDescent="0.55000000000000004">
      <c r="A69" s="108">
        <v>44377</v>
      </c>
      <c r="B69" s="105" t="str">
        <f t="shared" si="1"/>
        <v>(水)</v>
      </c>
      <c r="C69" s="62">
        <f t="shared" si="3"/>
        <v>1426157</v>
      </c>
      <c r="D69" s="62">
        <v>608991</v>
      </c>
      <c r="E69" s="62">
        <v>128130</v>
      </c>
      <c r="F69" s="62">
        <v>0</v>
      </c>
      <c r="G69" s="62">
        <v>670006</v>
      </c>
      <c r="H69" s="62">
        <v>19030</v>
      </c>
      <c r="I69" s="62">
        <v>0</v>
      </c>
      <c r="J69" s="62">
        <v>478390</v>
      </c>
      <c r="K69" s="62">
        <v>11359</v>
      </c>
      <c r="L69" s="62">
        <v>0</v>
      </c>
      <c r="M69" s="62">
        <v>640968</v>
      </c>
      <c r="N69" s="62">
        <v>18082</v>
      </c>
      <c r="O69" s="67">
        <v>0</v>
      </c>
    </row>
    <row r="70" spans="1:15" x14ac:dyDescent="0.55000000000000004">
      <c r="A70" s="108">
        <v>44376</v>
      </c>
      <c r="B70" s="109" t="str">
        <f>"(" &amp; TEXT(A70,"aaa") &amp; ")"</f>
        <v>(火)</v>
      </c>
      <c r="C70" s="62">
        <f t="shared" si="3"/>
        <v>1389281</v>
      </c>
      <c r="D70" s="62">
        <v>591516</v>
      </c>
      <c r="E70" s="62">
        <v>104462</v>
      </c>
      <c r="F70" s="62">
        <v>0</v>
      </c>
      <c r="G70" s="62">
        <v>674218</v>
      </c>
      <c r="H70" s="62">
        <v>19085</v>
      </c>
      <c r="I70" s="62">
        <v>0</v>
      </c>
      <c r="J70" s="62">
        <v>472891</v>
      </c>
      <c r="K70" s="62">
        <v>10887</v>
      </c>
      <c r="L70" s="62">
        <v>0</v>
      </c>
      <c r="M70" s="62">
        <v>647669</v>
      </c>
      <c r="N70" s="62">
        <v>18039</v>
      </c>
      <c r="O70" s="67">
        <v>0</v>
      </c>
    </row>
    <row r="71" spans="1:15" x14ac:dyDescent="0.55000000000000004">
      <c r="A71" s="108">
        <v>44375</v>
      </c>
      <c r="B71" s="105" t="str">
        <f t="shared" ref="B71:B95" si="4">"(" &amp; TEXT(A71,"aaa") &amp; ")"</f>
        <v>(月)</v>
      </c>
      <c r="C71" s="62">
        <f t="shared" si="3"/>
        <v>1288926</v>
      </c>
      <c r="D71" s="62">
        <v>553608</v>
      </c>
      <c r="E71" s="62">
        <v>101336</v>
      </c>
      <c r="F71" s="62">
        <v>0</v>
      </c>
      <c r="G71" s="62">
        <v>615444</v>
      </c>
      <c r="H71" s="62">
        <v>18538</v>
      </c>
      <c r="I71" s="62">
        <v>0</v>
      </c>
      <c r="J71" s="62">
        <v>448957</v>
      </c>
      <c r="K71" s="62">
        <v>12506</v>
      </c>
      <c r="L71" s="62">
        <v>0</v>
      </c>
      <c r="M71" s="62">
        <v>592910</v>
      </c>
      <c r="N71" s="62">
        <v>17576</v>
      </c>
      <c r="O71" s="67">
        <v>0</v>
      </c>
    </row>
    <row r="72" spans="1:15" x14ac:dyDescent="0.55000000000000004">
      <c r="A72" s="108">
        <v>44374</v>
      </c>
      <c r="B72" s="105" t="str">
        <f t="shared" si="4"/>
        <v>(日)</v>
      </c>
      <c r="C72" s="62">
        <f t="shared" si="3"/>
        <v>1281955</v>
      </c>
      <c r="D72" s="62">
        <v>662225</v>
      </c>
      <c r="E72" s="62">
        <v>81127</v>
      </c>
      <c r="F72" s="62">
        <v>0</v>
      </c>
      <c r="G72" s="62">
        <v>533996</v>
      </c>
      <c r="H72" s="62">
        <v>4607</v>
      </c>
      <c r="I72" s="62">
        <v>0</v>
      </c>
      <c r="J72" s="62">
        <v>537656</v>
      </c>
      <c r="K72" s="62">
        <v>15435</v>
      </c>
      <c r="L72" s="62">
        <v>0</v>
      </c>
      <c r="M72" s="62">
        <v>513522</v>
      </c>
      <c r="N72" s="62">
        <v>4385</v>
      </c>
      <c r="O72" s="67">
        <v>0</v>
      </c>
    </row>
    <row r="73" spans="1:15" x14ac:dyDescent="0.55000000000000004">
      <c r="A73" s="108">
        <v>44373</v>
      </c>
      <c r="B73" s="105" t="str">
        <f t="shared" si="4"/>
        <v>(土)</v>
      </c>
      <c r="C73" s="62">
        <f t="shared" si="3"/>
        <v>1292868</v>
      </c>
      <c r="D73" s="62">
        <v>628994</v>
      </c>
      <c r="E73" s="62">
        <v>80212</v>
      </c>
      <c r="F73" s="62">
        <v>0</v>
      </c>
      <c r="G73" s="62">
        <v>579882</v>
      </c>
      <c r="H73" s="62">
        <v>3780</v>
      </c>
      <c r="I73" s="62">
        <v>0</v>
      </c>
      <c r="J73" s="62">
        <v>514452</v>
      </c>
      <c r="K73" s="62">
        <v>18880</v>
      </c>
      <c r="L73" s="62">
        <v>0</v>
      </c>
      <c r="M73" s="62">
        <v>557128</v>
      </c>
      <c r="N73" s="62">
        <v>3548</v>
      </c>
      <c r="O73" s="67">
        <v>0</v>
      </c>
    </row>
    <row r="74" spans="1:15" x14ac:dyDescent="0.55000000000000004">
      <c r="A74" s="108">
        <v>44372</v>
      </c>
      <c r="B74" s="105" t="str">
        <f t="shared" si="4"/>
        <v>(金)</v>
      </c>
      <c r="C74" s="62">
        <f t="shared" si="3"/>
        <v>1278059</v>
      </c>
      <c r="D74" s="62">
        <v>578187</v>
      </c>
      <c r="E74" s="62">
        <v>84204</v>
      </c>
      <c r="F74" s="62">
        <v>0</v>
      </c>
      <c r="G74" s="62">
        <v>611864</v>
      </c>
      <c r="H74" s="62">
        <v>3804</v>
      </c>
      <c r="I74" s="62">
        <v>0</v>
      </c>
      <c r="J74" s="62">
        <v>484510</v>
      </c>
      <c r="K74" s="62">
        <v>14326</v>
      </c>
      <c r="L74" s="62">
        <v>0</v>
      </c>
      <c r="M74" s="62">
        <v>585684</v>
      </c>
      <c r="N74" s="62">
        <v>3600</v>
      </c>
      <c r="O74" s="67">
        <v>0</v>
      </c>
    </row>
    <row r="75" spans="1:15" x14ac:dyDescent="0.55000000000000004">
      <c r="A75" s="108">
        <v>44371</v>
      </c>
      <c r="B75" s="105" t="str">
        <f t="shared" si="4"/>
        <v>(木)</v>
      </c>
      <c r="C75" s="62">
        <f t="shared" si="3"/>
        <v>1302489</v>
      </c>
      <c r="D75" s="62">
        <v>600722</v>
      </c>
      <c r="E75" s="62">
        <v>77812</v>
      </c>
      <c r="F75" s="62">
        <v>0</v>
      </c>
      <c r="G75" s="62">
        <v>620605</v>
      </c>
      <c r="H75" s="62">
        <v>3350</v>
      </c>
      <c r="I75" s="62">
        <v>0</v>
      </c>
      <c r="J75" s="62">
        <v>521805</v>
      </c>
      <c r="K75" s="62">
        <v>14472</v>
      </c>
      <c r="L75" s="62">
        <v>0</v>
      </c>
      <c r="M75" s="62">
        <v>596400</v>
      </c>
      <c r="N75" s="62">
        <v>3159</v>
      </c>
      <c r="O75" s="67">
        <v>0</v>
      </c>
    </row>
    <row r="76" spans="1:15" x14ac:dyDescent="0.55000000000000004">
      <c r="A76" s="108">
        <v>44370</v>
      </c>
      <c r="B76" s="105" t="str">
        <f t="shared" si="4"/>
        <v>(水)</v>
      </c>
      <c r="C76" s="62">
        <f t="shared" si="3"/>
        <v>1314991</v>
      </c>
      <c r="D76" s="62">
        <v>614128</v>
      </c>
      <c r="E76" s="62">
        <v>79516</v>
      </c>
      <c r="F76" s="62">
        <v>0</v>
      </c>
      <c r="G76" s="62">
        <v>617957</v>
      </c>
      <c r="H76" s="62">
        <v>3390</v>
      </c>
      <c r="I76" s="62">
        <v>0</v>
      </c>
      <c r="J76" s="62">
        <v>542636</v>
      </c>
      <c r="K76" s="62">
        <v>15109</v>
      </c>
      <c r="L76" s="62">
        <v>0</v>
      </c>
      <c r="M76" s="62">
        <v>594865</v>
      </c>
      <c r="N76" s="62">
        <v>3184</v>
      </c>
      <c r="O76" s="67">
        <v>0</v>
      </c>
    </row>
    <row r="77" spans="1:15" x14ac:dyDescent="0.55000000000000004">
      <c r="A77" s="108">
        <v>44369</v>
      </c>
      <c r="B77" s="105" t="str">
        <f t="shared" si="4"/>
        <v>(火)</v>
      </c>
      <c r="C77" s="62">
        <f t="shared" si="3"/>
        <v>1287648</v>
      </c>
      <c r="D77" s="62">
        <v>611163</v>
      </c>
      <c r="E77" s="62">
        <v>75029</v>
      </c>
      <c r="F77" s="62">
        <v>0</v>
      </c>
      <c r="G77" s="62">
        <v>598716</v>
      </c>
      <c r="H77" s="62">
        <v>2740</v>
      </c>
      <c r="I77" s="62">
        <v>0</v>
      </c>
      <c r="J77" s="62">
        <v>546611</v>
      </c>
      <c r="K77" s="62">
        <v>18744</v>
      </c>
      <c r="L77" s="62">
        <v>0</v>
      </c>
      <c r="M77" s="62">
        <v>577237</v>
      </c>
      <c r="N77" s="62">
        <v>2589</v>
      </c>
      <c r="O77" s="67">
        <v>0</v>
      </c>
    </row>
    <row r="78" spans="1:15" x14ac:dyDescent="0.55000000000000004">
      <c r="A78" s="108">
        <v>44368</v>
      </c>
      <c r="B78" s="105" t="str">
        <f t="shared" si="4"/>
        <v>(月)</v>
      </c>
      <c r="C78" s="62">
        <f t="shared" si="3"/>
        <v>1158800</v>
      </c>
      <c r="D78" s="62">
        <v>591246</v>
      </c>
      <c r="E78" s="62">
        <v>68860</v>
      </c>
      <c r="F78" s="62">
        <v>0</v>
      </c>
      <c r="G78" s="62">
        <v>495465</v>
      </c>
      <c r="H78" s="62">
        <v>3229</v>
      </c>
      <c r="I78" s="62">
        <v>0</v>
      </c>
      <c r="J78" s="62">
        <v>536822</v>
      </c>
      <c r="K78" s="62">
        <v>18702</v>
      </c>
      <c r="L78" s="62">
        <v>0</v>
      </c>
      <c r="M78" s="62">
        <v>478969</v>
      </c>
      <c r="N78" s="62">
        <v>3112</v>
      </c>
      <c r="O78" s="67">
        <v>0</v>
      </c>
    </row>
    <row r="79" spans="1:15" x14ac:dyDescent="0.55000000000000004">
      <c r="A79" s="108">
        <v>44367</v>
      </c>
      <c r="B79" s="105" t="str">
        <f t="shared" si="4"/>
        <v>(日)</v>
      </c>
      <c r="C79" s="62">
        <f t="shared" si="3"/>
        <v>1087140</v>
      </c>
      <c r="D79" s="62">
        <v>609207</v>
      </c>
      <c r="E79" s="62">
        <v>41600</v>
      </c>
      <c r="F79" s="62">
        <v>0</v>
      </c>
      <c r="G79" s="62">
        <v>436333</v>
      </c>
      <c r="H79" s="62">
        <v>0</v>
      </c>
      <c r="I79" s="62">
        <v>0</v>
      </c>
      <c r="J79" s="62">
        <v>546997</v>
      </c>
      <c r="K79" s="62">
        <v>23381</v>
      </c>
      <c r="L79" s="62">
        <v>0</v>
      </c>
      <c r="M79" s="62">
        <v>423267</v>
      </c>
      <c r="N79" s="62">
        <v>0</v>
      </c>
      <c r="O79" s="67">
        <v>0</v>
      </c>
    </row>
    <row r="80" spans="1:15" x14ac:dyDescent="0.55000000000000004">
      <c r="A80" s="108">
        <v>44366</v>
      </c>
      <c r="B80" s="105" t="str">
        <f t="shared" si="4"/>
        <v>(土)</v>
      </c>
      <c r="C80" s="62">
        <f t="shared" ref="C80:C143" si="5">SUM(D80:I80)</f>
        <v>1087075</v>
      </c>
      <c r="D80" s="62">
        <v>611607</v>
      </c>
      <c r="E80" s="62">
        <v>37864</v>
      </c>
      <c r="F80" s="62">
        <v>0</v>
      </c>
      <c r="G80" s="62">
        <v>437604</v>
      </c>
      <c r="H80" s="62">
        <v>0</v>
      </c>
      <c r="I80" s="62">
        <v>0</v>
      </c>
      <c r="J80" s="62">
        <v>553160</v>
      </c>
      <c r="K80" s="62">
        <v>24631</v>
      </c>
      <c r="L80" s="62">
        <v>0</v>
      </c>
      <c r="M80" s="62">
        <v>420678</v>
      </c>
      <c r="N80" s="62">
        <v>0</v>
      </c>
      <c r="O80" s="67">
        <v>0</v>
      </c>
    </row>
    <row r="81" spans="1:15" x14ac:dyDescent="0.55000000000000004">
      <c r="A81" s="108">
        <v>44365</v>
      </c>
      <c r="B81" s="105" t="str">
        <f t="shared" si="4"/>
        <v>(金)</v>
      </c>
      <c r="C81" s="62">
        <f t="shared" si="5"/>
        <v>1099644</v>
      </c>
      <c r="D81" s="62">
        <v>579541</v>
      </c>
      <c r="E81" s="62">
        <v>30259</v>
      </c>
      <c r="F81" s="62">
        <v>0</v>
      </c>
      <c r="G81" s="62">
        <v>489844</v>
      </c>
      <c r="H81" s="62">
        <v>0</v>
      </c>
      <c r="I81" s="62">
        <v>0</v>
      </c>
      <c r="J81" s="62">
        <v>530563</v>
      </c>
      <c r="K81" s="62">
        <v>19891</v>
      </c>
      <c r="L81" s="62">
        <v>0</v>
      </c>
      <c r="M81" s="62">
        <v>468684</v>
      </c>
      <c r="N81" s="62">
        <v>0</v>
      </c>
      <c r="O81" s="67">
        <v>0</v>
      </c>
    </row>
    <row r="82" spans="1:15" x14ac:dyDescent="0.55000000000000004">
      <c r="A82" s="108">
        <v>44364</v>
      </c>
      <c r="B82" s="105" t="str">
        <f t="shared" si="4"/>
        <v>(木)</v>
      </c>
      <c r="C82" s="62">
        <f t="shared" si="5"/>
        <v>1142248</v>
      </c>
      <c r="D82" s="62">
        <v>596274</v>
      </c>
      <c r="E82" s="62">
        <v>32617</v>
      </c>
      <c r="F82" s="62">
        <v>0</v>
      </c>
      <c r="G82" s="62">
        <v>513357</v>
      </c>
      <c r="H82" s="62">
        <v>0</v>
      </c>
      <c r="I82" s="62">
        <v>0</v>
      </c>
      <c r="J82" s="62">
        <v>553718</v>
      </c>
      <c r="K82" s="62">
        <v>24255</v>
      </c>
      <c r="L82" s="62">
        <v>0</v>
      </c>
      <c r="M82" s="62">
        <v>492677</v>
      </c>
      <c r="N82" s="62">
        <v>0</v>
      </c>
      <c r="O82" s="67">
        <v>0</v>
      </c>
    </row>
    <row r="83" spans="1:15" x14ac:dyDescent="0.55000000000000004">
      <c r="A83" s="108">
        <v>44363</v>
      </c>
      <c r="B83" s="105" t="str">
        <f t="shared" si="4"/>
        <v>(水)</v>
      </c>
      <c r="C83" s="62">
        <f t="shared" si="5"/>
        <v>1149502</v>
      </c>
      <c r="D83" s="62">
        <v>590687</v>
      </c>
      <c r="E83" s="62">
        <v>32522</v>
      </c>
      <c r="F83" s="62">
        <v>0</v>
      </c>
      <c r="G83" s="62">
        <v>526293</v>
      </c>
      <c r="H83" s="62">
        <v>0</v>
      </c>
      <c r="I83" s="62">
        <v>0</v>
      </c>
      <c r="J83" s="62">
        <v>551757</v>
      </c>
      <c r="K83" s="62">
        <v>25847</v>
      </c>
      <c r="L83" s="62">
        <v>0</v>
      </c>
      <c r="M83" s="62">
        <v>504721</v>
      </c>
      <c r="N83" s="62">
        <v>0</v>
      </c>
      <c r="O83" s="67">
        <v>0</v>
      </c>
    </row>
    <row r="84" spans="1:15" x14ac:dyDescent="0.55000000000000004">
      <c r="A84" s="108">
        <v>44362</v>
      </c>
      <c r="B84" s="105" t="str">
        <f t="shared" si="4"/>
        <v>(火)</v>
      </c>
      <c r="C84" s="62">
        <f t="shared" si="5"/>
        <v>1117662</v>
      </c>
      <c r="D84" s="68">
        <v>611397</v>
      </c>
      <c r="E84" s="68">
        <v>31365</v>
      </c>
      <c r="F84" s="68">
        <v>0</v>
      </c>
      <c r="G84" s="68">
        <v>474900</v>
      </c>
      <c r="H84" s="62">
        <v>0</v>
      </c>
      <c r="I84" s="62">
        <v>0</v>
      </c>
      <c r="J84" s="68">
        <v>575706</v>
      </c>
      <c r="K84" s="68">
        <v>26252</v>
      </c>
      <c r="L84" s="68">
        <v>0</v>
      </c>
      <c r="M84" s="68">
        <v>454840</v>
      </c>
      <c r="N84" s="62">
        <v>0</v>
      </c>
      <c r="O84" s="67">
        <v>0</v>
      </c>
    </row>
    <row r="85" spans="1:15" x14ac:dyDescent="0.55000000000000004">
      <c r="A85" s="108">
        <v>44361</v>
      </c>
      <c r="B85" s="105" t="str">
        <f t="shared" si="4"/>
        <v>(月)</v>
      </c>
      <c r="C85" s="62">
        <f t="shared" si="5"/>
        <v>1005643</v>
      </c>
      <c r="D85" s="68">
        <v>564807</v>
      </c>
      <c r="E85" s="68">
        <v>31075</v>
      </c>
      <c r="F85" s="68">
        <v>0</v>
      </c>
      <c r="G85" s="68">
        <v>409761</v>
      </c>
      <c r="H85" s="62">
        <v>0</v>
      </c>
      <c r="I85" s="62">
        <v>0</v>
      </c>
      <c r="J85" s="68">
        <v>534326</v>
      </c>
      <c r="K85" s="68">
        <v>27123</v>
      </c>
      <c r="L85" s="68">
        <v>0</v>
      </c>
      <c r="M85" s="68">
        <v>393635</v>
      </c>
      <c r="N85" s="62">
        <v>0</v>
      </c>
      <c r="O85" s="67">
        <v>0</v>
      </c>
    </row>
    <row r="86" spans="1:15" x14ac:dyDescent="0.55000000000000004">
      <c r="A86" s="108">
        <v>44360</v>
      </c>
      <c r="B86" s="105" t="str">
        <f t="shared" si="4"/>
        <v>(日)</v>
      </c>
      <c r="C86" s="62">
        <f t="shared" si="5"/>
        <v>910077</v>
      </c>
      <c r="D86" s="68">
        <v>560555</v>
      </c>
      <c r="E86" s="68">
        <v>34319</v>
      </c>
      <c r="F86" s="68">
        <v>0</v>
      </c>
      <c r="G86" s="68">
        <v>315203</v>
      </c>
      <c r="H86" s="62">
        <v>0</v>
      </c>
      <c r="I86" s="62">
        <v>0</v>
      </c>
      <c r="J86" s="68">
        <v>528812</v>
      </c>
      <c r="K86" s="68">
        <v>30708</v>
      </c>
      <c r="L86" s="68">
        <v>0</v>
      </c>
      <c r="M86" s="68">
        <v>304409</v>
      </c>
      <c r="N86" s="62">
        <v>0</v>
      </c>
      <c r="O86" s="67">
        <v>0</v>
      </c>
    </row>
    <row r="87" spans="1:15" x14ac:dyDescent="0.55000000000000004">
      <c r="A87" s="108">
        <v>44359</v>
      </c>
      <c r="B87" s="105" t="str">
        <f t="shared" si="4"/>
        <v>(土)</v>
      </c>
      <c r="C87" s="62">
        <f t="shared" si="5"/>
        <v>923975</v>
      </c>
      <c r="D87" s="68">
        <v>619195</v>
      </c>
      <c r="E87" s="68">
        <v>33413</v>
      </c>
      <c r="F87" s="68">
        <v>0</v>
      </c>
      <c r="G87" s="68">
        <v>271367</v>
      </c>
      <c r="H87" s="62">
        <v>0</v>
      </c>
      <c r="I87" s="62">
        <v>0</v>
      </c>
      <c r="J87" s="68">
        <v>586125</v>
      </c>
      <c r="K87" s="68">
        <v>30534</v>
      </c>
      <c r="L87" s="68">
        <v>0</v>
      </c>
      <c r="M87" s="68">
        <v>258410</v>
      </c>
      <c r="N87" s="62">
        <v>0</v>
      </c>
      <c r="O87" s="67">
        <v>0</v>
      </c>
    </row>
    <row r="88" spans="1:15" x14ac:dyDescent="0.55000000000000004">
      <c r="A88" s="108">
        <v>44358</v>
      </c>
      <c r="B88" s="105" t="str">
        <f t="shared" si="4"/>
        <v>(金)</v>
      </c>
      <c r="C88" s="62">
        <f t="shared" si="5"/>
        <v>950807</v>
      </c>
      <c r="D88" s="68">
        <v>659952</v>
      </c>
      <c r="E88" s="68">
        <v>29644</v>
      </c>
      <c r="F88" s="68">
        <v>0</v>
      </c>
      <c r="G88" s="68">
        <v>261211</v>
      </c>
      <c r="H88" s="62">
        <v>0</v>
      </c>
      <c r="I88" s="62">
        <v>0</v>
      </c>
      <c r="J88" s="68">
        <v>625908</v>
      </c>
      <c r="K88" s="68">
        <v>26952</v>
      </c>
      <c r="L88" s="68">
        <v>0</v>
      </c>
      <c r="M88" s="68">
        <v>243724</v>
      </c>
      <c r="N88" s="62">
        <v>0</v>
      </c>
      <c r="O88" s="67">
        <v>0</v>
      </c>
    </row>
    <row r="89" spans="1:15" x14ac:dyDescent="0.55000000000000004">
      <c r="A89" s="108">
        <v>44357</v>
      </c>
      <c r="B89" s="105" t="str">
        <f t="shared" si="4"/>
        <v>(木)</v>
      </c>
      <c r="C89" s="62">
        <f t="shared" si="5"/>
        <v>981717</v>
      </c>
      <c r="D89" s="68">
        <v>655284</v>
      </c>
      <c r="E89" s="68">
        <v>29487</v>
      </c>
      <c r="F89" s="68">
        <v>0</v>
      </c>
      <c r="G89" s="68">
        <v>296946</v>
      </c>
      <c r="H89" s="62">
        <v>0</v>
      </c>
      <c r="I89" s="62">
        <v>0</v>
      </c>
      <c r="J89" s="68">
        <v>624788</v>
      </c>
      <c r="K89" s="68">
        <v>26911</v>
      </c>
      <c r="L89" s="68">
        <v>0</v>
      </c>
      <c r="M89" s="68">
        <v>278710</v>
      </c>
      <c r="N89" s="62">
        <v>0</v>
      </c>
      <c r="O89" s="67">
        <v>0</v>
      </c>
    </row>
    <row r="90" spans="1:15" x14ac:dyDescent="0.55000000000000004">
      <c r="A90" s="108">
        <v>44356</v>
      </c>
      <c r="B90" s="105" t="str">
        <f t="shared" si="4"/>
        <v>(水)</v>
      </c>
      <c r="C90" s="62">
        <f t="shared" si="5"/>
        <v>979667</v>
      </c>
      <c r="D90" s="68">
        <v>670763</v>
      </c>
      <c r="E90" s="68">
        <v>27515</v>
      </c>
      <c r="F90" s="68">
        <v>0</v>
      </c>
      <c r="G90" s="68">
        <v>281389</v>
      </c>
      <c r="H90" s="62">
        <v>0</v>
      </c>
      <c r="I90" s="62">
        <v>0</v>
      </c>
      <c r="J90" s="68">
        <v>640483</v>
      </c>
      <c r="K90" s="68">
        <v>25442</v>
      </c>
      <c r="L90" s="68">
        <v>0</v>
      </c>
      <c r="M90" s="68">
        <v>264353</v>
      </c>
      <c r="N90" s="62">
        <v>0</v>
      </c>
      <c r="O90" s="67">
        <v>0</v>
      </c>
    </row>
    <row r="91" spans="1:15" x14ac:dyDescent="0.55000000000000004">
      <c r="A91" s="108">
        <v>44355</v>
      </c>
      <c r="B91" s="105" t="str">
        <f t="shared" si="4"/>
        <v>(火)</v>
      </c>
      <c r="C91" s="62">
        <f t="shared" si="5"/>
        <v>943312</v>
      </c>
      <c r="D91" s="68">
        <v>686192</v>
      </c>
      <c r="E91" s="68">
        <v>29241</v>
      </c>
      <c r="F91" s="68">
        <v>0</v>
      </c>
      <c r="G91" s="68">
        <v>227879</v>
      </c>
      <c r="H91" s="62">
        <v>0</v>
      </c>
      <c r="I91" s="62">
        <v>0</v>
      </c>
      <c r="J91" s="68">
        <v>657939</v>
      </c>
      <c r="K91" s="68">
        <v>27569</v>
      </c>
      <c r="L91" s="68">
        <v>0</v>
      </c>
      <c r="M91" s="68">
        <v>213331</v>
      </c>
      <c r="N91" s="62">
        <v>0</v>
      </c>
      <c r="O91" s="67">
        <v>0</v>
      </c>
    </row>
    <row r="92" spans="1:15" x14ac:dyDescent="0.55000000000000004">
      <c r="A92" s="108">
        <v>44354</v>
      </c>
      <c r="B92" s="105" t="str">
        <f t="shared" si="4"/>
        <v>(月)</v>
      </c>
      <c r="C92" s="62">
        <f t="shared" si="5"/>
        <v>846216</v>
      </c>
      <c r="D92" s="68">
        <v>630108</v>
      </c>
      <c r="E92" s="68">
        <v>29091</v>
      </c>
      <c r="F92" s="68">
        <v>0</v>
      </c>
      <c r="G92" s="68">
        <v>187017</v>
      </c>
      <c r="H92" s="62">
        <v>0</v>
      </c>
      <c r="I92" s="62">
        <v>0</v>
      </c>
      <c r="J92" s="68">
        <v>606337</v>
      </c>
      <c r="K92" s="68">
        <v>27316</v>
      </c>
      <c r="L92" s="68">
        <v>0</v>
      </c>
      <c r="M92" s="68">
        <v>175060</v>
      </c>
      <c r="N92" s="62">
        <v>0</v>
      </c>
      <c r="O92" s="67">
        <v>0</v>
      </c>
    </row>
    <row r="93" spans="1:15" x14ac:dyDescent="0.55000000000000004">
      <c r="A93" s="65">
        <v>44353</v>
      </c>
      <c r="B93" s="105" t="str">
        <f t="shared" si="4"/>
        <v>(日)</v>
      </c>
      <c r="C93" s="62">
        <f t="shared" si="5"/>
        <v>739898</v>
      </c>
      <c r="D93" s="68">
        <v>538579</v>
      </c>
      <c r="E93" s="68">
        <v>22866</v>
      </c>
      <c r="F93" s="68">
        <v>0</v>
      </c>
      <c r="G93" s="68">
        <v>178453</v>
      </c>
      <c r="H93" s="62">
        <v>0</v>
      </c>
      <c r="I93" s="62">
        <v>0</v>
      </c>
      <c r="J93" s="68">
        <v>516802</v>
      </c>
      <c r="K93" s="68">
        <v>21620</v>
      </c>
      <c r="L93" s="68">
        <v>0</v>
      </c>
      <c r="M93" s="68">
        <v>172687</v>
      </c>
      <c r="N93" s="62">
        <v>0</v>
      </c>
      <c r="O93" s="67">
        <v>0</v>
      </c>
    </row>
    <row r="94" spans="1:15" x14ac:dyDescent="0.55000000000000004">
      <c r="A94" s="65">
        <v>44352</v>
      </c>
      <c r="B94" s="105" t="str">
        <f t="shared" si="4"/>
        <v>(土)</v>
      </c>
      <c r="C94" s="62">
        <f t="shared" si="5"/>
        <v>738799</v>
      </c>
      <c r="D94" s="68">
        <v>593072</v>
      </c>
      <c r="E94" s="68">
        <v>20388</v>
      </c>
      <c r="F94" s="68">
        <v>0</v>
      </c>
      <c r="G94" s="68">
        <v>125339</v>
      </c>
      <c r="H94" s="62">
        <v>0</v>
      </c>
      <c r="I94" s="62">
        <v>0</v>
      </c>
      <c r="J94" s="68">
        <v>569051</v>
      </c>
      <c r="K94" s="68">
        <v>18998</v>
      </c>
      <c r="L94" s="68">
        <v>0</v>
      </c>
      <c r="M94" s="68">
        <v>116564</v>
      </c>
      <c r="N94" s="62">
        <v>0</v>
      </c>
      <c r="O94" s="67">
        <v>0</v>
      </c>
    </row>
    <row r="95" spans="1:15" x14ac:dyDescent="0.55000000000000004">
      <c r="A95" s="65">
        <v>44351</v>
      </c>
      <c r="B95" s="105" t="str">
        <f t="shared" si="4"/>
        <v>(金)</v>
      </c>
      <c r="C95" s="62">
        <f t="shared" si="5"/>
        <v>766017</v>
      </c>
      <c r="D95" s="68">
        <v>628174</v>
      </c>
      <c r="E95" s="68">
        <v>20218</v>
      </c>
      <c r="F95" s="68">
        <v>0</v>
      </c>
      <c r="G95" s="68">
        <v>117625</v>
      </c>
      <c r="H95" s="62">
        <v>0</v>
      </c>
      <c r="I95" s="62">
        <v>0</v>
      </c>
      <c r="J95" s="68">
        <v>601474</v>
      </c>
      <c r="K95" s="68">
        <v>18937</v>
      </c>
      <c r="L95" s="68">
        <v>0</v>
      </c>
      <c r="M95" s="68">
        <v>103788</v>
      </c>
      <c r="N95" s="62">
        <v>0</v>
      </c>
      <c r="O95" s="67">
        <v>0</v>
      </c>
    </row>
    <row r="96" spans="1:15" x14ac:dyDescent="0.55000000000000004">
      <c r="A96" s="65">
        <v>44350</v>
      </c>
      <c r="B96" s="105" t="str">
        <f>"(" &amp; TEXT(A96,"aaa") &amp; ")"</f>
        <v>(木)</v>
      </c>
      <c r="C96" s="62">
        <f t="shared" si="5"/>
        <v>803535</v>
      </c>
      <c r="D96" s="68">
        <v>645725</v>
      </c>
      <c r="E96" s="68">
        <v>19991</v>
      </c>
      <c r="F96" s="68">
        <v>0</v>
      </c>
      <c r="G96" s="68">
        <v>137819</v>
      </c>
      <c r="H96" s="62">
        <v>0</v>
      </c>
      <c r="I96" s="62">
        <v>0</v>
      </c>
      <c r="J96" s="68">
        <v>618999</v>
      </c>
      <c r="K96" s="68">
        <v>18906</v>
      </c>
      <c r="L96" s="68">
        <v>0</v>
      </c>
      <c r="M96" s="68">
        <v>124400</v>
      </c>
      <c r="N96" s="62">
        <v>0</v>
      </c>
      <c r="O96" s="67">
        <v>0</v>
      </c>
    </row>
    <row r="97" spans="1:15" x14ac:dyDescent="0.55000000000000004">
      <c r="A97" s="65">
        <v>44349</v>
      </c>
      <c r="B97" s="105" t="str">
        <f t="shared" ref="B97:B148" si="6">"(" &amp; TEXT(A97,"aaa") &amp; ")"</f>
        <v>(水)</v>
      </c>
      <c r="C97" s="62">
        <f t="shared" si="5"/>
        <v>801453</v>
      </c>
      <c r="D97" s="68">
        <v>642179</v>
      </c>
      <c r="E97" s="68">
        <v>19644</v>
      </c>
      <c r="F97" s="68">
        <v>0</v>
      </c>
      <c r="G97" s="68">
        <v>139630</v>
      </c>
      <c r="H97" s="62">
        <v>0</v>
      </c>
      <c r="I97" s="62">
        <v>0</v>
      </c>
      <c r="J97" s="68">
        <v>617245</v>
      </c>
      <c r="K97" s="68">
        <v>18555</v>
      </c>
      <c r="L97" s="68">
        <v>0</v>
      </c>
      <c r="M97" s="68">
        <v>126301</v>
      </c>
      <c r="N97" s="62">
        <v>0</v>
      </c>
      <c r="O97" s="67">
        <v>0</v>
      </c>
    </row>
    <row r="98" spans="1:15" x14ac:dyDescent="0.55000000000000004">
      <c r="A98" s="65">
        <v>44348</v>
      </c>
      <c r="B98" s="105" t="str">
        <f t="shared" si="6"/>
        <v>(火)</v>
      </c>
      <c r="C98" s="62">
        <f t="shared" si="5"/>
        <v>754431</v>
      </c>
      <c r="D98" s="68">
        <v>622249</v>
      </c>
      <c r="E98" s="68">
        <v>19184</v>
      </c>
      <c r="F98" s="68">
        <v>0</v>
      </c>
      <c r="G98" s="68">
        <v>112998</v>
      </c>
      <c r="H98" s="62">
        <v>0</v>
      </c>
      <c r="I98" s="62">
        <v>0</v>
      </c>
      <c r="J98" s="68">
        <v>598796</v>
      </c>
      <c r="K98" s="68">
        <v>18193</v>
      </c>
      <c r="L98" s="68">
        <v>0</v>
      </c>
      <c r="M98" s="68">
        <v>99917</v>
      </c>
      <c r="N98" s="62">
        <v>0</v>
      </c>
      <c r="O98" s="67">
        <v>0</v>
      </c>
    </row>
    <row r="99" spans="1:15" x14ac:dyDescent="0.55000000000000004">
      <c r="A99" s="65">
        <v>44347</v>
      </c>
      <c r="B99" s="105" t="str">
        <f t="shared" si="6"/>
        <v>(月)</v>
      </c>
      <c r="C99" s="62">
        <f t="shared" si="5"/>
        <v>627476</v>
      </c>
      <c r="D99" s="68">
        <v>514445</v>
      </c>
      <c r="E99" s="68">
        <v>18352</v>
      </c>
      <c r="F99" s="68">
        <v>0</v>
      </c>
      <c r="G99" s="68">
        <v>94679</v>
      </c>
      <c r="H99" s="62">
        <v>0</v>
      </c>
      <c r="I99" s="62">
        <v>0</v>
      </c>
      <c r="J99" s="68">
        <v>493002</v>
      </c>
      <c r="K99" s="68">
        <v>17243</v>
      </c>
      <c r="L99" s="68">
        <v>0</v>
      </c>
      <c r="M99" s="68">
        <v>77838</v>
      </c>
      <c r="N99" s="62">
        <v>0</v>
      </c>
      <c r="O99" s="67">
        <v>0</v>
      </c>
    </row>
    <row r="100" spans="1:15" x14ac:dyDescent="0.55000000000000004">
      <c r="A100" s="65">
        <v>44346</v>
      </c>
      <c r="B100" s="105" t="str">
        <f t="shared" si="6"/>
        <v>(日)</v>
      </c>
      <c r="C100" s="62">
        <f t="shared" si="5"/>
        <v>527266</v>
      </c>
      <c r="D100" s="68">
        <v>445911</v>
      </c>
      <c r="E100" s="68">
        <v>15928</v>
      </c>
      <c r="F100" s="68">
        <v>0</v>
      </c>
      <c r="G100" s="68">
        <v>65427</v>
      </c>
      <c r="H100" s="62">
        <v>0</v>
      </c>
      <c r="I100" s="62">
        <v>0</v>
      </c>
      <c r="J100" s="68">
        <v>430022</v>
      </c>
      <c r="K100" s="68">
        <v>15128</v>
      </c>
      <c r="L100" s="68">
        <v>0</v>
      </c>
      <c r="M100" s="68">
        <v>59074</v>
      </c>
      <c r="N100" s="62">
        <v>0</v>
      </c>
      <c r="O100" s="67">
        <v>0</v>
      </c>
    </row>
    <row r="101" spans="1:15" x14ac:dyDescent="0.55000000000000004">
      <c r="A101" s="65">
        <v>44345</v>
      </c>
      <c r="B101" s="105" t="str">
        <f t="shared" si="6"/>
        <v>(土)</v>
      </c>
      <c r="C101" s="62">
        <f t="shared" si="5"/>
        <v>531301</v>
      </c>
      <c r="D101" s="68">
        <v>456946</v>
      </c>
      <c r="E101" s="68">
        <v>15542</v>
      </c>
      <c r="F101" s="68">
        <v>0</v>
      </c>
      <c r="G101" s="68">
        <v>58813</v>
      </c>
      <c r="H101" s="62">
        <v>0</v>
      </c>
      <c r="I101" s="62">
        <v>0</v>
      </c>
      <c r="J101" s="68">
        <v>435761</v>
      </c>
      <c r="K101" s="68">
        <v>14707</v>
      </c>
      <c r="L101" s="68">
        <v>0</v>
      </c>
      <c r="M101" s="68">
        <v>47141</v>
      </c>
      <c r="N101" s="62">
        <v>0</v>
      </c>
      <c r="O101" s="67">
        <v>0</v>
      </c>
    </row>
    <row r="102" spans="1:15" x14ac:dyDescent="0.55000000000000004">
      <c r="A102" s="65">
        <v>44344</v>
      </c>
      <c r="B102" s="105" t="str">
        <f t="shared" si="6"/>
        <v>(金)</v>
      </c>
      <c r="C102" s="62">
        <f t="shared" si="5"/>
        <v>573741</v>
      </c>
      <c r="D102" s="68">
        <v>513388</v>
      </c>
      <c r="E102" s="68">
        <v>14278</v>
      </c>
      <c r="F102" s="68">
        <v>0</v>
      </c>
      <c r="G102" s="68">
        <v>46075</v>
      </c>
      <c r="H102" s="62">
        <v>0</v>
      </c>
      <c r="I102" s="62">
        <v>0</v>
      </c>
      <c r="J102" s="68">
        <v>485928</v>
      </c>
      <c r="K102" s="68">
        <v>13520</v>
      </c>
      <c r="L102" s="68">
        <v>0</v>
      </c>
      <c r="M102" s="68">
        <v>29903</v>
      </c>
      <c r="N102" s="62">
        <v>0</v>
      </c>
      <c r="O102" s="67">
        <v>0</v>
      </c>
    </row>
    <row r="103" spans="1:15" x14ac:dyDescent="0.55000000000000004">
      <c r="A103" s="65">
        <v>44343</v>
      </c>
      <c r="B103" s="105" t="str">
        <f t="shared" si="6"/>
        <v>(木)</v>
      </c>
      <c r="C103" s="62">
        <f t="shared" si="5"/>
        <v>597541</v>
      </c>
      <c r="D103" s="68">
        <v>539960</v>
      </c>
      <c r="E103" s="68">
        <v>12415</v>
      </c>
      <c r="F103" s="68">
        <v>0</v>
      </c>
      <c r="G103" s="68">
        <v>45166</v>
      </c>
      <c r="H103" s="62">
        <v>0</v>
      </c>
      <c r="I103" s="62">
        <v>0</v>
      </c>
      <c r="J103" s="68">
        <v>511519</v>
      </c>
      <c r="K103" s="68">
        <v>11818</v>
      </c>
      <c r="L103" s="68">
        <v>0</v>
      </c>
      <c r="M103" s="68">
        <v>32156</v>
      </c>
      <c r="N103" s="62">
        <v>0</v>
      </c>
      <c r="O103" s="67">
        <v>0</v>
      </c>
    </row>
    <row r="104" spans="1:15" x14ac:dyDescent="0.55000000000000004">
      <c r="A104" s="65">
        <v>44342</v>
      </c>
      <c r="B104" s="105" t="str">
        <f t="shared" si="6"/>
        <v>(水)</v>
      </c>
      <c r="C104" s="62">
        <f t="shared" si="5"/>
        <v>584388</v>
      </c>
      <c r="D104" s="68">
        <v>560610</v>
      </c>
      <c r="E104" s="68">
        <v>11486</v>
      </c>
      <c r="F104" s="68">
        <v>0</v>
      </c>
      <c r="G104" s="68">
        <v>12292</v>
      </c>
      <c r="H104" s="62">
        <v>0</v>
      </c>
      <c r="I104" s="62">
        <v>0</v>
      </c>
      <c r="J104" s="68">
        <v>529717</v>
      </c>
      <c r="K104" s="68">
        <v>10828</v>
      </c>
      <c r="L104" s="68">
        <v>0</v>
      </c>
      <c r="M104" s="68">
        <v>9094</v>
      </c>
      <c r="N104" s="62">
        <v>0</v>
      </c>
      <c r="O104" s="67">
        <v>0</v>
      </c>
    </row>
    <row r="105" spans="1:15" x14ac:dyDescent="0.55000000000000004">
      <c r="A105" s="65">
        <v>44341</v>
      </c>
      <c r="B105" s="105" t="str">
        <f t="shared" si="6"/>
        <v>(火)</v>
      </c>
      <c r="C105" s="62">
        <f t="shared" si="5"/>
        <v>526721</v>
      </c>
      <c r="D105" s="68">
        <v>506047</v>
      </c>
      <c r="E105" s="68">
        <v>9775</v>
      </c>
      <c r="F105" s="68">
        <v>0</v>
      </c>
      <c r="G105" s="68">
        <v>10899</v>
      </c>
      <c r="H105" s="62">
        <v>0</v>
      </c>
      <c r="I105" s="62">
        <v>0</v>
      </c>
      <c r="J105" s="68">
        <v>478449</v>
      </c>
      <c r="K105" s="68">
        <v>9328</v>
      </c>
      <c r="L105" s="68">
        <v>0</v>
      </c>
      <c r="M105" s="68">
        <v>7713</v>
      </c>
      <c r="N105" s="62">
        <v>0</v>
      </c>
      <c r="O105" s="67">
        <v>0</v>
      </c>
    </row>
    <row r="106" spans="1:15" x14ac:dyDescent="0.55000000000000004">
      <c r="A106" s="65">
        <v>44340</v>
      </c>
      <c r="B106" s="105" t="str">
        <f t="shared" si="6"/>
        <v>(月)</v>
      </c>
      <c r="C106" s="62">
        <f t="shared" si="5"/>
        <v>456618</v>
      </c>
      <c r="D106" s="68">
        <v>436602</v>
      </c>
      <c r="E106" s="68">
        <v>9838</v>
      </c>
      <c r="F106" s="68">
        <v>0</v>
      </c>
      <c r="G106" s="68">
        <v>10178</v>
      </c>
      <c r="H106" s="62">
        <v>0</v>
      </c>
      <c r="I106" s="62">
        <v>0</v>
      </c>
      <c r="J106" s="68">
        <v>414589</v>
      </c>
      <c r="K106" s="68">
        <v>9353</v>
      </c>
      <c r="L106" s="68">
        <v>0</v>
      </c>
      <c r="M106" s="68">
        <v>7019</v>
      </c>
      <c r="N106" s="62">
        <v>0</v>
      </c>
      <c r="O106" s="67">
        <v>0</v>
      </c>
    </row>
    <row r="107" spans="1:15" x14ac:dyDescent="0.55000000000000004">
      <c r="A107" s="65">
        <v>44339</v>
      </c>
      <c r="B107" s="105" t="str">
        <f t="shared" si="6"/>
        <v>(日)</v>
      </c>
      <c r="C107" s="62">
        <f t="shared" si="5"/>
        <v>351291</v>
      </c>
      <c r="D107" s="68">
        <v>325591</v>
      </c>
      <c r="E107" s="68">
        <v>0</v>
      </c>
      <c r="F107" s="68">
        <v>0</v>
      </c>
      <c r="G107" s="68">
        <v>25700</v>
      </c>
      <c r="H107" s="62">
        <v>0</v>
      </c>
      <c r="I107" s="62">
        <v>0</v>
      </c>
      <c r="J107" s="68">
        <v>312910</v>
      </c>
      <c r="K107" s="68">
        <v>0</v>
      </c>
      <c r="L107" s="68">
        <v>0</v>
      </c>
      <c r="M107" s="68">
        <v>20727</v>
      </c>
      <c r="N107" s="62">
        <v>0</v>
      </c>
      <c r="O107" s="67">
        <v>0</v>
      </c>
    </row>
    <row r="108" spans="1:15" x14ac:dyDescent="0.55000000000000004">
      <c r="A108" s="65">
        <v>44338</v>
      </c>
      <c r="B108" s="105" t="str">
        <f t="shared" si="6"/>
        <v>(土)</v>
      </c>
      <c r="C108" s="62">
        <f t="shared" si="5"/>
        <v>326157</v>
      </c>
      <c r="D108" s="68">
        <v>284262</v>
      </c>
      <c r="E108" s="68">
        <v>0</v>
      </c>
      <c r="F108" s="68">
        <v>0</v>
      </c>
      <c r="G108" s="68">
        <v>41895</v>
      </c>
      <c r="H108" s="62">
        <v>0</v>
      </c>
      <c r="I108" s="62">
        <v>0</v>
      </c>
      <c r="J108" s="68">
        <v>267796</v>
      </c>
      <c r="K108" s="68">
        <v>0</v>
      </c>
      <c r="L108" s="68">
        <v>0</v>
      </c>
      <c r="M108" s="68">
        <v>22805</v>
      </c>
      <c r="N108" s="62">
        <v>0</v>
      </c>
      <c r="O108" s="67">
        <v>0</v>
      </c>
    </row>
    <row r="109" spans="1:15" x14ac:dyDescent="0.55000000000000004">
      <c r="A109" s="65">
        <v>44337</v>
      </c>
      <c r="B109" s="105" t="str">
        <f t="shared" si="6"/>
        <v>(金)</v>
      </c>
      <c r="C109" s="62">
        <f t="shared" si="5"/>
        <v>336344</v>
      </c>
      <c r="D109" s="68">
        <v>278562</v>
      </c>
      <c r="E109" s="68">
        <v>0</v>
      </c>
      <c r="F109" s="68">
        <v>0</v>
      </c>
      <c r="G109" s="68">
        <v>57782</v>
      </c>
      <c r="H109" s="62">
        <v>0</v>
      </c>
      <c r="I109" s="62">
        <v>0</v>
      </c>
      <c r="J109" s="68">
        <v>253982</v>
      </c>
      <c r="K109" s="68">
        <v>0</v>
      </c>
      <c r="L109" s="68">
        <v>0</v>
      </c>
      <c r="M109" s="68">
        <v>25300</v>
      </c>
      <c r="N109" s="62">
        <v>0</v>
      </c>
      <c r="O109" s="67">
        <v>0</v>
      </c>
    </row>
    <row r="110" spans="1:15" x14ac:dyDescent="0.55000000000000004">
      <c r="A110" s="65">
        <v>44336</v>
      </c>
      <c r="B110" s="105" t="str">
        <f t="shared" si="6"/>
        <v>(木)</v>
      </c>
      <c r="C110" s="62">
        <f t="shared" si="5"/>
        <v>346239</v>
      </c>
      <c r="D110" s="68">
        <v>320467</v>
      </c>
      <c r="E110" s="68">
        <v>0</v>
      </c>
      <c r="F110" s="68">
        <v>0</v>
      </c>
      <c r="G110" s="68">
        <v>25772</v>
      </c>
      <c r="H110" s="62">
        <v>0</v>
      </c>
      <c r="I110" s="62">
        <v>0</v>
      </c>
      <c r="J110" s="68">
        <v>293481</v>
      </c>
      <c r="K110" s="68">
        <v>0</v>
      </c>
      <c r="L110" s="68">
        <v>0</v>
      </c>
      <c r="M110" s="68">
        <v>13992</v>
      </c>
      <c r="N110" s="62">
        <v>0</v>
      </c>
      <c r="O110" s="67">
        <v>0</v>
      </c>
    </row>
    <row r="111" spans="1:15" x14ac:dyDescent="0.55000000000000004">
      <c r="A111" s="65">
        <v>44335</v>
      </c>
      <c r="B111" s="105" t="str">
        <f t="shared" si="6"/>
        <v>(水)</v>
      </c>
      <c r="C111" s="62">
        <f t="shared" si="5"/>
        <v>377006</v>
      </c>
      <c r="D111" s="68">
        <v>307217</v>
      </c>
      <c r="E111" s="68">
        <v>0</v>
      </c>
      <c r="F111" s="68">
        <v>0</v>
      </c>
      <c r="G111" s="68">
        <v>69789</v>
      </c>
      <c r="H111" s="62">
        <v>0</v>
      </c>
      <c r="I111" s="62">
        <v>0</v>
      </c>
      <c r="J111" s="68">
        <v>282170</v>
      </c>
      <c r="K111" s="68">
        <v>0</v>
      </c>
      <c r="L111" s="68">
        <v>0</v>
      </c>
      <c r="M111" s="68">
        <v>33877</v>
      </c>
      <c r="N111" s="62">
        <v>0</v>
      </c>
      <c r="O111" s="67">
        <v>0</v>
      </c>
    </row>
    <row r="112" spans="1:15" x14ac:dyDescent="0.55000000000000004">
      <c r="A112" s="65">
        <v>44334</v>
      </c>
      <c r="B112" s="105" t="str">
        <f t="shared" si="6"/>
        <v>(火)</v>
      </c>
      <c r="C112" s="62">
        <f t="shared" si="5"/>
        <v>318938</v>
      </c>
      <c r="D112" s="68">
        <v>253026</v>
      </c>
      <c r="E112" s="68">
        <v>0</v>
      </c>
      <c r="F112" s="68">
        <v>0</v>
      </c>
      <c r="G112" s="68">
        <v>65912</v>
      </c>
      <c r="H112" s="62">
        <v>0</v>
      </c>
      <c r="I112" s="62">
        <v>0</v>
      </c>
      <c r="J112" s="68">
        <v>231331</v>
      </c>
      <c r="K112" s="68">
        <v>0</v>
      </c>
      <c r="L112" s="68">
        <v>0</v>
      </c>
      <c r="M112" s="68">
        <v>34992</v>
      </c>
      <c r="N112" s="62">
        <v>0</v>
      </c>
      <c r="O112" s="67">
        <v>0</v>
      </c>
    </row>
    <row r="113" spans="1:15" x14ac:dyDescent="0.55000000000000004">
      <c r="A113" s="65">
        <v>44333</v>
      </c>
      <c r="B113" s="105" t="str">
        <f t="shared" si="6"/>
        <v>(月)</v>
      </c>
      <c r="C113" s="62">
        <f t="shared" si="5"/>
        <v>261924</v>
      </c>
      <c r="D113" s="68">
        <v>210000</v>
      </c>
      <c r="E113" s="68">
        <v>0</v>
      </c>
      <c r="F113" s="68">
        <v>0</v>
      </c>
      <c r="G113" s="68">
        <v>51924</v>
      </c>
      <c r="H113" s="62">
        <v>0</v>
      </c>
      <c r="I113" s="62">
        <v>0</v>
      </c>
      <c r="J113" s="68">
        <v>191918</v>
      </c>
      <c r="K113" s="68">
        <v>0</v>
      </c>
      <c r="L113" s="68">
        <v>0</v>
      </c>
      <c r="M113" s="68">
        <v>26362</v>
      </c>
      <c r="N113" s="62">
        <v>0</v>
      </c>
      <c r="O113" s="67">
        <v>0</v>
      </c>
    </row>
    <row r="114" spans="1:15" x14ac:dyDescent="0.55000000000000004">
      <c r="A114" s="65">
        <v>44332</v>
      </c>
      <c r="B114" s="105" t="str">
        <f t="shared" si="6"/>
        <v>(日)</v>
      </c>
      <c r="C114" s="62">
        <f t="shared" si="5"/>
        <v>208343</v>
      </c>
      <c r="D114" s="68">
        <v>186384</v>
      </c>
      <c r="E114" s="68">
        <v>0</v>
      </c>
      <c r="F114" s="68">
        <v>0</v>
      </c>
      <c r="G114" s="68">
        <v>21959</v>
      </c>
      <c r="H114" s="62">
        <v>0</v>
      </c>
      <c r="I114" s="62">
        <v>0</v>
      </c>
      <c r="J114" s="68">
        <v>178854</v>
      </c>
      <c r="K114" s="68">
        <v>0</v>
      </c>
      <c r="L114" s="68">
        <v>0</v>
      </c>
      <c r="M114" s="68">
        <v>14840</v>
      </c>
      <c r="N114" s="62">
        <v>0</v>
      </c>
      <c r="O114" s="67">
        <v>0</v>
      </c>
    </row>
    <row r="115" spans="1:15" x14ac:dyDescent="0.55000000000000004">
      <c r="A115" s="65">
        <v>44331</v>
      </c>
      <c r="B115" s="105" t="str">
        <f t="shared" si="6"/>
        <v>(土)</v>
      </c>
      <c r="C115" s="62">
        <f t="shared" si="5"/>
        <v>170190</v>
      </c>
      <c r="D115" s="68">
        <v>137149</v>
      </c>
      <c r="E115" s="68">
        <v>0</v>
      </c>
      <c r="F115" s="68">
        <v>0</v>
      </c>
      <c r="G115" s="68">
        <v>33041</v>
      </c>
      <c r="H115" s="62">
        <v>0</v>
      </c>
      <c r="I115" s="62">
        <v>0</v>
      </c>
      <c r="J115" s="68">
        <v>125487</v>
      </c>
      <c r="K115" s="68">
        <v>0</v>
      </c>
      <c r="L115" s="68">
        <v>0</v>
      </c>
      <c r="M115" s="68">
        <v>15799</v>
      </c>
      <c r="N115" s="62">
        <v>0</v>
      </c>
      <c r="O115" s="67">
        <v>0</v>
      </c>
    </row>
    <row r="116" spans="1:15" x14ac:dyDescent="0.55000000000000004">
      <c r="A116" s="65">
        <v>44330</v>
      </c>
      <c r="B116" s="105" t="str">
        <f t="shared" si="6"/>
        <v>(金)</v>
      </c>
      <c r="C116" s="62">
        <f t="shared" si="5"/>
        <v>182909</v>
      </c>
      <c r="D116" s="68">
        <v>135323</v>
      </c>
      <c r="E116" s="68">
        <v>0</v>
      </c>
      <c r="F116" s="68">
        <v>0</v>
      </c>
      <c r="G116" s="68">
        <v>47586</v>
      </c>
      <c r="H116" s="62">
        <v>0</v>
      </c>
      <c r="I116" s="62">
        <v>0</v>
      </c>
      <c r="J116" s="68">
        <v>114397</v>
      </c>
      <c r="K116" s="68">
        <v>0</v>
      </c>
      <c r="L116" s="68">
        <v>0</v>
      </c>
      <c r="M116" s="68">
        <v>18293</v>
      </c>
      <c r="N116" s="62">
        <v>0</v>
      </c>
      <c r="O116" s="67">
        <v>0</v>
      </c>
    </row>
    <row r="117" spans="1:15" x14ac:dyDescent="0.55000000000000004">
      <c r="A117" s="65">
        <v>44329</v>
      </c>
      <c r="B117" s="105" t="str">
        <f t="shared" si="6"/>
        <v>(木)</v>
      </c>
      <c r="C117" s="62">
        <f t="shared" si="5"/>
        <v>208867</v>
      </c>
      <c r="D117" s="68">
        <v>157176</v>
      </c>
      <c r="E117" s="68">
        <v>0</v>
      </c>
      <c r="F117" s="68">
        <v>0</v>
      </c>
      <c r="G117" s="68">
        <v>51691</v>
      </c>
      <c r="H117" s="62">
        <v>0</v>
      </c>
      <c r="I117" s="62">
        <v>0</v>
      </c>
      <c r="J117" s="68">
        <v>136122</v>
      </c>
      <c r="K117" s="68">
        <v>0</v>
      </c>
      <c r="L117" s="68">
        <v>0</v>
      </c>
      <c r="M117" s="68">
        <v>24967</v>
      </c>
      <c r="N117" s="62">
        <v>0</v>
      </c>
      <c r="O117" s="67">
        <v>0</v>
      </c>
    </row>
    <row r="118" spans="1:15" x14ac:dyDescent="0.55000000000000004">
      <c r="A118" s="65">
        <v>44328</v>
      </c>
      <c r="B118" s="105" t="str">
        <f t="shared" si="6"/>
        <v>(水)</v>
      </c>
      <c r="C118" s="62">
        <f t="shared" si="5"/>
        <v>214212</v>
      </c>
      <c r="D118" s="68">
        <v>161048</v>
      </c>
      <c r="E118" s="68">
        <v>0</v>
      </c>
      <c r="F118" s="68">
        <v>0</v>
      </c>
      <c r="G118" s="68">
        <v>53164</v>
      </c>
      <c r="H118" s="62">
        <v>0</v>
      </c>
      <c r="I118" s="62">
        <v>0</v>
      </c>
      <c r="J118" s="68">
        <v>139441</v>
      </c>
      <c r="K118" s="68">
        <v>0</v>
      </c>
      <c r="L118" s="68">
        <v>0</v>
      </c>
      <c r="M118" s="68">
        <v>26112</v>
      </c>
      <c r="N118" s="62">
        <v>0</v>
      </c>
      <c r="O118" s="67">
        <v>0</v>
      </c>
    </row>
    <row r="119" spans="1:15" x14ac:dyDescent="0.55000000000000004">
      <c r="A119" s="65">
        <v>44327</v>
      </c>
      <c r="B119" s="105" t="str">
        <f t="shared" si="6"/>
        <v>(火)</v>
      </c>
      <c r="C119" s="62">
        <f t="shared" si="5"/>
        <v>175457</v>
      </c>
      <c r="D119" s="68">
        <v>130702</v>
      </c>
      <c r="E119" s="68">
        <v>0</v>
      </c>
      <c r="F119" s="68">
        <v>0</v>
      </c>
      <c r="G119" s="68">
        <v>44755</v>
      </c>
      <c r="H119" s="62">
        <v>0</v>
      </c>
      <c r="I119" s="62">
        <v>0</v>
      </c>
      <c r="J119" s="68">
        <v>109531</v>
      </c>
      <c r="K119" s="68">
        <v>0</v>
      </c>
      <c r="L119" s="68">
        <v>0</v>
      </c>
      <c r="M119" s="68">
        <v>22169</v>
      </c>
      <c r="N119" s="62">
        <v>0</v>
      </c>
      <c r="O119" s="67">
        <v>0</v>
      </c>
    </row>
    <row r="120" spans="1:15" x14ac:dyDescent="0.55000000000000004">
      <c r="A120" s="65">
        <v>44326</v>
      </c>
      <c r="B120" s="105" t="str">
        <f t="shared" si="6"/>
        <v>(月)</v>
      </c>
      <c r="C120" s="62">
        <f t="shared" si="5"/>
        <v>134539</v>
      </c>
      <c r="D120" s="68">
        <v>105345</v>
      </c>
      <c r="E120" s="68">
        <v>0</v>
      </c>
      <c r="F120" s="68">
        <v>0</v>
      </c>
      <c r="G120" s="68">
        <v>29194</v>
      </c>
      <c r="H120" s="62">
        <v>0</v>
      </c>
      <c r="I120" s="62">
        <v>0</v>
      </c>
      <c r="J120" s="68">
        <v>86640</v>
      </c>
      <c r="K120" s="68">
        <v>0</v>
      </c>
      <c r="L120" s="68">
        <v>0</v>
      </c>
      <c r="M120" s="68">
        <v>14200</v>
      </c>
      <c r="N120" s="62">
        <v>0</v>
      </c>
      <c r="O120" s="67">
        <v>0</v>
      </c>
    </row>
    <row r="121" spans="1:15" x14ac:dyDescent="0.55000000000000004">
      <c r="A121" s="65">
        <v>44325</v>
      </c>
      <c r="B121" s="105" t="str">
        <f t="shared" si="6"/>
        <v>(日)</v>
      </c>
      <c r="C121" s="62">
        <f t="shared" si="5"/>
        <v>82172</v>
      </c>
      <c r="D121" s="68">
        <v>73912</v>
      </c>
      <c r="E121" s="68">
        <v>0</v>
      </c>
      <c r="F121" s="68">
        <v>0</v>
      </c>
      <c r="G121" s="68">
        <v>8260</v>
      </c>
      <c r="H121" s="62">
        <v>0</v>
      </c>
      <c r="I121" s="62">
        <v>0</v>
      </c>
      <c r="J121" s="68">
        <v>66762</v>
      </c>
      <c r="K121" s="68">
        <v>0</v>
      </c>
      <c r="L121" s="68">
        <v>0</v>
      </c>
      <c r="M121" s="68">
        <v>5748</v>
      </c>
      <c r="N121" s="62">
        <v>0</v>
      </c>
      <c r="O121" s="67">
        <v>0</v>
      </c>
    </row>
    <row r="122" spans="1:15" x14ac:dyDescent="0.55000000000000004">
      <c r="A122" s="65">
        <v>44324</v>
      </c>
      <c r="B122" s="105" t="str">
        <f t="shared" si="6"/>
        <v>(土)</v>
      </c>
      <c r="C122" s="62">
        <f t="shared" si="5"/>
        <v>69518</v>
      </c>
      <c r="D122" s="68">
        <v>61776</v>
      </c>
      <c r="E122" s="68">
        <v>0</v>
      </c>
      <c r="F122" s="68">
        <v>0</v>
      </c>
      <c r="G122" s="68">
        <v>7742</v>
      </c>
      <c r="H122" s="62">
        <v>0</v>
      </c>
      <c r="I122" s="62">
        <v>0</v>
      </c>
      <c r="J122" s="68">
        <v>49901</v>
      </c>
      <c r="K122" s="68">
        <v>0</v>
      </c>
      <c r="L122" s="68">
        <v>0</v>
      </c>
      <c r="M122" s="68">
        <v>3998</v>
      </c>
      <c r="N122" s="62">
        <v>0</v>
      </c>
      <c r="O122" s="67">
        <v>0</v>
      </c>
    </row>
    <row r="123" spans="1:15" x14ac:dyDescent="0.55000000000000004">
      <c r="A123" s="65">
        <v>44323</v>
      </c>
      <c r="B123" s="105" t="str">
        <f t="shared" si="6"/>
        <v>(金)</v>
      </c>
      <c r="C123" s="62">
        <f t="shared" si="5"/>
        <v>60212</v>
      </c>
      <c r="D123" s="68">
        <v>49411</v>
      </c>
      <c r="E123" s="68">
        <v>0</v>
      </c>
      <c r="F123" s="68">
        <v>0</v>
      </c>
      <c r="G123" s="68">
        <v>10801</v>
      </c>
      <c r="H123" s="62">
        <v>0</v>
      </c>
      <c r="I123" s="62">
        <v>0</v>
      </c>
      <c r="J123" s="68">
        <v>32815</v>
      </c>
      <c r="K123" s="68">
        <v>0</v>
      </c>
      <c r="L123" s="68">
        <v>0</v>
      </c>
      <c r="M123" s="68">
        <v>4741</v>
      </c>
      <c r="N123" s="62">
        <v>0</v>
      </c>
      <c r="O123" s="67">
        <v>0</v>
      </c>
    </row>
    <row r="124" spans="1:15" x14ac:dyDescent="0.55000000000000004">
      <c r="A124" s="65">
        <v>44322</v>
      </c>
      <c r="B124" s="105" t="str">
        <f t="shared" si="6"/>
        <v>(木)</v>
      </c>
      <c r="C124" s="62">
        <f t="shared" si="5"/>
        <v>56056</v>
      </c>
      <c r="D124" s="68">
        <v>47547</v>
      </c>
      <c r="E124" s="68">
        <v>0</v>
      </c>
      <c r="F124" s="68">
        <v>0</v>
      </c>
      <c r="G124" s="68">
        <v>8509</v>
      </c>
      <c r="H124" s="62">
        <v>0</v>
      </c>
      <c r="I124" s="62">
        <v>0</v>
      </c>
      <c r="J124" s="68">
        <v>34046</v>
      </c>
      <c r="K124" s="68">
        <v>0</v>
      </c>
      <c r="L124" s="68">
        <v>0</v>
      </c>
      <c r="M124" s="68">
        <v>4847</v>
      </c>
      <c r="N124" s="62">
        <v>0</v>
      </c>
      <c r="O124" s="67">
        <v>0</v>
      </c>
    </row>
    <row r="125" spans="1:15" x14ac:dyDescent="0.55000000000000004">
      <c r="A125" s="65">
        <v>44321</v>
      </c>
      <c r="B125" s="105" t="str">
        <f t="shared" si="6"/>
        <v>(水)</v>
      </c>
      <c r="C125" s="62">
        <f t="shared" si="5"/>
        <v>10836</v>
      </c>
      <c r="D125" s="68">
        <v>9919</v>
      </c>
      <c r="E125" s="68">
        <v>0</v>
      </c>
      <c r="F125" s="68">
        <v>0</v>
      </c>
      <c r="G125" s="68">
        <v>917</v>
      </c>
      <c r="H125" s="62">
        <v>0</v>
      </c>
      <c r="I125" s="62">
        <v>0</v>
      </c>
      <c r="J125" s="68">
        <v>8380</v>
      </c>
      <c r="K125" s="68">
        <v>0</v>
      </c>
      <c r="L125" s="68">
        <v>0</v>
      </c>
      <c r="M125" s="68">
        <v>751</v>
      </c>
      <c r="N125" s="62">
        <v>0</v>
      </c>
      <c r="O125" s="67">
        <v>0</v>
      </c>
    </row>
    <row r="126" spans="1:15" x14ac:dyDescent="0.55000000000000004">
      <c r="A126" s="65">
        <v>44320</v>
      </c>
      <c r="B126" s="105" t="str">
        <f t="shared" si="6"/>
        <v>(火)</v>
      </c>
      <c r="C126" s="62">
        <f t="shared" si="5"/>
        <v>9223</v>
      </c>
      <c r="D126" s="68">
        <v>8494</v>
      </c>
      <c r="E126" s="68">
        <v>0</v>
      </c>
      <c r="F126" s="68">
        <v>0</v>
      </c>
      <c r="G126" s="68">
        <v>729</v>
      </c>
      <c r="H126" s="62">
        <v>0</v>
      </c>
      <c r="I126" s="62">
        <v>0</v>
      </c>
      <c r="J126" s="68">
        <v>6829</v>
      </c>
      <c r="K126" s="68">
        <v>0</v>
      </c>
      <c r="L126" s="68">
        <v>0</v>
      </c>
      <c r="M126" s="68">
        <v>545</v>
      </c>
      <c r="N126" s="62">
        <v>0</v>
      </c>
      <c r="O126" s="67">
        <v>0</v>
      </c>
    </row>
    <row r="127" spans="1:15" x14ac:dyDescent="0.55000000000000004">
      <c r="A127" s="65">
        <v>44319</v>
      </c>
      <c r="B127" s="105" t="str">
        <f t="shared" si="6"/>
        <v>(月)</v>
      </c>
      <c r="C127" s="62">
        <f t="shared" si="5"/>
        <v>8395</v>
      </c>
      <c r="D127" s="68">
        <v>7548</v>
      </c>
      <c r="E127" s="68">
        <v>0</v>
      </c>
      <c r="F127" s="68">
        <v>0</v>
      </c>
      <c r="G127" s="68">
        <v>847</v>
      </c>
      <c r="H127" s="62">
        <v>0</v>
      </c>
      <c r="I127" s="62">
        <v>0</v>
      </c>
      <c r="J127" s="68">
        <v>5868</v>
      </c>
      <c r="K127" s="68">
        <v>0</v>
      </c>
      <c r="L127" s="68">
        <v>0</v>
      </c>
      <c r="M127" s="68">
        <v>782</v>
      </c>
      <c r="N127" s="62">
        <v>0</v>
      </c>
      <c r="O127" s="67">
        <v>0</v>
      </c>
    </row>
    <row r="128" spans="1:15" x14ac:dyDescent="0.55000000000000004">
      <c r="A128" s="65">
        <v>44318</v>
      </c>
      <c r="B128" s="105" t="str">
        <f t="shared" si="6"/>
        <v>(日)</v>
      </c>
      <c r="C128" s="62">
        <f t="shared" si="5"/>
        <v>26110</v>
      </c>
      <c r="D128" s="68">
        <v>26110</v>
      </c>
      <c r="E128" s="68">
        <v>0</v>
      </c>
      <c r="F128" s="68">
        <v>0</v>
      </c>
      <c r="G128" s="68">
        <v>0</v>
      </c>
      <c r="H128" s="62">
        <v>0</v>
      </c>
      <c r="I128" s="62">
        <v>0</v>
      </c>
      <c r="J128" s="68">
        <v>20701</v>
      </c>
      <c r="K128" s="68">
        <v>0</v>
      </c>
      <c r="L128" s="68">
        <v>0</v>
      </c>
      <c r="M128" s="68">
        <v>0</v>
      </c>
      <c r="N128" s="62">
        <v>0</v>
      </c>
      <c r="O128" s="67">
        <v>0</v>
      </c>
    </row>
    <row r="129" spans="1:15" x14ac:dyDescent="0.55000000000000004">
      <c r="A129" s="65">
        <v>44317</v>
      </c>
      <c r="B129" s="105" t="str">
        <f t="shared" si="6"/>
        <v>(土)</v>
      </c>
      <c r="C129" s="62">
        <f t="shared" si="5"/>
        <v>39793</v>
      </c>
      <c r="D129" s="68">
        <v>39793</v>
      </c>
      <c r="E129" s="68">
        <v>0</v>
      </c>
      <c r="F129" s="68">
        <v>0</v>
      </c>
      <c r="G129" s="68">
        <v>0</v>
      </c>
      <c r="H129" s="62">
        <v>0</v>
      </c>
      <c r="I129" s="62">
        <v>0</v>
      </c>
      <c r="J129" s="68">
        <v>21959</v>
      </c>
      <c r="K129" s="68">
        <v>0</v>
      </c>
      <c r="L129" s="68">
        <v>0</v>
      </c>
      <c r="M129" s="68">
        <v>0</v>
      </c>
      <c r="N129" s="62">
        <v>0</v>
      </c>
      <c r="O129" s="67">
        <v>0</v>
      </c>
    </row>
    <row r="130" spans="1:15" x14ac:dyDescent="0.55000000000000004">
      <c r="A130" s="65">
        <v>44316</v>
      </c>
      <c r="B130" s="105" t="str">
        <f t="shared" si="6"/>
        <v>(金)</v>
      </c>
      <c r="C130" s="62">
        <f t="shared" si="5"/>
        <v>66959</v>
      </c>
      <c r="D130" s="68">
        <v>66959</v>
      </c>
      <c r="E130" s="68">
        <v>0</v>
      </c>
      <c r="F130" s="68">
        <v>0</v>
      </c>
      <c r="G130" s="68">
        <v>0</v>
      </c>
      <c r="H130" s="62">
        <v>0</v>
      </c>
      <c r="I130" s="62">
        <v>0</v>
      </c>
      <c r="J130" s="68">
        <v>27819</v>
      </c>
      <c r="K130" s="68">
        <v>0</v>
      </c>
      <c r="L130" s="68">
        <v>0</v>
      </c>
      <c r="M130" s="68">
        <v>0</v>
      </c>
      <c r="N130" s="62">
        <v>0</v>
      </c>
      <c r="O130" s="67">
        <v>0</v>
      </c>
    </row>
    <row r="131" spans="1:15" x14ac:dyDescent="0.55000000000000004">
      <c r="A131" s="65">
        <v>44315</v>
      </c>
      <c r="B131" s="105" t="str">
        <f>"(" &amp; TEXT(A131,"aaa") &amp; ")"</f>
        <v>(木)</v>
      </c>
      <c r="C131" s="62">
        <f t="shared" si="5"/>
        <v>19910</v>
      </c>
      <c r="D131" s="68">
        <v>19910</v>
      </c>
      <c r="E131" s="68">
        <v>0</v>
      </c>
      <c r="F131" s="68">
        <v>0</v>
      </c>
      <c r="G131" s="68">
        <v>0</v>
      </c>
      <c r="H131" s="62">
        <v>0</v>
      </c>
      <c r="I131" s="62">
        <v>0</v>
      </c>
      <c r="J131" s="68">
        <v>13225</v>
      </c>
      <c r="K131" s="68">
        <v>0</v>
      </c>
      <c r="L131" s="68">
        <v>0</v>
      </c>
      <c r="M131" s="68">
        <v>0</v>
      </c>
      <c r="N131" s="62">
        <v>0</v>
      </c>
      <c r="O131" s="67">
        <v>0</v>
      </c>
    </row>
    <row r="132" spans="1:15" x14ac:dyDescent="0.55000000000000004">
      <c r="A132" s="65">
        <v>44314</v>
      </c>
      <c r="B132" s="105" t="str">
        <f t="shared" si="6"/>
        <v>(水)</v>
      </c>
      <c r="C132" s="62">
        <f t="shared" si="5"/>
        <v>88499</v>
      </c>
      <c r="D132" s="68">
        <v>88499</v>
      </c>
      <c r="E132" s="68">
        <v>0</v>
      </c>
      <c r="F132" s="68">
        <v>0</v>
      </c>
      <c r="G132" s="68">
        <v>0</v>
      </c>
      <c r="H132" s="62">
        <v>0</v>
      </c>
      <c r="I132" s="62">
        <v>0</v>
      </c>
      <c r="J132" s="68">
        <v>38110</v>
      </c>
      <c r="K132" s="68">
        <v>0</v>
      </c>
      <c r="L132" s="68">
        <v>0</v>
      </c>
      <c r="M132" s="68">
        <v>0</v>
      </c>
      <c r="N132" s="62">
        <v>0</v>
      </c>
      <c r="O132" s="67">
        <v>0</v>
      </c>
    </row>
    <row r="133" spans="1:15" x14ac:dyDescent="0.55000000000000004">
      <c r="A133" s="65">
        <v>44313</v>
      </c>
      <c r="B133" s="105" t="str">
        <f t="shared" si="6"/>
        <v>(火)</v>
      </c>
      <c r="C133" s="62">
        <f t="shared" si="5"/>
        <v>81824</v>
      </c>
      <c r="D133" s="68">
        <v>81824</v>
      </c>
      <c r="E133" s="68">
        <v>0</v>
      </c>
      <c r="F133" s="68">
        <v>0</v>
      </c>
      <c r="G133" s="68">
        <v>0</v>
      </c>
      <c r="H133" s="62">
        <v>0</v>
      </c>
      <c r="I133" s="62">
        <v>0</v>
      </c>
      <c r="J133" s="68">
        <v>38613</v>
      </c>
      <c r="K133" s="68">
        <v>0</v>
      </c>
      <c r="L133" s="68">
        <v>0</v>
      </c>
      <c r="M133" s="68">
        <v>0</v>
      </c>
      <c r="N133" s="62">
        <v>0</v>
      </c>
      <c r="O133" s="67">
        <v>0</v>
      </c>
    </row>
    <row r="134" spans="1:15" x14ac:dyDescent="0.55000000000000004">
      <c r="A134" s="65">
        <v>44312</v>
      </c>
      <c r="B134" s="105" t="str">
        <f t="shared" si="6"/>
        <v>(月)</v>
      </c>
      <c r="C134" s="62">
        <f t="shared" si="5"/>
        <v>63079</v>
      </c>
      <c r="D134" s="68">
        <v>63079</v>
      </c>
      <c r="E134" s="68">
        <v>0</v>
      </c>
      <c r="F134" s="68">
        <v>0</v>
      </c>
      <c r="G134" s="68">
        <v>0</v>
      </c>
      <c r="H134" s="62">
        <v>0</v>
      </c>
      <c r="I134" s="62">
        <v>0</v>
      </c>
      <c r="J134" s="68">
        <v>28842</v>
      </c>
      <c r="K134" s="68">
        <v>0</v>
      </c>
      <c r="L134" s="68">
        <v>0</v>
      </c>
      <c r="M134" s="68">
        <v>0</v>
      </c>
      <c r="N134" s="62">
        <v>0</v>
      </c>
      <c r="O134" s="67">
        <v>0</v>
      </c>
    </row>
    <row r="135" spans="1:15" x14ac:dyDescent="0.55000000000000004">
      <c r="A135" s="65">
        <v>44311</v>
      </c>
      <c r="B135" s="105" t="str">
        <f t="shared" si="6"/>
        <v>(日)</v>
      </c>
      <c r="C135" s="62">
        <f t="shared" si="5"/>
        <v>24817</v>
      </c>
      <c r="D135" s="68">
        <v>24817</v>
      </c>
      <c r="E135" s="68">
        <v>0</v>
      </c>
      <c r="F135" s="68">
        <v>0</v>
      </c>
      <c r="G135" s="68">
        <v>0</v>
      </c>
      <c r="H135" s="62">
        <v>0</v>
      </c>
      <c r="I135" s="62">
        <v>0</v>
      </c>
      <c r="J135" s="68">
        <v>15614</v>
      </c>
      <c r="K135" s="68">
        <v>0</v>
      </c>
      <c r="L135" s="68">
        <v>0</v>
      </c>
      <c r="M135" s="68">
        <v>0</v>
      </c>
      <c r="N135" s="62">
        <v>0</v>
      </c>
      <c r="O135" s="67">
        <v>0</v>
      </c>
    </row>
    <row r="136" spans="1:15" x14ac:dyDescent="0.55000000000000004">
      <c r="A136" s="65">
        <v>44310</v>
      </c>
      <c r="B136" s="105" t="str">
        <f t="shared" si="6"/>
        <v>(土)</v>
      </c>
      <c r="C136" s="62">
        <f t="shared" si="5"/>
        <v>36916</v>
      </c>
      <c r="D136" s="68">
        <v>36916</v>
      </c>
      <c r="E136" s="68">
        <v>0</v>
      </c>
      <c r="F136" s="68">
        <v>0</v>
      </c>
      <c r="G136" s="68">
        <v>0</v>
      </c>
      <c r="H136" s="62">
        <v>0</v>
      </c>
      <c r="I136" s="62">
        <v>0</v>
      </c>
      <c r="J136" s="68">
        <v>16703</v>
      </c>
      <c r="K136" s="68">
        <v>0</v>
      </c>
      <c r="L136" s="68">
        <v>0</v>
      </c>
      <c r="M136" s="68">
        <v>0</v>
      </c>
      <c r="N136" s="62">
        <v>0</v>
      </c>
      <c r="O136" s="67">
        <v>0</v>
      </c>
    </row>
    <row r="137" spans="1:15" x14ac:dyDescent="0.55000000000000004">
      <c r="A137" s="65">
        <v>44309</v>
      </c>
      <c r="B137" s="105" t="str">
        <f t="shared" si="6"/>
        <v>(金)</v>
      </c>
      <c r="C137" s="62">
        <f t="shared" si="5"/>
        <v>57250</v>
      </c>
      <c r="D137" s="68">
        <v>57250</v>
      </c>
      <c r="E137" s="68">
        <v>0</v>
      </c>
      <c r="F137" s="68">
        <v>0</v>
      </c>
      <c r="G137" s="68">
        <v>0</v>
      </c>
      <c r="H137" s="62">
        <v>0</v>
      </c>
      <c r="I137" s="62">
        <v>0</v>
      </c>
      <c r="J137" s="68">
        <v>19665</v>
      </c>
      <c r="K137" s="68">
        <v>0</v>
      </c>
      <c r="L137" s="68">
        <v>0</v>
      </c>
      <c r="M137" s="68">
        <v>0</v>
      </c>
      <c r="N137" s="62">
        <v>0</v>
      </c>
      <c r="O137" s="67">
        <v>0</v>
      </c>
    </row>
    <row r="138" spans="1:15" x14ac:dyDescent="0.55000000000000004">
      <c r="A138" s="65">
        <v>44308</v>
      </c>
      <c r="B138" s="105" t="str">
        <f t="shared" si="6"/>
        <v>(木)</v>
      </c>
      <c r="C138" s="62">
        <f t="shared" si="5"/>
        <v>61118</v>
      </c>
      <c r="D138" s="68">
        <v>61118</v>
      </c>
      <c r="E138" s="68">
        <v>0</v>
      </c>
      <c r="F138" s="68">
        <v>0</v>
      </c>
      <c r="G138" s="68">
        <v>0</v>
      </c>
      <c r="H138" s="62">
        <v>0</v>
      </c>
      <c r="I138" s="62">
        <v>0</v>
      </c>
      <c r="J138" s="68">
        <v>26292</v>
      </c>
      <c r="K138" s="68">
        <v>0</v>
      </c>
      <c r="L138" s="68">
        <v>0</v>
      </c>
      <c r="M138" s="68">
        <v>0</v>
      </c>
      <c r="N138" s="62">
        <v>0</v>
      </c>
      <c r="O138" s="67">
        <v>0</v>
      </c>
    </row>
    <row r="139" spans="1:15" x14ac:dyDescent="0.55000000000000004">
      <c r="A139" s="65">
        <v>44307</v>
      </c>
      <c r="B139" s="105" t="str">
        <f t="shared" si="6"/>
        <v>(水)</v>
      </c>
      <c r="C139" s="62">
        <f t="shared" si="5"/>
        <v>64020</v>
      </c>
      <c r="D139" s="68">
        <v>64020</v>
      </c>
      <c r="E139" s="68">
        <v>0</v>
      </c>
      <c r="F139" s="68">
        <v>0</v>
      </c>
      <c r="G139" s="68">
        <v>0</v>
      </c>
      <c r="H139" s="62">
        <v>0</v>
      </c>
      <c r="I139" s="62">
        <v>0</v>
      </c>
      <c r="J139" s="68">
        <v>27745</v>
      </c>
      <c r="K139" s="68">
        <v>0</v>
      </c>
      <c r="L139" s="68">
        <v>0</v>
      </c>
      <c r="M139" s="68">
        <v>0</v>
      </c>
      <c r="N139" s="62">
        <v>0</v>
      </c>
      <c r="O139" s="67">
        <v>0</v>
      </c>
    </row>
    <row r="140" spans="1:15" x14ac:dyDescent="0.55000000000000004">
      <c r="A140" s="65">
        <v>44306</v>
      </c>
      <c r="B140" s="105" t="str">
        <f t="shared" si="6"/>
        <v>(火)</v>
      </c>
      <c r="C140" s="62">
        <f t="shared" si="5"/>
        <v>53705</v>
      </c>
      <c r="D140" s="68">
        <v>53705</v>
      </c>
      <c r="E140" s="68">
        <v>0</v>
      </c>
      <c r="F140" s="68">
        <v>0</v>
      </c>
      <c r="G140" s="68">
        <v>0</v>
      </c>
      <c r="H140" s="62">
        <v>0</v>
      </c>
      <c r="I140" s="62">
        <v>0</v>
      </c>
      <c r="J140" s="68">
        <v>23564</v>
      </c>
      <c r="K140" s="68">
        <v>0</v>
      </c>
      <c r="L140" s="68">
        <v>0</v>
      </c>
      <c r="M140" s="68">
        <v>0</v>
      </c>
      <c r="N140" s="62">
        <v>0</v>
      </c>
      <c r="O140" s="67">
        <v>0</v>
      </c>
    </row>
    <row r="141" spans="1:15" x14ac:dyDescent="0.55000000000000004">
      <c r="A141" s="65">
        <v>44305</v>
      </c>
      <c r="B141" s="105" t="str">
        <f t="shared" si="6"/>
        <v>(月)</v>
      </c>
      <c r="C141" s="62">
        <f t="shared" si="5"/>
        <v>35178</v>
      </c>
      <c r="D141" s="68">
        <v>35178</v>
      </c>
      <c r="E141" s="68">
        <v>0</v>
      </c>
      <c r="F141" s="68">
        <v>0</v>
      </c>
      <c r="G141" s="68">
        <v>0</v>
      </c>
      <c r="H141" s="62">
        <v>0</v>
      </c>
      <c r="I141" s="62">
        <v>0</v>
      </c>
      <c r="J141" s="68">
        <v>15080</v>
      </c>
      <c r="K141" s="68">
        <v>0</v>
      </c>
      <c r="L141" s="68">
        <v>0</v>
      </c>
      <c r="M141" s="68">
        <v>0</v>
      </c>
      <c r="N141" s="62">
        <v>0</v>
      </c>
      <c r="O141" s="67">
        <v>0</v>
      </c>
    </row>
    <row r="142" spans="1:15" x14ac:dyDescent="0.55000000000000004">
      <c r="A142" s="65">
        <v>44304</v>
      </c>
      <c r="B142" s="105" t="str">
        <f t="shared" si="6"/>
        <v>(日)</v>
      </c>
      <c r="C142" s="62">
        <f t="shared" si="5"/>
        <v>9337</v>
      </c>
      <c r="D142" s="68">
        <v>9337</v>
      </c>
      <c r="E142" s="68">
        <v>0</v>
      </c>
      <c r="F142" s="68">
        <v>0</v>
      </c>
      <c r="G142" s="68">
        <v>0</v>
      </c>
      <c r="H142" s="62">
        <v>0</v>
      </c>
      <c r="I142" s="62">
        <v>0</v>
      </c>
      <c r="J142" s="68">
        <v>5747</v>
      </c>
      <c r="K142" s="68">
        <v>0</v>
      </c>
      <c r="L142" s="68">
        <v>0</v>
      </c>
      <c r="M142" s="68">
        <v>0</v>
      </c>
      <c r="N142" s="62">
        <v>0</v>
      </c>
      <c r="O142" s="67">
        <v>0</v>
      </c>
    </row>
    <row r="143" spans="1:15" x14ac:dyDescent="0.55000000000000004">
      <c r="A143" s="65">
        <v>44303</v>
      </c>
      <c r="B143" s="105" t="str">
        <f t="shared" si="6"/>
        <v>(土)</v>
      </c>
      <c r="C143" s="62">
        <f t="shared" si="5"/>
        <v>8236</v>
      </c>
      <c r="D143" s="68">
        <v>8236</v>
      </c>
      <c r="E143" s="68">
        <v>0</v>
      </c>
      <c r="F143" s="68">
        <v>0</v>
      </c>
      <c r="G143" s="68">
        <v>0</v>
      </c>
      <c r="H143" s="62">
        <v>0</v>
      </c>
      <c r="I143" s="62">
        <v>0</v>
      </c>
      <c r="J143" s="68">
        <v>3779</v>
      </c>
      <c r="K143" s="68">
        <v>0</v>
      </c>
      <c r="L143" s="68">
        <v>0</v>
      </c>
      <c r="M143" s="68">
        <v>0</v>
      </c>
      <c r="N143" s="62">
        <v>0</v>
      </c>
      <c r="O143" s="67">
        <v>0</v>
      </c>
    </row>
    <row r="144" spans="1:15" x14ac:dyDescent="0.55000000000000004">
      <c r="A144" s="65">
        <v>44302</v>
      </c>
      <c r="B144" s="105" t="str">
        <f t="shared" si="6"/>
        <v>(金)</v>
      </c>
      <c r="C144" s="62">
        <f t="shared" ref="C144:C148" si="7">SUM(D144:I144)</f>
        <v>10989</v>
      </c>
      <c r="D144" s="68">
        <v>10989</v>
      </c>
      <c r="E144" s="68">
        <v>0</v>
      </c>
      <c r="F144" s="68">
        <v>0</v>
      </c>
      <c r="G144" s="68">
        <v>0</v>
      </c>
      <c r="H144" s="62">
        <v>0</v>
      </c>
      <c r="I144" s="62">
        <v>0</v>
      </c>
      <c r="J144" s="68">
        <v>3507</v>
      </c>
      <c r="K144" s="68">
        <v>0</v>
      </c>
      <c r="L144" s="68">
        <v>0</v>
      </c>
      <c r="M144" s="68">
        <v>0</v>
      </c>
      <c r="N144" s="62">
        <v>0</v>
      </c>
      <c r="O144" s="67">
        <v>0</v>
      </c>
    </row>
    <row r="145" spans="1:15" x14ac:dyDescent="0.55000000000000004">
      <c r="A145" s="65">
        <v>44301</v>
      </c>
      <c r="B145" s="105" t="str">
        <f t="shared" si="6"/>
        <v>(木)</v>
      </c>
      <c r="C145" s="62">
        <f t="shared" si="7"/>
        <v>9084</v>
      </c>
      <c r="D145" s="68">
        <v>9084</v>
      </c>
      <c r="E145" s="68">
        <v>0</v>
      </c>
      <c r="F145" s="68">
        <v>0</v>
      </c>
      <c r="G145" s="68">
        <v>0</v>
      </c>
      <c r="H145" s="62">
        <v>0</v>
      </c>
      <c r="I145" s="62">
        <v>0</v>
      </c>
      <c r="J145" s="68">
        <v>4359</v>
      </c>
      <c r="K145" s="68">
        <v>0</v>
      </c>
      <c r="L145" s="68">
        <v>0</v>
      </c>
      <c r="M145" s="68">
        <v>0</v>
      </c>
      <c r="N145" s="62">
        <v>0</v>
      </c>
      <c r="O145" s="67">
        <v>0</v>
      </c>
    </row>
    <row r="146" spans="1:15" x14ac:dyDescent="0.55000000000000004">
      <c r="A146" s="65">
        <v>44300</v>
      </c>
      <c r="B146" s="105" t="str">
        <f t="shared" si="6"/>
        <v>(水)</v>
      </c>
      <c r="C146" s="62">
        <f t="shared" si="7"/>
        <v>5282</v>
      </c>
      <c r="D146" s="68">
        <v>5282</v>
      </c>
      <c r="E146" s="68">
        <v>0</v>
      </c>
      <c r="F146" s="68">
        <v>0</v>
      </c>
      <c r="G146" s="68">
        <v>0</v>
      </c>
      <c r="H146" s="62">
        <v>0</v>
      </c>
      <c r="I146" s="62">
        <v>0</v>
      </c>
      <c r="J146" s="68">
        <v>3298</v>
      </c>
      <c r="K146" s="68">
        <v>0</v>
      </c>
      <c r="L146" s="68">
        <v>0</v>
      </c>
      <c r="M146" s="68">
        <v>0</v>
      </c>
      <c r="N146" s="62">
        <v>0</v>
      </c>
      <c r="O146" s="67">
        <v>0</v>
      </c>
    </row>
    <row r="147" spans="1:15" x14ac:dyDescent="0.55000000000000004">
      <c r="A147" s="65">
        <v>44299</v>
      </c>
      <c r="B147" s="105" t="str">
        <f t="shared" si="6"/>
        <v>(火)</v>
      </c>
      <c r="C147" s="62">
        <f t="shared" si="7"/>
        <v>4150</v>
      </c>
      <c r="D147" s="68">
        <v>4150</v>
      </c>
      <c r="E147" s="68">
        <v>0</v>
      </c>
      <c r="F147" s="68">
        <v>0</v>
      </c>
      <c r="G147" s="68">
        <v>0</v>
      </c>
      <c r="H147" s="62">
        <v>0</v>
      </c>
      <c r="I147" s="62">
        <v>0</v>
      </c>
      <c r="J147" s="68">
        <v>2876</v>
      </c>
      <c r="K147" s="68">
        <v>0</v>
      </c>
      <c r="L147" s="68">
        <v>0</v>
      </c>
      <c r="M147" s="68">
        <v>0</v>
      </c>
      <c r="N147" s="62">
        <v>0</v>
      </c>
      <c r="O147" s="67">
        <v>0</v>
      </c>
    </row>
    <row r="148" spans="1:15" x14ac:dyDescent="0.55000000000000004">
      <c r="A148" s="65">
        <v>44298</v>
      </c>
      <c r="B148" s="105" t="str">
        <f t="shared" si="6"/>
        <v>(月)</v>
      </c>
      <c r="C148" s="62">
        <f t="shared" si="7"/>
        <v>4828</v>
      </c>
      <c r="D148" s="80">
        <v>4828</v>
      </c>
      <c r="E148" s="80">
        <v>0</v>
      </c>
      <c r="F148" s="80">
        <v>0</v>
      </c>
      <c r="G148" s="80">
        <v>0</v>
      </c>
      <c r="H148" s="80">
        <v>0</v>
      </c>
      <c r="I148" s="80">
        <v>0</v>
      </c>
      <c r="J148" s="80">
        <v>3486</v>
      </c>
      <c r="K148" s="80">
        <v>0</v>
      </c>
      <c r="L148" s="80">
        <v>0</v>
      </c>
      <c r="M148" s="80">
        <v>0</v>
      </c>
      <c r="N148" s="80">
        <v>0</v>
      </c>
      <c r="O148" s="67">
        <v>0</v>
      </c>
    </row>
    <row r="149" spans="1:15" x14ac:dyDescent="0.55000000000000004">
      <c r="A149" s="78"/>
      <c r="B149" s="78"/>
      <c r="C149" s="78"/>
      <c r="D149" s="78"/>
      <c r="E149" s="78"/>
      <c r="F149" s="78"/>
      <c r="G149" s="78"/>
      <c r="H149" s="78"/>
      <c r="I149" s="78"/>
      <c r="J149" s="78"/>
      <c r="K149" s="78"/>
      <c r="L149" s="78"/>
      <c r="M149" s="78"/>
      <c r="N149" s="78"/>
    </row>
    <row r="150" spans="1:15" x14ac:dyDescent="0.55000000000000004">
      <c r="A150" s="78" t="s">
        <v>326</v>
      </c>
      <c r="B150" s="78"/>
    </row>
    <row r="151" spans="1:15" x14ac:dyDescent="0.55000000000000004">
      <c r="A151" s="81"/>
    </row>
  </sheetData>
  <mergeCells count="10">
    <mergeCell ref="J3:O3"/>
    <mergeCell ref="D4:F4"/>
    <mergeCell ref="G4:I4"/>
    <mergeCell ref="J4:L4"/>
    <mergeCell ref="M4:O4"/>
    <mergeCell ref="A6:B6"/>
    <mergeCell ref="A3:A5"/>
    <mergeCell ref="B3:B5"/>
    <mergeCell ref="C3:C5"/>
    <mergeCell ref="D3:I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4" t="s">
        <v>328</v>
      </c>
    </row>
    <row r="3" spans="1:9" x14ac:dyDescent="0.55000000000000004">
      <c r="A3" s="143" t="s">
        <v>296</v>
      </c>
      <c r="B3" s="140" t="s">
        <v>297</v>
      </c>
      <c r="C3" s="139" t="s">
        <v>298</v>
      </c>
      <c r="D3" s="139" t="s">
        <v>299</v>
      </c>
      <c r="E3" s="142"/>
      <c r="F3" s="139" t="s">
        <v>300</v>
      </c>
      <c r="G3" s="142"/>
      <c r="H3" s="76"/>
      <c r="I3" s="76"/>
    </row>
    <row r="4" spans="1:9" x14ac:dyDescent="0.55000000000000004">
      <c r="A4" s="142"/>
      <c r="B4" s="144"/>
      <c r="C4" s="142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38" t="s">
        <v>287</v>
      </c>
      <c r="B5" s="142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2">
        <v>44407</v>
      </c>
      <c r="B6" s="104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2">
        <v>44406</v>
      </c>
      <c r="B7" s="104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2">
        <v>44405</v>
      </c>
      <c r="B8" s="104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2">
        <v>44404</v>
      </c>
      <c r="B9" s="104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2">
        <v>44403</v>
      </c>
      <c r="B10" s="104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2">
        <v>44398</v>
      </c>
      <c r="B11" s="104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2">
        <v>44397</v>
      </c>
      <c r="B12" s="104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2">
        <v>44396</v>
      </c>
      <c r="B13" s="104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2">
        <v>44393</v>
      </c>
      <c r="B14" s="104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2">
        <v>44392</v>
      </c>
      <c r="B15" s="104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2">
        <v>44391</v>
      </c>
      <c r="B16" s="104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2">
        <v>44390</v>
      </c>
      <c r="B17" s="104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2">
        <v>44389</v>
      </c>
      <c r="B18" s="104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2">
        <v>44386</v>
      </c>
      <c r="B19" s="104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2">
        <v>44385</v>
      </c>
      <c r="B20" s="104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2">
        <v>44384</v>
      </c>
      <c r="B21" s="104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2">
        <v>44383</v>
      </c>
      <c r="B22" s="104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2">
        <v>44382</v>
      </c>
      <c r="B23" s="104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2">
        <v>44379</v>
      </c>
      <c r="B24" s="104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2">
        <v>44378</v>
      </c>
      <c r="B25" s="104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2">
        <v>44377</v>
      </c>
      <c r="B26" s="104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2">
        <v>44376</v>
      </c>
      <c r="B27" s="104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2">
        <v>44375</v>
      </c>
      <c r="B28" s="104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2">
        <v>44372</v>
      </c>
      <c r="B29" s="104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2">
        <v>44371</v>
      </c>
      <c r="B30" s="104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2">
        <v>44370</v>
      </c>
      <c r="B31" s="104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2">
        <v>44369</v>
      </c>
      <c r="B32" s="104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2">
        <v>44368</v>
      </c>
      <c r="B33" s="104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2">
        <v>44365</v>
      </c>
      <c r="B34" s="104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2">
        <v>44364</v>
      </c>
      <c r="B35" s="104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2">
        <v>44363</v>
      </c>
      <c r="B36" s="104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2">
        <v>44362</v>
      </c>
      <c r="B37" s="104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2">
        <v>44361</v>
      </c>
      <c r="B38" s="104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2">
        <v>44358</v>
      </c>
      <c r="B39" s="104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2">
        <v>44357</v>
      </c>
      <c r="B40" s="104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2">
        <v>44356</v>
      </c>
      <c r="B41" s="104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2">
        <v>44355</v>
      </c>
      <c r="B42" s="104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2">
        <v>44354</v>
      </c>
      <c r="B43" s="104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2">
        <v>44351</v>
      </c>
      <c r="B44" s="104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3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333</v>
      </c>
    </row>
    <row r="2" spans="1:9" x14ac:dyDescent="0.55000000000000004">
      <c r="G2" s="84" t="s">
        <v>362</v>
      </c>
    </row>
    <row r="3" spans="1:9" x14ac:dyDescent="0.55000000000000004">
      <c r="A3" s="145" t="s">
        <v>331</v>
      </c>
      <c r="B3" s="140" t="s">
        <v>297</v>
      </c>
      <c r="C3" s="140" t="s">
        <v>334</v>
      </c>
      <c r="D3" s="140" t="s">
        <v>297</v>
      </c>
      <c r="E3" s="139" t="s">
        <v>298</v>
      </c>
      <c r="F3" s="107" t="s">
        <v>299</v>
      </c>
      <c r="G3" s="107" t="s">
        <v>300</v>
      </c>
      <c r="H3" s="76"/>
      <c r="I3" s="76"/>
    </row>
    <row r="4" spans="1:9" x14ac:dyDescent="0.55000000000000004">
      <c r="A4" s="140"/>
      <c r="B4" s="140"/>
      <c r="C4" s="140"/>
      <c r="D4" s="140"/>
      <c r="E4" s="139"/>
      <c r="F4" s="106" t="s">
        <v>302</v>
      </c>
      <c r="G4" s="106" t="s">
        <v>302</v>
      </c>
      <c r="H4" s="75"/>
      <c r="I4" s="75"/>
    </row>
    <row r="5" spans="1:9" x14ac:dyDescent="0.55000000000000004">
      <c r="A5" s="108">
        <v>44440</v>
      </c>
      <c r="B5" s="109" t="s">
        <v>306</v>
      </c>
      <c r="C5" s="108">
        <v>44437</v>
      </c>
      <c r="D5" s="109" t="s">
        <v>335</v>
      </c>
      <c r="E5" s="85">
        <v>13225021</v>
      </c>
      <c r="F5" s="85">
        <v>7426698</v>
      </c>
      <c r="G5" s="85">
        <v>5798323</v>
      </c>
      <c r="H5" s="75"/>
      <c r="I5" s="75"/>
    </row>
    <row r="6" spans="1:9" x14ac:dyDescent="0.55000000000000004">
      <c r="A6" s="108">
        <v>44433</v>
      </c>
      <c r="B6" s="109" t="s">
        <v>306</v>
      </c>
      <c r="C6" s="108">
        <v>44430</v>
      </c>
      <c r="D6" s="109" t="s">
        <v>335</v>
      </c>
      <c r="E6" s="85">
        <v>12029002</v>
      </c>
      <c r="F6" s="85">
        <v>7013578</v>
      </c>
      <c r="G6" s="85">
        <v>5015424</v>
      </c>
      <c r="H6" s="75"/>
      <c r="I6" s="75"/>
    </row>
    <row r="7" spans="1:9" x14ac:dyDescent="0.55000000000000004">
      <c r="A7" s="108">
        <v>44426</v>
      </c>
      <c r="B7" s="109" t="s">
        <v>306</v>
      </c>
      <c r="C7" s="108">
        <v>44423</v>
      </c>
      <c r="D7" s="109" t="s">
        <v>335</v>
      </c>
      <c r="E7" s="85">
        <v>10579702</v>
      </c>
      <c r="F7" s="85">
        <v>6761659</v>
      </c>
      <c r="G7" s="85">
        <v>3818043</v>
      </c>
      <c r="H7" s="75"/>
      <c r="I7" s="75"/>
    </row>
    <row r="8" spans="1:9" x14ac:dyDescent="0.55000000000000004">
      <c r="A8" s="108">
        <v>44419</v>
      </c>
      <c r="B8" s="109" t="s">
        <v>306</v>
      </c>
      <c r="C8" s="108">
        <v>44416</v>
      </c>
      <c r="D8" s="109" t="s">
        <v>335</v>
      </c>
      <c r="E8" s="85">
        <v>9282019</v>
      </c>
      <c r="F8" s="85">
        <v>6577221</v>
      </c>
      <c r="G8" s="85">
        <v>2704798</v>
      </c>
      <c r="H8" s="75"/>
      <c r="I8" s="75"/>
    </row>
    <row r="9" spans="1:9" x14ac:dyDescent="0.55000000000000004">
      <c r="A9" s="108">
        <v>44412</v>
      </c>
      <c r="B9" s="109" t="s">
        <v>306</v>
      </c>
      <c r="C9" s="108">
        <v>44409</v>
      </c>
      <c r="D9" s="109" t="s">
        <v>335</v>
      </c>
      <c r="E9" s="85">
        <v>7723380</v>
      </c>
      <c r="F9" s="85">
        <v>6269246</v>
      </c>
      <c r="G9" s="85">
        <v>1454134</v>
      </c>
      <c r="H9" s="75"/>
      <c r="I9" s="75"/>
    </row>
    <row r="10" spans="1:9" x14ac:dyDescent="0.55000000000000004">
      <c r="A10" s="86"/>
      <c r="B10" s="74"/>
      <c r="C10" s="74"/>
      <c r="D10" s="74"/>
      <c r="E10" s="74"/>
      <c r="F10" s="74"/>
      <c r="G10" s="75"/>
      <c r="H10" s="75"/>
    </row>
    <row r="11" spans="1:9" x14ac:dyDescent="0.55000000000000004">
      <c r="A11" s="76" t="s">
        <v>332</v>
      </c>
      <c r="B11" s="75"/>
      <c r="C11" s="75"/>
      <c r="D11" s="75"/>
      <c r="E11" s="75"/>
      <c r="F11" s="75"/>
      <c r="G11" s="76"/>
      <c r="H11" s="75"/>
    </row>
    <row r="12" spans="1:9" x14ac:dyDescent="0.55000000000000004">
      <c r="A12" s="76"/>
      <c r="B12" s="76"/>
      <c r="C12" s="76"/>
      <c r="D12" s="76"/>
      <c r="E12" s="76"/>
      <c r="F12" s="76"/>
      <c r="G12" s="76"/>
      <c r="H12" s="75"/>
    </row>
    <row r="13" spans="1:9" x14ac:dyDescent="0.55000000000000004">
      <c r="H13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28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336</v>
      </c>
    </row>
    <row r="2" spans="1:9" x14ac:dyDescent="0.55000000000000004">
      <c r="G2" s="100" t="str">
        <f ca="1">"（" &amp; DBCS(MONTH(OFFSET($A$4,1,0))) &amp; "月" &amp; DBCS(DAY(OFFSET($A$4,1,0))) &amp; "日公表時点）"</f>
        <v>（９月１日公表時点）</v>
      </c>
    </row>
    <row r="3" spans="1:9" x14ac:dyDescent="0.55000000000000004">
      <c r="A3" s="145" t="s">
        <v>331</v>
      </c>
      <c r="B3" s="140" t="s">
        <v>297</v>
      </c>
      <c r="C3" s="140" t="s">
        <v>334</v>
      </c>
      <c r="D3" s="140" t="s">
        <v>297</v>
      </c>
      <c r="E3" s="139" t="s">
        <v>337</v>
      </c>
      <c r="F3" s="107" t="s">
        <v>299</v>
      </c>
      <c r="G3" s="107" t="s">
        <v>300</v>
      </c>
      <c r="H3" s="76"/>
      <c r="I3" s="76"/>
    </row>
    <row r="4" spans="1:9" x14ac:dyDescent="0.55000000000000004">
      <c r="A4" s="140"/>
      <c r="B4" s="140"/>
      <c r="C4" s="140"/>
      <c r="D4" s="140"/>
      <c r="E4" s="139"/>
      <c r="F4" s="106" t="s">
        <v>302</v>
      </c>
      <c r="G4" s="106" t="s">
        <v>302</v>
      </c>
      <c r="H4" s="75"/>
      <c r="I4" s="75"/>
    </row>
    <row r="5" spans="1:9" x14ac:dyDescent="0.55000000000000004">
      <c r="A5" s="108">
        <v>44440</v>
      </c>
      <c r="B5" s="109" t="s">
        <v>352</v>
      </c>
      <c r="C5" s="108">
        <v>44437</v>
      </c>
      <c r="D5" s="109" t="s">
        <v>348</v>
      </c>
      <c r="E5" s="85">
        <v>7049347</v>
      </c>
      <c r="F5" s="85">
        <v>4206037</v>
      </c>
      <c r="G5" s="85">
        <v>2843310</v>
      </c>
      <c r="H5" s="75"/>
      <c r="I5" s="75"/>
    </row>
    <row r="6" spans="1:9" x14ac:dyDescent="0.55000000000000004">
      <c r="A6" s="108">
        <v>44439</v>
      </c>
      <c r="B6" s="109" t="s">
        <v>349</v>
      </c>
      <c r="C6" s="108">
        <v>44430</v>
      </c>
      <c r="D6" s="109" t="s">
        <v>348</v>
      </c>
      <c r="E6" s="85">
        <v>6366259</v>
      </c>
      <c r="F6" s="85">
        <v>3939155</v>
      </c>
      <c r="G6" s="85">
        <v>2427104</v>
      </c>
      <c r="H6" s="75"/>
      <c r="I6" s="75"/>
    </row>
    <row r="7" spans="1:9" x14ac:dyDescent="0.55000000000000004">
      <c r="A7" s="108">
        <v>44438</v>
      </c>
      <c r="B7" s="109" t="s">
        <v>350</v>
      </c>
      <c r="C7" s="108">
        <v>44430</v>
      </c>
      <c r="D7" s="109" t="s">
        <v>348</v>
      </c>
      <c r="E7" s="85">
        <v>6130651</v>
      </c>
      <c r="F7" s="85">
        <v>3818332</v>
      </c>
      <c r="G7" s="85">
        <v>2312319</v>
      </c>
      <c r="H7" s="75"/>
      <c r="I7" s="75"/>
    </row>
    <row r="8" spans="1:9" x14ac:dyDescent="0.55000000000000004">
      <c r="A8" s="108">
        <v>44435</v>
      </c>
      <c r="B8" s="109" t="s">
        <v>347</v>
      </c>
      <c r="C8" s="108">
        <v>44430</v>
      </c>
      <c r="D8" s="109" t="s">
        <v>348</v>
      </c>
      <c r="E8" s="85">
        <v>5767203</v>
      </c>
      <c r="F8" s="85">
        <v>3613973</v>
      </c>
      <c r="G8" s="85">
        <v>2153230</v>
      </c>
      <c r="H8" s="75"/>
      <c r="I8" s="75"/>
    </row>
    <row r="9" spans="1:9" x14ac:dyDescent="0.55000000000000004">
      <c r="A9" s="108">
        <v>44434</v>
      </c>
      <c r="B9" s="109" t="s">
        <v>310</v>
      </c>
      <c r="C9" s="108">
        <v>44430</v>
      </c>
      <c r="D9" s="109" t="s">
        <v>348</v>
      </c>
      <c r="E9" s="85">
        <v>5515725</v>
      </c>
      <c r="F9" s="85">
        <v>3481057</v>
      </c>
      <c r="G9" s="85">
        <v>2034668</v>
      </c>
      <c r="H9" s="75"/>
      <c r="I9" s="75"/>
    </row>
    <row r="10" spans="1:9" x14ac:dyDescent="0.55000000000000004">
      <c r="A10" s="108">
        <v>44433</v>
      </c>
      <c r="B10" s="109" t="s">
        <v>352</v>
      </c>
      <c r="C10" s="108">
        <v>44430</v>
      </c>
      <c r="D10" s="109" t="s">
        <v>348</v>
      </c>
      <c r="E10" s="85">
        <v>5251138</v>
      </c>
      <c r="F10" s="85">
        <v>3336803</v>
      </c>
      <c r="G10" s="85">
        <v>1914335</v>
      </c>
      <c r="H10" s="75"/>
      <c r="I10" s="75"/>
    </row>
    <row r="11" spans="1:9" x14ac:dyDescent="0.55000000000000004">
      <c r="A11" s="108">
        <v>44432</v>
      </c>
      <c r="B11" s="109" t="s">
        <v>349</v>
      </c>
      <c r="C11" s="108">
        <v>44423</v>
      </c>
      <c r="D11" s="109" t="s">
        <v>348</v>
      </c>
      <c r="E11" s="85">
        <v>4642683</v>
      </c>
      <c r="F11" s="85">
        <v>3121870</v>
      </c>
      <c r="G11" s="85">
        <v>1520813</v>
      </c>
      <c r="H11" s="75"/>
      <c r="I11" s="75"/>
    </row>
    <row r="12" spans="1:9" x14ac:dyDescent="0.55000000000000004">
      <c r="A12" s="108">
        <v>44431</v>
      </c>
      <c r="B12" s="109" t="s">
        <v>350</v>
      </c>
      <c r="C12" s="108">
        <v>44423</v>
      </c>
      <c r="D12" s="109" t="s">
        <v>348</v>
      </c>
      <c r="E12" s="85">
        <v>4441321</v>
      </c>
      <c r="F12" s="85">
        <v>3000348</v>
      </c>
      <c r="G12" s="85">
        <v>1440973</v>
      </c>
      <c r="H12" s="75"/>
      <c r="I12" s="75"/>
    </row>
    <row r="13" spans="1:9" x14ac:dyDescent="0.55000000000000004">
      <c r="A13" s="108">
        <v>44428</v>
      </c>
      <c r="B13" s="109" t="s">
        <v>347</v>
      </c>
      <c r="C13" s="108">
        <v>44423</v>
      </c>
      <c r="D13" s="109" t="s">
        <v>348</v>
      </c>
      <c r="E13" s="85">
        <v>4130976</v>
      </c>
      <c r="F13" s="85">
        <v>2827197</v>
      </c>
      <c r="G13" s="85">
        <v>1303779</v>
      </c>
      <c r="H13" s="75"/>
      <c r="I13" s="75"/>
    </row>
    <row r="14" spans="1:9" x14ac:dyDescent="0.55000000000000004">
      <c r="A14" s="108">
        <v>44427</v>
      </c>
      <c r="B14" s="109" t="s">
        <v>316</v>
      </c>
      <c r="C14" s="108">
        <v>44423</v>
      </c>
      <c r="D14" s="109" t="s">
        <v>348</v>
      </c>
      <c r="E14" s="85">
        <v>3902839</v>
      </c>
      <c r="F14" s="85">
        <v>2705274</v>
      </c>
      <c r="G14" s="85">
        <v>1197565</v>
      </c>
      <c r="H14" s="75"/>
      <c r="I14" s="75"/>
    </row>
    <row r="15" spans="1:9" x14ac:dyDescent="0.55000000000000004">
      <c r="A15" s="108">
        <v>44426</v>
      </c>
      <c r="B15" s="109" t="str">
        <f t="shared" ref="B15:B20" si="0">"("&amp;TEXT(A15,"AAA")&amp;")"</f>
        <v>(水)</v>
      </c>
      <c r="C15" s="108">
        <v>44423</v>
      </c>
      <c r="D15" s="109" t="str">
        <f t="shared" ref="D15:D20" si="1">"("&amp;TEXT(C15,"AAA")&amp;")"</f>
        <v>(日)</v>
      </c>
      <c r="E15" s="85">
        <v>3663878</v>
      </c>
      <c r="F15" s="85">
        <v>2572887</v>
      </c>
      <c r="G15" s="85">
        <v>1090991</v>
      </c>
      <c r="H15" s="75"/>
      <c r="I15" s="75"/>
    </row>
    <row r="16" spans="1:9" x14ac:dyDescent="0.55000000000000004">
      <c r="A16" s="108">
        <v>44425</v>
      </c>
      <c r="B16" s="109" t="str">
        <f t="shared" si="0"/>
        <v>(火)</v>
      </c>
      <c r="C16" s="108">
        <v>44416</v>
      </c>
      <c r="D16" s="109" t="str">
        <f t="shared" si="1"/>
        <v>(日)</v>
      </c>
      <c r="E16" s="85">
        <v>3224734</v>
      </c>
      <c r="F16" s="85">
        <v>2409948</v>
      </c>
      <c r="G16" s="85">
        <v>814786</v>
      </c>
      <c r="H16" s="75"/>
      <c r="I16" s="75"/>
    </row>
    <row r="17" spans="1:9" x14ac:dyDescent="0.55000000000000004">
      <c r="A17" s="108">
        <v>44424</v>
      </c>
      <c r="B17" s="109" t="str">
        <f t="shared" si="0"/>
        <v>(月)</v>
      </c>
      <c r="C17" s="108">
        <v>44416</v>
      </c>
      <c r="D17" s="109" t="str">
        <f t="shared" si="1"/>
        <v>(日)</v>
      </c>
      <c r="E17" s="85">
        <v>3080184</v>
      </c>
      <c r="F17" s="85">
        <v>2325181</v>
      </c>
      <c r="G17" s="85">
        <v>755003</v>
      </c>
      <c r="H17" s="75"/>
      <c r="I17" s="75"/>
    </row>
    <row r="18" spans="1:9" x14ac:dyDescent="0.55000000000000004">
      <c r="A18" s="108">
        <v>44421</v>
      </c>
      <c r="B18" s="109" t="str">
        <f t="shared" si="0"/>
        <v>(金)</v>
      </c>
      <c r="C18" s="108">
        <v>44416</v>
      </c>
      <c r="D18" s="109" t="str">
        <f t="shared" si="1"/>
        <v>(日)</v>
      </c>
      <c r="E18" s="85">
        <v>2899381</v>
      </c>
      <c r="F18" s="85">
        <v>2215605</v>
      </c>
      <c r="G18" s="85">
        <v>683776</v>
      </c>
      <c r="H18" s="75"/>
      <c r="I18" s="75"/>
    </row>
    <row r="19" spans="1:9" x14ac:dyDescent="0.55000000000000004">
      <c r="A19" s="108">
        <v>44420</v>
      </c>
      <c r="B19" s="109" t="str">
        <f t="shared" si="0"/>
        <v>(木)</v>
      </c>
      <c r="C19" s="108">
        <v>44416</v>
      </c>
      <c r="D19" s="109" t="str">
        <f t="shared" si="1"/>
        <v>(日)</v>
      </c>
      <c r="E19" s="85">
        <v>2748556</v>
      </c>
      <c r="F19" s="85">
        <v>2115570</v>
      </c>
      <c r="G19" s="85">
        <v>632986</v>
      </c>
      <c r="H19" s="75"/>
      <c r="I19" s="75"/>
    </row>
    <row r="20" spans="1:9" x14ac:dyDescent="0.55000000000000004">
      <c r="A20" s="108">
        <v>44419</v>
      </c>
      <c r="B20" s="109" t="str">
        <f t="shared" si="0"/>
        <v>(水)</v>
      </c>
      <c r="C20" s="108">
        <v>44416</v>
      </c>
      <c r="D20" s="109" t="str">
        <f t="shared" si="1"/>
        <v>(日)</v>
      </c>
      <c r="E20" s="85">
        <v>2576423</v>
      </c>
      <c r="F20" s="85">
        <v>2005958</v>
      </c>
      <c r="G20" s="85">
        <v>570465</v>
      </c>
      <c r="H20" s="75"/>
      <c r="I20" s="75"/>
    </row>
    <row r="21" spans="1:9" x14ac:dyDescent="0.55000000000000004">
      <c r="A21" s="108">
        <v>44418</v>
      </c>
      <c r="B21" s="109" t="s">
        <v>338</v>
      </c>
      <c r="C21" s="108">
        <v>44409</v>
      </c>
      <c r="D21" s="109" t="s">
        <v>335</v>
      </c>
      <c r="E21" s="85">
        <v>2107992</v>
      </c>
      <c r="F21" s="85">
        <v>1814876</v>
      </c>
      <c r="G21" s="85">
        <v>293116</v>
      </c>
      <c r="H21" s="75"/>
      <c r="I21" s="75"/>
    </row>
    <row r="22" spans="1:9" x14ac:dyDescent="0.55000000000000004">
      <c r="A22" s="108">
        <v>44414</v>
      </c>
      <c r="B22" s="109" t="s">
        <v>309</v>
      </c>
      <c r="C22" s="108">
        <v>44409</v>
      </c>
      <c r="D22" s="109" t="s">
        <v>335</v>
      </c>
      <c r="E22" s="85">
        <v>1774733</v>
      </c>
      <c r="F22" s="85">
        <v>1551425</v>
      </c>
      <c r="G22" s="85">
        <v>223308</v>
      </c>
      <c r="H22" s="75"/>
      <c r="I22" s="75"/>
    </row>
    <row r="23" spans="1:9" x14ac:dyDescent="0.55000000000000004">
      <c r="A23" s="108">
        <v>44413</v>
      </c>
      <c r="B23" s="109" t="s">
        <v>310</v>
      </c>
      <c r="C23" s="108">
        <v>44409</v>
      </c>
      <c r="D23" s="109" t="s">
        <v>335</v>
      </c>
      <c r="E23" s="85">
        <v>1774269</v>
      </c>
      <c r="F23" s="85">
        <v>1550961</v>
      </c>
      <c r="G23" s="85">
        <v>223308</v>
      </c>
      <c r="H23" s="75"/>
      <c r="I23" s="75"/>
    </row>
    <row r="24" spans="1:9" x14ac:dyDescent="0.55000000000000004">
      <c r="A24" s="108">
        <v>44412</v>
      </c>
      <c r="B24" s="109" t="s">
        <v>306</v>
      </c>
      <c r="C24" s="108">
        <v>44409</v>
      </c>
      <c r="D24" s="109" t="s">
        <v>335</v>
      </c>
      <c r="E24" s="85">
        <v>1637626</v>
      </c>
      <c r="F24" s="85">
        <v>1449639</v>
      </c>
      <c r="G24" s="85">
        <v>187987</v>
      </c>
      <c r="H24" s="75"/>
      <c r="I24" s="75"/>
    </row>
    <row r="25" spans="1:9" x14ac:dyDescent="0.55000000000000004">
      <c r="A25" s="86"/>
      <c r="B25" s="74"/>
      <c r="C25" s="74"/>
      <c r="D25" s="74"/>
      <c r="E25" s="74"/>
      <c r="F25" s="74"/>
      <c r="G25" s="75"/>
      <c r="H25" s="75"/>
    </row>
    <row r="26" spans="1:9" x14ac:dyDescent="0.55000000000000004">
      <c r="A26" s="76" t="s">
        <v>339</v>
      </c>
      <c r="B26" s="75"/>
      <c r="C26" s="75"/>
      <c r="D26" s="75"/>
      <c r="E26" s="75"/>
      <c r="F26" s="75"/>
      <c r="G26" s="76"/>
      <c r="H26" s="75"/>
    </row>
    <row r="27" spans="1:9" x14ac:dyDescent="0.55000000000000004">
      <c r="A27" s="76"/>
      <c r="B27" s="76"/>
      <c r="C27" s="76"/>
      <c r="D27" s="76"/>
      <c r="E27" s="76"/>
      <c r="F27" s="76"/>
      <c r="G27" s="76"/>
      <c r="H27" s="75"/>
    </row>
    <row r="28" spans="1:9" x14ac:dyDescent="0.55000000000000004">
      <c r="H28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Sheet1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2021-09-01T15:03:05Z</dcterms:modified>
</cp:coreProperties>
</file>